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3" sheetId="2" r:id="rId5"/>
  </sheets>
  <externalReferences>
    <externalReference r:id="rId6"/>
  </externalReferences>
  <definedNames/>
  <calcPr/>
  <extLst>
    <ext uri="GoogleSheetsCustomDataVersion2">
      <go:sheetsCustomData xmlns:go="http://customooxmlschemas.google.com/" r:id="rId7" roundtripDataChecksum="0C4jvScYovZPREdY13AdzYFM5Be5g+t2KCwjT7C0PIM="/>
    </ext>
  </extLst>
</workbook>
</file>

<file path=xl/sharedStrings.xml><?xml version="1.0" encoding="utf-8"?>
<sst xmlns="http://schemas.openxmlformats.org/spreadsheetml/2006/main" count="3131" uniqueCount="2326">
  <si>
    <t>FASTPIPE RIGID SYSTEM</t>
  </si>
  <si>
    <t>Tier 1 Pricing</t>
  </si>
  <si>
    <t>www.rapidairproducts.com</t>
  </si>
  <si>
    <t>DATE</t>
  </si>
  <si>
    <t>info@rapidairproducts.com</t>
  </si>
  <si>
    <t>QUOTE FILE NAME</t>
  </si>
  <si>
    <t>PH 800-954-3310</t>
  </si>
  <si>
    <t>ENTER</t>
  </si>
  <si>
    <t>PRICE LIST 1-2024</t>
  </si>
  <si>
    <t>LIST</t>
  </si>
  <si>
    <t>DIST</t>
  </si>
  <si>
    <t>QTY</t>
  </si>
  <si>
    <t>Pipe</t>
  </si>
  <si>
    <t>Part number</t>
  </si>
  <si>
    <t>PRICE</t>
  </si>
  <si>
    <t>COST</t>
  </si>
  <si>
    <t>HERE</t>
  </si>
  <si>
    <t>TOTAL</t>
  </si>
  <si>
    <t>SIZE</t>
  </si>
  <si>
    <t>LBS</t>
  </si>
  <si>
    <t>LIST TOTAL</t>
  </si>
  <si>
    <t>F1000</t>
  </si>
  <si>
    <t>F2000</t>
  </si>
  <si>
    <t>F4000</t>
  </si>
  <si>
    <t>F5000</t>
  </si>
  <si>
    <t>FI7000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</si>
  <si>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</si>
  <si>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</si>
  <si>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</si>
  <si>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</si>
  <si>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</si>
  <si>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</si>
  <si>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</si>
  <si>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</si>
  <si>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FI9000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</si>
  <si>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</si>
  <si>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</si>
  <si>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</si>
  <si>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</si>
  <si>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</si>
  <si>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</si>
  <si>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</si>
  <si>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</si>
  <si>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</si>
  <si>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</si>
  <si>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</si>
  <si>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</si>
  <si>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</si>
  <si>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</si>
  <si>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</si>
  <si>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</si>
  <si>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</si>
  <si>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</si>
  <si>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</si>
  <si>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</si>
  <si>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</si>
  <si>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</si>
  <si>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</si>
  <si>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</si>
  <si>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</si>
  <si>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</si>
  <si>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</si>
  <si>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</si>
  <si>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</si>
  <si>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</si>
  <si>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</si>
  <si>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``</t>
  </si>
  <si>
    <t>F2002</t>
  </si>
  <si>
    <t>F4002</t>
  </si>
  <si>
    <t>F5002</t>
  </si>
  <si>
    <t>FI7002</t>
  </si>
  <si>
    <t>FI8002</t>
  </si>
  <si>
    <t>FI9002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</si>
  <si>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</si>
  <si>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</si>
  <si>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</si>
  <si>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</si>
  <si>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</si>
  <si>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</si>
  <si>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</si>
  <si>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</si>
  <si>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</si>
  <si>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</si>
  <si>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</si>
  <si>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</si>
  <si>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</si>
  <si>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</si>
  <si>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</si>
  <si>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F2004</t>
  </si>
  <si>
    <t>F4004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</si>
  <si>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</si>
  <si>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</si>
  <si>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</si>
  <si>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</si>
  <si>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</si>
  <si>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</si>
  <si>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</si>
  <si>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</si>
  <si>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</si>
  <si>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</si>
  <si>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</si>
  <si>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</si>
  <si>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</si>
  <si>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</si>
  <si>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</si>
  <si>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</si>
  <si>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</si>
  <si>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CROSS FITTING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</si>
  <si>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</si>
  <si>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</si>
  <si>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</si>
  <si>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</si>
  <si>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</si>
  <si>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</si>
  <si>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</si>
  <si>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</si>
  <si>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</si>
  <si>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</si>
  <si>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</si>
  <si>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</si>
  <si>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</si>
  <si>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</si>
  <si>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</si>
  <si>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r>
      <rPr>
        <rFont val="Calibri"/>
        <color theme="1"/>
        <sz val="10.0"/>
      </rPr>
      <t xml:space="preserve">              </t>
    </r>
    <r>
      <rPr>
        <rFont val="Calibri"/>
        <b/>
        <color theme="1"/>
        <sz val="10.0"/>
      </rPr>
      <t xml:space="preserve">                                                                             REDUCING TEE           MAIN PIPE      DROP FEMALE NPT</t>
    </r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</si>
  <si>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</si>
  <si>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</si>
  <si>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</si>
  <si>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</si>
  <si>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</si>
  <si>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</si>
  <si>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</si>
  <si>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</si>
  <si>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</si>
  <si>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</si>
  <si>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</si>
  <si>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</si>
  <si>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</si>
  <si>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</si>
  <si>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</si>
  <si>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</si>
  <si>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</si>
  <si>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</si>
  <si>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r>
      <rPr>
        <rFont val="Calibri"/>
        <color theme="1"/>
        <sz val="10.0"/>
      </rPr>
      <t xml:space="preserve">                                                                                                </t>
    </r>
    <r>
      <rPr>
        <rFont val="Calibri"/>
        <b/>
        <color theme="1"/>
        <sz val="10.0"/>
      </rPr>
      <t xml:space="preserve"> SADDLE DROP                       MAIN PIPE      DROP PIPE</t>
    </r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</si>
  <si>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</si>
  <si>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</si>
  <si>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</si>
  <si>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</si>
  <si>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</si>
  <si>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</si>
  <si>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</si>
  <si>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</si>
  <si>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</si>
  <si>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r>
      <rPr>
        <rFont val="Calibri"/>
        <color theme="1"/>
        <sz val="10.0"/>
      </rPr>
      <t xml:space="preserve">                                                                                        </t>
    </r>
    <r>
      <rPr>
        <rFont val="Calibri"/>
        <b/>
        <color theme="1"/>
        <sz val="10.0"/>
      </rPr>
      <t xml:space="preserve"> SADDLE DROP                                   MAIN PIPE      DROP FEMALE NPT</t>
    </r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</si>
  <si>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</si>
  <si>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</si>
  <si>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</si>
  <si>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</si>
  <si>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</si>
  <si>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</si>
  <si>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</si>
  <si>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</si>
  <si>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</si>
  <si>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</si>
  <si>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</si>
  <si>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</si>
  <si>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</si>
  <si>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</si>
  <si>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</si>
  <si>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</si>
  <si>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</si>
  <si>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</si>
  <si>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</si>
  <si>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</si>
  <si>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</si>
  <si>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</si>
  <si>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</si>
  <si>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r>
      <rPr>
        <rFont val="Calibri"/>
        <color theme="1"/>
        <sz val="10.0"/>
      </rPr>
      <t xml:space="preserve">        </t>
    </r>
    <r>
      <rPr>
        <rFont val="Calibri"/>
        <b/>
        <color theme="1"/>
        <sz val="10.0"/>
      </rPr>
      <t xml:space="preserve">                                                                                                                     FEMALE THREADED ADAPTERS</t>
    </r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</si>
  <si>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</si>
  <si>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</si>
  <si>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</si>
  <si>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</si>
  <si>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</si>
  <si>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</si>
  <si>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</si>
  <si>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</si>
  <si>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</si>
  <si>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</si>
  <si>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</si>
  <si>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</si>
  <si>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</si>
  <si>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</si>
  <si>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</si>
  <si>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</si>
  <si>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</si>
  <si>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</si>
  <si>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</si>
  <si>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</si>
  <si>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</si>
  <si>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</si>
  <si>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</si>
  <si>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</si>
  <si>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</si>
  <si>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</si>
  <si>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</si>
  <si>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</si>
  <si>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</si>
  <si>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</si>
  <si>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</si>
  <si>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</si>
  <si>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</si>
  <si>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</si>
  <si>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</si>
  <si>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</si>
  <si>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</si>
  <si>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</si>
  <si>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</si>
  <si>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</si>
  <si>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</si>
  <si>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</si>
  <si>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</si>
  <si>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</si>
  <si>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</si>
  <si>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</si>
  <si>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</si>
  <si>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</si>
  <si>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</si>
  <si>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</si>
  <si>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</si>
  <si>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</si>
  <si>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</si>
  <si>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</si>
  <si>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</si>
  <si>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</si>
  <si>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</si>
  <si>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</si>
  <si>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</si>
  <si>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</si>
  <si>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</si>
  <si>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</si>
  <si>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</si>
  <si>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</si>
  <si>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</si>
  <si>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</si>
  <si>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</si>
  <si>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</si>
  <si>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</si>
  <si>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</si>
  <si>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</si>
  <si>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</si>
  <si>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</si>
  <si>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</si>
  <si>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</si>
  <si>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</si>
  <si>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</si>
  <si>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</si>
  <si>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</si>
  <si>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</si>
  <si>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</si>
  <si>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</si>
  <si>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</si>
  <si>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</si>
  <si>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</si>
  <si>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M6027</t>
  </si>
  <si>
    <t>M6030</t>
  </si>
  <si>
    <t>M6031</t>
  </si>
  <si>
    <t>M6033</t>
  </si>
  <si>
    <t>M8002</t>
  </si>
  <si>
    <t>M8005</t>
  </si>
  <si>
    <t>M8003</t>
  </si>
  <si>
    <t>M8004</t>
  </si>
  <si>
    <t>M8064</t>
  </si>
  <si>
    <t>M8065</t>
  </si>
  <si>
    <t>K35100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</si>
  <si>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</si>
  <si>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</si>
  <si>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</si>
  <si>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</si>
  <si>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</si>
  <si>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</si>
  <si>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</si>
  <si>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</si>
  <si>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</si>
  <si>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</si>
  <si>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</si>
  <si>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</si>
  <si>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</si>
  <si>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</si>
  <si>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</si>
  <si>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</t>
  </si>
  <si>
    <t>F0238-FT</t>
  </si>
  <si>
    <t>F0240</t>
  </si>
  <si>
    <t>F0241</t>
  </si>
  <si>
    <t>F0242</t>
  </si>
  <si>
    <t>F0243</t>
  </si>
  <si>
    <t>F0244</t>
  </si>
  <si>
    <t>F0250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</si>
  <si>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</si>
  <si>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</si>
  <si>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</si>
  <si>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</si>
  <si>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</si>
  <si>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</si>
  <si>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</si>
  <si>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</si>
  <si>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</si>
  <si>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</si>
  <si>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</si>
  <si>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</si>
  <si>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</si>
  <si>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</si>
  <si>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</si>
  <si>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</si>
  <si>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</si>
  <si>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</si>
  <si>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</si>
  <si>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</si>
  <si>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</si>
  <si>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</si>
  <si>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</si>
  <si>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</si>
  <si>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</si>
  <si>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</si>
  <si>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</si>
  <si>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</si>
  <si>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</si>
  <si>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</si>
  <si>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</si>
  <si>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</si>
  <si>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</si>
  <si>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M8039</t>
  </si>
  <si>
    <t>SHIPPING</t>
  </si>
  <si>
    <t>Ship rate based on fully commercial delivery/semi access, no added services-rates subject to change</t>
  </si>
  <si>
    <t>ADDITIONAL DISCOUNT 5% if applicable.</t>
  </si>
  <si>
    <t>GRAND TOTAL</t>
  </si>
  <si>
    <t>WEIGHTS LBS</t>
  </si>
  <si>
    <t xml:space="preserve">PIPE(7') </t>
  </si>
  <si>
    <t xml:space="preserve">Purchases made for these goods subject to Terms &amp; Conditions </t>
  </si>
  <si>
    <t>PIPE(19')</t>
  </si>
  <si>
    <t xml:space="preserve">of Sale/Limited Warranty found @ rapidairproducts.com   </t>
  </si>
  <si>
    <t xml:space="preserve">QUOTE GOOD FOR 5 DAYS.                </t>
  </si>
  <si>
    <t>FITTINGS</t>
  </si>
  <si>
    <t>Applicable sales tax added at time of purchase</t>
  </si>
  <si>
    <t>Customer responsible to verify footage of pipe needed</t>
  </si>
  <si>
    <t>Quoted Carrier</t>
  </si>
  <si>
    <t>No.</t>
  </si>
  <si>
    <t>Pipe Size</t>
  </si>
  <si>
    <t>Description</t>
  </si>
  <si>
    <t xml:space="preserve">List </t>
  </si>
  <si>
    <t>Tier 1</t>
  </si>
  <si>
    <t>Weight</t>
  </si>
  <si>
    <t>OUTLET STAND KIT</t>
  </si>
  <si>
    <t>RAPIDAIR TUBING, 1/2" NYLON, 100 FT ROLL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</si>
  <si>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</si>
  <si>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</si>
  <si>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</si>
  <si>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</si>
  <si>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</si>
  <si>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</si>
  <si>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</si>
  <si>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</si>
  <si>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</si>
  <si>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</si>
  <si>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</si>
  <si>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</si>
  <si>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</si>
  <si>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</si>
  <si>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</si>
  <si>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</si>
  <si>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</si>
  <si>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</si>
  <si>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</si>
  <si>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</si>
  <si>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</si>
  <si>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</si>
  <si>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</si>
  <si>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</si>
  <si>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</si>
  <si>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</si>
  <si>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</si>
  <si>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</si>
  <si>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</si>
  <si>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</si>
  <si>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</si>
  <si>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</si>
  <si>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</si>
  <si>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</si>
  <si>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</si>
  <si>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</si>
  <si>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</si>
  <si>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Pipe Sealant, (1) roll of Teflon Tape</t>
  </si>
  <si>
    <t>HARVEY SEAL 4 OZ, 025020</t>
  </si>
  <si>
    <t>SEALANT  TAPE - 1/2" WIDE X 520 INCHES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</si>
  <si>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</si>
  <si>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</si>
  <si>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</si>
  <si>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</si>
  <si>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</si>
  <si>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</si>
  <si>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</si>
  <si>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</si>
  <si>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</si>
  <si>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</si>
  <si>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</si>
  <si>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</si>
  <si>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</t>
  </si>
  <si>
    <t xml:space="preserve">REDUCING BUSHING 3/8" MNPT x 1/4" FNPT 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</si>
  <si>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</si>
  <si>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</si>
  <si>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</si>
  <si>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</si>
  <si>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</si>
  <si>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</si>
  <si>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</si>
  <si>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</si>
  <si>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</si>
  <si>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</si>
  <si>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</si>
  <si>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</si>
  <si>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</si>
  <si>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</si>
  <si>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</si>
  <si>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</si>
  <si>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</si>
  <si>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</si>
  <si>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</si>
  <si>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</si>
  <si>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</si>
  <si>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 xml:space="preserve">FLAT WASHER, 3/8" X 1.000" OD LOW CARBON ZINC 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</si>
  <si>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</si>
  <si>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</si>
  <si>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</si>
  <si>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</si>
  <si>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</si>
  <si>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</si>
  <si>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</si>
  <si>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</si>
  <si>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</si>
  <si>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</si>
  <si>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</si>
  <si>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</si>
  <si>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</si>
  <si>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</si>
  <si>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</si>
  <si>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</si>
  <si>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</si>
  <si>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</si>
  <si>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</si>
  <si>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</si>
  <si>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</si>
  <si>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</si>
  <si>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</si>
  <si>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</si>
  <si>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</si>
  <si>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>AA-025MY</t>
  </si>
  <si>
    <t xml:space="preserve">1/4" NPT 15 CFM FILTER ASSEMBLY MOISTURE SEPARATOR-OIL COALESCING </t>
  </si>
  <si>
    <t>AA-025MYA</t>
  </si>
  <si>
    <t>1/4" NPT 15 CFM FILTER ASSEMBLY MOISTURE SEPARATOR-OIL COALESCING-CARBON</t>
  </si>
  <si>
    <t>AA-025MYAR</t>
  </si>
  <si>
    <t>1/4" NPT 15 CFM FILTER ASSEMBLY MOISTURE SEPARATOR-OIL COALESCING-CARBON-REGULATOR</t>
  </si>
  <si>
    <t>AA-025MYR</t>
  </si>
  <si>
    <t>1/4" NPT 15 CFM FILTER ASSEMBLY MOISTURE SEPARATOR-OIL COALESCING-REGULATOR</t>
  </si>
  <si>
    <t>AA-050MY</t>
  </si>
  <si>
    <t xml:space="preserve">1/2" NPT 60 CFM FILTER ASSEMBLY MOISTURE SEPARATOR-OIL COALESCING </t>
  </si>
  <si>
    <t>AA-050MYA</t>
  </si>
  <si>
    <t>1/2" NPT 60 CFM FILTER ASSEMBLY MOISTURE SEPARATOR-OIL COALESCING-CARBON</t>
  </si>
  <si>
    <t>AA-050MYAR</t>
  </si>
  <si>
    <t>1/2" NPT 60 CFM FILTER ASSEMBLY MOISTURE SEPARATOR-OIL COALESCING-CARBON-REGULATOR</t>
  </si>
  <si>
    <t>AA-050MYR</t>
  </si>
  <si>
    <t>1/2" NPT 60 CFM FILTER ASSEMBLY MOISTURE SEPARATOR-OIL COALESCING-REGULATOR</t>
  </si>
  <si>
    <t>AA-075MY</t>
  </si>
  <si>
    <t xml:space="preserve">3/4" NPT 90 CFM FILTER ASSEMBLY MOISTURE SEPARATOR-OIL COALESCING </t>
  </si>
  <si>
    <t>AA-075MYA</t>
  </si>
  <si>
    <t>3/4" NPT 90 CFM FILTER ASSEMBLY MOISTURE SEPARATOR-OIL COALESCING-CARBON</t>
  </si>
  <si>
    <t>AA-075MYAR</t>
  </si>
  <si>
    <t>3/4" NPT 90 CFM FILTER ASSEMBLY MOISTURE SEPARATOR-OIL COALESCING-CARBON-REGULATOR</t>
  </si>
  <si>
    <t>AA-075MYR</t>
  </si>
  <si>
    <t>3/4" NPT 90 CFM FILTER ASSEMBLY MOISTURE SEPARATOR-OIL COALESCING-REGULATOR</t>
  </si>
  <si>
    <t>AA-100MY</t>
  </si>
  <si>
    <t xml:space="preserve">1" NPT 150 CFM FILTER ASSEMBLY MOISTURE SEPARATOR-OIL COALESCING </t>
  </si>
  <si>
    <t>AA-100MYA</t>
  </si>
  <si>
    <t>1" NPT 150 CFM FILTER ASSEMBLY MOISTURE SEPARATOR-OIL COALESCING-CARBON</t>
  </si>
  <si>
    <t>AA-100MYAR</t>
  </si>
  <si>
    <t>1" NPT 150CFM FILTER ASSEMBLY MOISTURE SEPARATOR-OIL COALESCING-CARBON-REGULATOR</t>
  </si>
  <si>
    <t>AA-100MYR</t>
  </si>
  <si>
    <t>1" NPT 150CFM FILTER ASSEMBLY MOISTURE SEPARATOR-OIL COALESCING-REGULATOR</t>
  </si>
  <si>
    <t>AA-18-0025</t>
  </si>
  <si>
    <t>1/8 ACTIVE ALUMINA, 25 LB BOX, 4X8, 3.2MM</t>
  </si>
  <si>
    <t>AA-18-0050</t>
  </si>
  <si>
    <t>1/8 ACTIVE ALUMINA, 50 LB BOX, 4X8, 3.2MM</t>
  </si>
  <si>
    <t>AA-18-0100</t>
  </si>
  <si>
    <t>1/8 ACTIVE ALUMINA, 100 LB BOX, 4X8, 3.2MM</t>
  </si>
  <si>
    <t>AA-18-0350</t>
  </si>
  <si>
    <t>1/8 ACTIVE ALUMINA, 350 LB, 4X8, 3.2MM</t>
  </si>
  <si>
    <t>AA-18-1764</t>
  </si>
  <si>
    <t>1/8 ACTIVE ALUMINA, 1764 LB, 4X8, 3.2MM</t>
  </si>
  <si>
    <t>AA-316-0025</t>
  </si>
  <si>
    <t>3/16 ACTIVE ALUMINA, 25 LB BOX, 3X6, 4.8MM</t>
  </si>
  <si>
    <t>AA-316-0050</t>
  </si>
  <si>
    <t>3/16 ACTIVE ALUMINA, 50 LB BAG, 3X6, 4.8MM</t>
  </si>
  <si>
    <t>AA-316-0100</t>
  </si>
  <si>
    <t>3/16 ACTIVE ALUMINA, 100 LB BAG, 3X6, 4.8MM</t>
  </si>
  <si>
    <t>AA-316-0350</t>
  </si>
  <si>
    <t>3/16 ACTIVE ALUMINA, 350 LB, 3X6, 4.8MM</t>
  </si>
  <si>
    <t>AA-316-1764</t>
  </si>
  <si>
    <t>3/16 ACTIVE ALUMINA, 1764 LB, 3X6, 4.8MM</t>
  </si>
  <si>
    <t>AE-025A</t>
  </si>
  <si>
    <t>15 CFM, 0.01 MICRON, ACTIVATED CARBON</t>
  </si>
  <si>
    <t>AE-025P</t>
  </si>
  <si>
    <t>15 CFM, 5 MICRON, PRE-FILTER</t>
  </si>
  <si>
    <t>AE-025X</t>
  </si>
  <si>
    <t>15 CFM, 1 MICRON, GENERAL PURPOSE</t>
  </si>
  <si>
    <t>AE-025Y</t>
  </si>
  <si>
    <t>15 CFM, 0.01 MICRON, OIL REMOVAL, COALESCING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</si>
  <si>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</si>
  <si>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</si>
  <si>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</si>
  <si>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</si>
  <si>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</si>
  <si>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</si>
  <si>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</si>
  <si>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</si>
  <si>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</si>
  <si>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</si>
  <si>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</si>
  <si>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</si>
  <si>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</si>
  <si>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</si>
  <si>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</si>
  <si>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</si>
  <si>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</si>
  <si>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</si>
  <si>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</si>
  <si>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</si>
  <si>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</si>
  <si>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</si>
  <si>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</si>
  <si>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</si>
  <si>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</si>
  <si>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</si>
  <si>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</si>
  <si>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</si>
  <si>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</si>
  <si>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</si>
  <si>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</si>
  <si>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</si>
  <si>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</si>
  <si>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</si>
  <si>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</si>
  <si>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</si>
  <si>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</si>
  <si>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</si>
  <si>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</si>
  <si>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</si>
  <si>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</si>
  <si>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</si>
  <si>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</si>
  <si>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</si>
  <si>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</si>
  <si>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</si>
  <si>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</si>
  <si>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</si>
  <si>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</si>
  <si>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</si>
  <si>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</si>
  <si>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</si>
  <si>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</si>
  <si>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</si>
  <si>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</si>
  <si>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</si>
  <si>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</si>
  <si>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</si>
  <si>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</si>
  <si>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</si>
  <si>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</si>
  <si>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</si>
  <si>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</si>
  <si>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</si>
  <si>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</si>
  <si>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</si>
  <si>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</si>
  <si>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</si>
  <si>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</si>
  <si>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</si>
  <si>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</si>
  <si>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</si>
  <si>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</si>
  <si>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</si>
  <si>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</si>
  <si>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</si>
  <si>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</si>
  <si>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</si>
  <si>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</si>
  <si>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</si>
  <si>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</si>
  <si>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</si>
  <si>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</si>
  <si>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</si>
  <si>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</si>
  <si>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</si>
  <si>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</si>
  <si>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</si>
  <si>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</si>
  <si>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</si>
  <si>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</si>
  <si>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</si>
  <si>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</si>
  <si>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</si>
  <si>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</si>
  <si>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</si>
  <si>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</si>
  <si>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</si>
  <si>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</si>
  <si>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</si>
  <si>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</si>
  <si>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</si>
  <si>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</si>
  <si>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</si>
  <si>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</si>
  <si>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</si>
  <si>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</si>
  <si>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</si>
  <si>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</si>
  <si>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</si>
  <si>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</si>
  <si>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</si>
  <si>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</si>
  <si>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</si>
  <si>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</si>
  <si>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</si>
  <si>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</si>
  <si>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</si>
  <si>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BG2025</t>
  </si>
  <si>
    <t>BLOW GUN WITH AL BODY 1/4" IND. W SAFETY NOZZLE</t>
  </si>
  <si>
    <t>BG2225</t>
  </si>
  <si>
    <t xml:space="preserve">BLOW GUN WITH AL BODY 1/4" IND. W NOZZLE SET </t>
  </si>
  <si>
    <t>CBV-5038-115V</t>
  </si>
  <si>
    <t>1/2", COMBI TIMER CONTROLLED DRAIN 115V 1/2 IN X 3/8 OUT</t>
  </si>
  <si>
    <t>CDD-005</t>
  </si>
  <si>
    <t xml:space="preserve">DRYER, DESICCANT, COMPACT, 5 CFM, 1/2", </t>
  </si>
  <si>
    <t>CDD-005-DES</t>
  </si>
  <si>
    <t>REPLACE DESICCANT, CDD-005, 1.05KG/2.31LB</t>
  </si>
  <si>
    <t>CDD-010</t>
  </si>
  <si>
    <t xml:space="preserve">DRYER, DESICCANT, COMPACT, 10 CFM, 1/2", </t>
  </si>
  <si>
    <t>CDD-010-DES</t>
  </si>
  <si>
    <t>REPLACE DESSICANT CDD-010 1.51KG/3.33LBS</t>
  </si>
  <si>
    <t>CDD-025</t>
  </si>
  <si>
    <t xml:space="preserve">DRYER, DESICCANT, COMPACT, 25 CFM, 1/2" </t>
  </si>
  <si>
    <t>CDD-025-DES</t>
  </si>
  <si>
    <t>REPLACE DESICCANT CDD-025 2.43kg/5.36lbs</t>
  </si>
  <si>
    <t>CDD-030</t>
  </si>
  <si>
    <t>DRYER, DESICCANT, COMPACT, 30, 1/2"</t>
  </si>
  <si>
    <t>CDD-030-DES</t>
  </si>
  <si>
    <t>REPLACE DESICCANT CDD-030 2.89kg/6.37LB</t>
  </si>
  <si>
    <t>CDD-RNG-K</t>
  </si>
  <si>
    <t>CDD HEAD O-RING</t>
  </si>
  <si>
    <t>CH3825-20</t>
  </si>
  <si>
    <t>COIL HOSE 3/8 X 20 FT, 1/4 MALE NPT SWIVEL ENDS</t>
  </si>
  <si>
    <t>CH3825-6</t>
  </si>
  <si>
    <t>COIL HOSE 3/8 X 6 FT, 1/4 MALE NPT SWIVEL ENDS</t>
  </si>
  <si>
    <t>COM-1000K</t>
  </si>
  <si>
    <t>CARBON MONOXIDE MONITOR FILTRATION KIT 1", 150 CFM</t>
  </si>
  <si>
    <t>COM-1050</t>
  </si>
  <si>
    <t>RAM 744 W/POWER SUPPLY</t>
  </si>
  <si>
    <t>COM-1060</t>
  </si>
  <si>
    <t>MOISTURE SEPARATOR, 1" NPT, 150 CFM</t>
  </si>
  <si>
    <t>COM-1061</t>
  </si>
  <si>
    <t>OIL REMOVAL FILTER, 1" NPT, 150 CFM</t>
  </si>
  <si>
    <t>COM-1062</t>
  </si>
  <si>
    <t xml:space="preserve">CARBON FILTER, 1" NPT, 150 CFM </t>
  </si>
  <si>
    <t>COM-1065</t>
  </si>
  <si>
    <t xml:space="preserve">FILTER MOUNT BRACKET </t>
  </si>
  <si>
    <t>COM-1066</t>
  </si>
  <si>
    <t>1" MNPT X 2-1/2" STAINLESS STEEL PIPE NIPPLE</t>
  </si>
  <si>
    <t>COM-1067</t>
  </si>
  <si>
    <t>1" MNPT X 4" SS PIPE NIPPLE</t>
  </si>
  <si>
    <t>COM-1067-1</t>
  </si>
  <si>
    <t xml:space="preserve">1" MNPT X 4" SS PIPE NIPPLE WITH ONE 1/8" NPT PORT </t>
  </si>
  <si>
    <t>COM-1067-2</t>
  </si>
  <si>
    <t xml:space="preserve">1" MNPT X 4" SS PIPE NIPPLE WITH TWO 1/8" NPT PORTS </t>
  </si>
  <si>
    <t>COM-1069</t>
  </si>
  <si>
    <t>PRESSURE DIFFERENTIAL GAUGE 10 PSI</t>
  </si>
  <si>
    <t>COM-1070</t>
  </si>
  <si>
    <t>STRAP WRENCH, 1-1/2 to 5-Inch, 6-Inch L</t>
  </si>
  <si>
    <t>COM-1071</t>
  </si>
  <si>
    <t>744 MOUNT BRACKET</t>
  </si>
  <si>
    <t>COM-1072</t>
  </si>
  <si>
    <t>1/4 TUBE X 1/8 NPT ELBOW PTC FITTING</t>
  </si>
  <si>
    <t>COM-1073</t>
  </si>
  <si>
    <t>1/4 TUBE X 1/2 NPT ELBOW PTC FITTING</t>
  </si>
  <si>
    <t>COM-1074</t>
  </si>
  <si>
    <t>1/4 TUBE X 1/4 NPT STRAIGHT PTC FITTING</t>
  </si>
  <si>
    <t>COM-1075</t>
  </si>
  <si>
    <t>1/4 TUBE X 1/4 NPT ELBOW PTC FITTING</t>
  </si>
  <si>
    <t>COM-1076</t>
  </si>
  <si>
    <t>#2-56 FLAT HEAD CS X 3/8 LONG</t>
  </si>
  <si>
    <t>COM-1077</t>
  </si>
  <si>
    <t xml:space="preserve">#10-32 SOCKET HEAD CS X 7/16 LONG </t>
  </si>
  <si>
    <t>COM-1078</t>
  </si>
  <si>
    <t xml:space="preserve">#10 Stainless Steel Washer </t>
  </si>
  <si>
    <t>COM-1079</t>
  </si>
  <si>
    <t>1/4 TUBE X 1/8 NPT STRAIGHT PTC FITTING</t>
  </si>
  <si>
    <t>COM-1082</t>
  </si>
  <si>
    <t>1/4" SOCKET HEAD CS x 5/8 LONG</t>
  </si>
  <si>
    <t>COM-1083</t>
  </si>
  <si>
    <t>1/4" HEX NUT</t>
  </si>
  <si>
    <t>COM-1084</t>
  </si>
  <si>
    <t>MOUNT PLATE 20X20 STEEL WHITE</t>
  </si>
  <si>
    <t>COM-1085</t>
  </si>
  <si>
    <t>1/4" OD NYLON, BLACK, TUBING</t>
  </si>
  <si>
    <t>COM-1086</t>
  </si>
  <si>
    <t>DO NOT ORDER BLUE MONSTER THREAD TAPE  1429X1/2""</t>
  </si>
  <si>
    <t>COM-1104</t>
  </si>
  <si>
    <t xml:space="preserve">TOOL BOX </t>
  </si>
  <si>
    <t>COM-1105</t>
  </si>
  <si>
    <t>OIL REMOVAL ELEMENT AP 150 CFM</t>
  </si>
  <si>
    <t>COM-1106</t>
  </si>
  <si>
    <t>CARBON ELEMENT AP 150 CFM</t>
  </si>
  <si>
    <t>COM-1107</t>
  </si>
  <si>
    <t>MOISTURE SEPARATOR ELEMENT 150 CFM</t>
  </si>
  <si>
    <t>CORD-115V</t>
  </si>
  <si>
    <t>PART, CORD DRAIN VALVES 115V (6 FT)</t>
  </si>
  <si>
    <t>CORD-230V</t>
  </si>
  <si>
    <t>PART, CORD DRAIN VALVES 230V (6 FT)</t>
  </si>
  <si>
    <t>CP-0100</t>
  </si>
  <si>
    <t>COMPRESSED AIR LABEL,  BLUE,</t>
  </si>
  <si>
    <t>CP-0101</t>
  </si>
  <si>
    <t>NITROGEN LABEL, GREEN</t>
  </si>
  <si>
    <t>CP-0102</t>
  </si>
  <si>
    <t>INERT GAS PIPE LABEL, GREEN</t>
  </si>
  <si>
    <t>CP-0103</t>
  </si>
  <si>
    <t>ARGON PIPE LABEL, GREEN</t>
  </si>
  <si>
    <t>CP-0104</t>
  </si>
  <si>
    <t>CARBON DIOXIDE LABEL,GREEN</t>
  </si>
  <si>
    <t>CP-0190</t>
  </si>
  <si>
    <t>COMPRESSOR SHUT OFF VALVE, 110 VOLT, 3/4" FEMALE NPT</t>
  </si>
  <si>
    <t>CP-441-4X</t>
  </si>
  <si>
    <t>VIBRATION PAD RUBBER/CORK..  SET OF 4,        4 X 4 X 1</t>
  </si>
  <si>
    <t>CP-4525-L</t>
  </si>
  <si>
    <t>PRESSURE GAUGE, BOTTOM MOUNT, 4-1/2" FACE</t>
  </si>
  <si>
    <t>CP-4525-R</t>
  </si>
  <si>
    <t>PRESSURE GAUGE, REAR MOUNT, 4-1/2" DIAMETER FACE</t>
  </si>
  <si>
    <t>DX70</t>
  </si>
  <si>
    <t xml:space="preserve">DRYWALL BRACKET FOR R-03050 HOSE REEL </t>
  </si>
  <si>
    <t>DX77</t>
  </si>
  <si>
    <t>METAL OUTLET STAND</t>
  </si>
  <si>
    <t>DXHR2</t>
  </si>
  <si>
    <t xml:space="preserve">DOUBLE HOSE REEL STAND, 9FT, STEEL, PAINTED BLACK </t>
  </si>
  <si>
    <t xml:space="preserve">3/4" FASTPIPE, 20MM TUBING, STRUT CUSHION CLAMP </t>
  </si>
  <si>
    <t>BEAM CLAMP  (3/8 THRU HOLE DESIGN)</t>
  </si>
  <si>
    <t>1" AND 3/4" LOOP PIPE HANGER - FOR 3/8-16 THREADED ROD</t>
  </si>
  <si>
    <t>1.5"</t>
  </si>
  <si>
    <t>1-1/2" LOOP HANGER FOR 3/8-16 THREADED ROD</t>
  </si>
  <si>
    <t>CANTILEVER ARM 12 INCH LENGTH ZINC PLATED  (1-5/8 Strut)</t>
  </si>
  <si>
    <t>1"</t>
  </si>
  <si>
    <t>1" FASTPIPE, 1" TUBING, STRUT CUSHION CLAMP  1.00 O.D</t>
  </si>
  <si>
    <t>1- 1/2" FASTPIPE, 40MM -1-5/8" TUBING, STRUT CLAMP</t>
  </si>
  <si>
    <t>2"</t>
  </si>
  <si>
    <t>2"  LOOP HANGER - FOR 3/8-16 THREADED ROD</t>
  </si>
  <si>
    <t>2" FASTPIPE, 2" TUBING, STRUT CUSHION CLAMP 2.00 O.D.</t>
  </si>
  <si>
    <t>F0026</t>
  </si>
  <si>
    <t xml:space="preserve">1-1/2" SAMMYS FOR STEEL 3/8" ROD 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</si>
  <si>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</si>
  <si>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</si>
  <si>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</si>
  <si>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</t>
  </si>
  <si>
    <t>4"</t>
  </si>
  <si>
    <t>4"  AND 6" SADDLE DROP DRILL BIT (15/16) FASTPIPE</t>
  </si>
  <si>
    <t>3/4"</t>
  </si>
  <si>
    <t xml:space="preserve">3/4" TOOL KIT FASTPIPE </t>
  </si>
  <si>
    <t xml:space="preserve">1" TOOL KIT FASTPIPE  </t>
  </si>
  <si>
    <t>1-1/2"</t>
  </si>
  <si>
    <t>1-1/2" TOOL KIT FASTPIPE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</si>
  <si>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</si>
  <si>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</si>
  <si>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</si>
  <si>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</si>
  <si>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F0143</t>
  </si>
  <si>
    <t>Pipe cutter replacement wheels  for F0140,   2 pack</t>
  </si>
  <si>
    <t>2" TOOL KIT FASTPIPE</t>
  </si>
  <si>
    <t>F0152</t>
  </si>
  <si>
    <t xml:space="preserve">CHANGEABLE-BLADE DEBURRING SCRAPER </t>
  </si>
  <si>
    <t>F0153</t>
  </si>
  <si>
    <t>DEBUR TOOL 3"</t>
  </si>
  <si>
    <t>F0154</t>
  </si>
  <si>
    <t>DEBUR TOOL 4"</t>
  </si>
  <si>
    <t>F0155</t>
  </si>
  <si>
    <t>DEBUR TOOL 6"</t>
  </si>
  <si>
    <t>1/2"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</si>
  <si>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</si>
  <si>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</si>
  <si>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</si>
  <si>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</si>
  <si>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</si>
  <si>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</si>
  <si>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</si>
  <si>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</si>
  <si>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</si>
  <si>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</si>
  <si>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</t>
  </si>
  <si>
    <t>3" NPT MALE X FEM X 3 FT JUMPER HOSE</t>
  </si>
  <si>
    <t>F0234</t>
  </si>
  <si>
    <t>JUMPER HOSE BRAIDED SS   4" FLANGE. ANSI 150#,  X 36</t>
  </si>
  <si>
    <t>F0236</t>
  </si>
  <si>
    <t>JUMPER HOSE BRAIDED SS  6" FLANGE, ANSI 150#  X 36</t>
  </si>
  <si>
    <t>3/8" PUSH ON HOSE 164 FT ROLL</t>
  </si>
  <si>
    <t>3/8" PUSH ON HOSE</t>
  </si>
  <si>
    <t xml:space="preserve">3/8 HOSE STRAIN RELIEF, FOR HOSE DIAM .50 - .70  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</si>
  <si>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</si>
  <si>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</si>
  <si>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</si>
  <si>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</si>
  <si>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</si>
  <si>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PUSH ON HOSE 160 FT ROLL</t>
  </si>
  <si>
    <t>1/2" ID PUSH ON HOSE</t>
  </si>
  <si>
    <t>1/2 PUSH ON HOSE FITTING X 1/2 MALE NPT</t>
  </si>
  <si>
    <t>1/2 PUSH ON HOSE FITTING X 1/2 FEMALE SWIVEL  NPT</t>
  </si>
  <si>
    <t xml:space="preserve">1/2 HOSE STRAIN RELIEF, FOR HOSE DIAM .70 - 1.00, </t>
  </si>
  <si>
    <t>F0325</t>
  </si>
  <si>
    <t xml:space="preserve">3/8" X 25 FT AIR HOSE 1/4" NPT MALE ENDS, RUBBER, </t>
  </si>
  <si>
    <t>F0335</t>
  </si>
  <si>
    <t>3/8" X 35’ AIR HOSE- TSUNAMI ULTRA-FLO</t>
  </si>
  <si>
    <t>F0350</t>
  </si>
  <si>
    <t xml:space="preserve">3/8" X 50 FT AIR HOSE 1/4" NPT MALE ENDS, RUBBER, 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</si>
  <si>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</si>
  <si>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</si>
  <si>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</si>
  <si>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</si>
  <si>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</si>
  <si>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</t>
  </si>
  <si>
    <t>6" FLANGE EXPANSION JOINT, ANSI 150#,  8 bolt x  11.0"" O.D.</t>
  </si>
  <si>
    <t>3/4" ALUMINUM TUBING 19 FT 2 INCHES LONG FASTPIPE   BLUE</t>
  </si>
  <si>
    <t>F1000-12</t>
  </si>
  <si>
    <t>3/4"  ALUMINUM TUBING 19 FT 2 INCHES LONG FASTPIPE 12 PACK</t>
  </si>
  <si>
    <t>F1000-6</t>
  </si>
  <si>
    <t>3/4"  ALUMINUM TUBING 19 FT 2 INCHES LONG FASTPIPE 6 PACK</t>
  </si>
  <si>
    <t>3/4" ALUMINUM TUBING 19 FT 2 INCHES LONG FASTPIPE green</t>
  </si>
  <si>
    <t>F1000SS</t>
  </si>
  <si>
    <t>3/4" STAINLESS STEEL 304 GRADE PIPE 19 FT LONG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</si>
  <si>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</si>
  <si>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</si>
  <si>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</si>
  <si>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</si>
  <si>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</si>
  <si>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</si>
  <si>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>F1014</t>
  </si>
  <si>
    <t xml:space="preserve">3/4" FASTPIPE SINGLE PORT OUTLET KIT </t>
  </si>
  <si>
    <t>3/4" FASTPIPE X 1/2"" NPT MALE THREADED NIPPLE,   purple</t>
  </si>
  <si>
    <t>3/4" SPANNER WRENCH FASTPIPE, Two Required</t>
  </si>
  <si>
    <t>F1021</t>
  </si>
  <si>
    <t>3/4" TOOLSET FASTPIPE,  (2) F1020 SPANNER, DEBURR TOOL</t>
  </si>
  <si>
    <t>3/4" PIPE CLIP  FASTPIPE  10 PACK</t>
  </si>
  <si>
    <t>3/4" FASTPIPE MULTI PORT WALL OUTLET, 1/2" NPT (4X)</t>
  </si>
  <si>
    <t>F1024 TOP KIT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</si>
  <si>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</si>
  <si>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</si>
  <si>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</si>
  <si>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</si>
  <si>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F1071</t>
  </si>
  <si>
    <t>3/4" FASTPIPE TENSION ORING BLUE</t>
  </si>
  <si>
    <t>3/4" 90 DEGREE REDUCING ELBOW X 1/4" FEMALE NPT FASTPIPE</t>
  </si>
  <si>
    <t xml:space="preserve">3/4" FASTPIPE PARTS KIT  O-RING, SS BITE RING, CONE NUT, BACKER, AND EXPANDER (PACK OF  6)  </t>
  </si>
  <si>
    <t>F1076-10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</si>
  <si>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</si>
  <si>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</si>
  <si>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</si>
  <si>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NIPPLE,  yellow</t>
  </si>
  <si>
    <t>3/4" FASTPIPE X 3/4" NPT FEMALE THREADED NIPPLE, orange</t>
  </si>
  <si>
    <t>3/4" REDUCING UNION X 1/2" FEMALE NPT  FASTPIPE</t>
  </si>
  <si>
    <t>3/4" ALUMINUM PIPE (7' 6") FASTPIPE EACH, BLUE,   non returnable</t>
  </si>
  <si>
    <t>F1863-12</t>
  </si>
  <si>
    <t>3/4" ALUMINUM PIPE (7' 6") FASTPIPE 12 PACK</t>
  </si>
  <si>
    <t>F1863GREEN</t>
  </si>
  <si>
    <t>green 3/4" ALUMINUM PIPE (7' 6") FASTPIPE EACH, green,   non returnable</t>
  </si>
  <si>
    <t>1" ALUMINUM TUBING 19 FT 2 INCHES LONG FASTPIPE   BLUE</t>
  </si>
  <si>
    <t>F2000-12</t>
  </si>
  <si>
    <t xml:space="preserve">1" ALUMINUM TUBING 19 FT 2 INCHES LONG FASTPIPE 12 PACK  FASTPIPE </t>
  </si>
  <si>
    <t>F2000-6</t>
  </si>
  <si>
    <t xml:space="preserve">1" ALUMINUM TUBING 19 FT 2 INCHES LONG FASTPIPE 6 PACK  FASTPIPE </t>
  </si>
  <si>
    <t xml:space="preserve">1" ALUMINUM TUBING 19 FT 2 INCHES LONG FASTPIPE  green, </t>
  </si>
  <si>
    <t>F2000SS</t>
  </si>
  <si>
    <t>1" STAINLESS STEEL 304 GRADE PIPE 19 FT LONG ,  non returnable</t>
  </si>
  <si>
    <t>1"  UNION FASTPIPE</t>
  </si>
  <si>
    <t>F2002P</t>
  </si>
  <si>
    <t>1"  UNION FASTPIPE CLAMSHELL</t>
  </si>
  <si>
    <t>1" 90 DEGREE ELBOW FASTPIPE</t>
  </si>
  <si>
    <t>F2003P</t>
  </si>
  <si>
    <t>1" 90 DEGREE ELBOW FASTPIPE CLAMSHELL</t>
  </si>
  <si>
    <t>1" 45 DEGREE ELBOW FASTPIPE</t>
  </si>
  <si>
    <t>1" EQUAL TEE FASTPIPE</t>
  </si>
  <si>
    <t>F2005P</t>
  </si>
  <si>
    <t>1" EQUAL TEE FASTPIPE CLAMSHELL</t>
  </si>
  <si>
    <t>1" END CAP FASTPIPE</t>
  </si>
  <si>
    <t>1"  REDUCING TEE X 1/4" FEMALE NPT FASTPIPE</t>
  </si>
  <si>
    <t>1" REDUCING TEE X 3/4" FEMALE NPT  FASTPIPE</t>
  </si>
  <si>
    <t>1  REDUCING TEE X 1/2" FEMALE NPT  FASTPIPE</t>
  </si>
  <si>
    <t>F2009P</t>
  </si>
  <si>
    <t>1  REDUCING TEE X 1/2" FEMALE NPT  FASTPIPE CLAMSHELL</t>
  </si>
  <si>
    <t>1" SADDLE DROP X 1/4" FEMALE NPT  FASTPIPE</t>
  </si>
  <si>
    <t>1" SADDLE DROP X 1/2" FEMALE NPT FASTPIPE</t>
  </si>
  <si>
    <t>F2014</t>
  </si>
  <si>
    <t xml:space="preserve">1" SINGLE PORT OUTLET KIT  FASTPIPE </t>
  </si>
  <si>
    <t>1" FASTPIPE X 1/2" NPT MALE THREADED NIPPLE</t>
  </si>
  <si>
    <t>1" SPANNER WRENCH FASTPIPE, Two required, non-returnable</t>
  </si>
  <si>
    <t>F2021</t>
  </si>
  <si>
    <t xml:space="preserve">1" TOOLSET,  (2) F2020 SPANNER, DEBURR TOOL  FASTPIPE </t>
  </si>
  <si>
    <t>F2021P</t>
  </si>
  <si>
    <t>1" TOOLSET,  (2) F2020 SPANNER, DEBURR TOOL  FASTPIPE CLAMSHELL</t>
  </si>
  <si>
    <t>1" PIPE CLIP  FASTPIPE  10 PACK</t>
  </si>
  <si>
    <t>F2022-10P</t>
  </si>
  <si>
    <t>1" PIPE CLIP  FASTPIPE  10 PACK CLAMSHELL</t>
  </si>
  <si>
    <t>1 " FASTPIPE MULTI PORT WALL OUTLET, 1/2" NPT (4X)</t>
  </si>
  <si>
    <t>F2024 TOP KIT</t>
  </si>
  <si>
    <t>1" OUTLET KIT CONVERSION TO SHUTOFF FASTPIPE</t>
  </si>
  <si>
    <t>F2024P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</si>
  <si>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</si>
  <si>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</si>
  <si>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</si>
  <si>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F2025</t>
  </si>
  <si>
    <t>DUAL PORT OUTLET, 1/2" NPT TOP PORT,  1/2" NPT OUTLET PORT (2X)   W/ DRAIN VALVE  (OUTLET WITH FEMA</t>
  </si>
  <si>
    <t>F2026</t>
  </si>
  <si>
    <t xml:space="preserve">MULTI PORT OUTLET, 3/4" NPT TOP PORT,  1/2" NPT OUTLET PORT (4X)   W/ DRAIN VALVE  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</si>
  <si>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</si>
  <si>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</si>
  <si>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</si>
  <si>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</si>
  <si>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</si>
  <si>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</si>
  <si>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</si>
  <si>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1" 90 DEGREE REDUCING ELBOW X 1/4" FEMALE NPT FASTPIPE</t>
  </si>
  <si>
    <t xml:space="preserve">1" FASTPIPE PARTS KIT  O-RING, SS BITE RING, CONE NUT, BACKER, AND EXPANDER (PACK OF  6)  </t>
  </si>
  <si>
    <t>F2076-10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</si>
  <si>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</si>
  <si>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</si>
  <si>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</si>
  <si>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</si>
  <si>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</si>
  <si>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NIPPLE,   green</t>
  </si>
  <si>
    <t>F2118P</t>
  </si>
  <si>
    <t>1" FASTPIPE X 3/4" NPT MALE THREADED NIPPLE, GREEN, CLAMSHELL</t>
  </si>
  <si>
    <t>1" X 3/4" REDUCTION UNION FASTPIPE</t>
  </si>
  <si>
    <t>1" SADDLE DROP X  1" FASTPIPE</t>
  </si>
  <si>
    <t>1" FASTPIPE SADDLE DROP GASKET</t>
  </si>
  <si>
    <t>1" FASTPIPE X 1" NPT MALE THREADED NIPPLE,  red</t>
  </si>
  <si>
    <t>F2218P</t>
  </si>
  <si>
    <t>1" FASTPIPE X 1" NPT MALE THREADED NIPPLE, RED, CLAMSHELL</t>
  </si>
  <si>
    <t>1" FASTPIPE X 1" NPT FEMALE THREADED NIPPLE,  blue</t>
  </si>
  <si>
    <t>1" REDUCING UNION X 1/2" FEMALE NPT   FASTPIPE</t>
  </si>
  <si>
    <t>1" VALVE KIT FASTPIPE LOCKABLE</t>
  </si>
  <si>
    <t>1" REDUCING UNION X 3/4" FEMALE NPT   FASTPIPE</t>
  </si>
  <si>
    <t>F28031</t>
  </si>
  <si>
    <t>3/4" FASTPIPE SPOTLESS PIPING KIT</t>
  </si>
  <si>
    <t>3/4" FASTPIPE MASTER KIT 90 FT, 3 OUTLETS  -  SHIPS IN ONE BOX</t>
  </si>
  <si>
    <t>F28070 FIT-GBOX ONLY</t>
  </si>
  <si>
    <t>3/4" FASTPIPE MASTER KIT 90 FT,  fitting box only</t>
  </si>
  <si>
    <t>3/4" FASTPIPE COOLING KIT</t>
  </si>
  <si>
    <t>1" FASTPIPE MASTER KIT 90FT, 3 OUTLETS -SHIPS IN ONE BOX</t>
  </si>
  <si>
    <t>F28090 FIT-GBOX ONLY</t>
  </si>
  <si>
    <t>1" FASTPIPE MASTER KIT 90FT,    fitting box only</t>
  </si>
  <si>
    <t>1" FASTPIPE COOLING KIT</t>
  </si>
  <si>
    <t>3/4" FASTPIPE MASTER KIT 230FT, 5 OUTLETS  COMBO UNIT 2 PACKAGES</t>
  </si>
  <si>
    <t>F28099 FIT-GBOX ONLY</t>
  </si>
  <si>
    <t>3/4" FASTPIPE MASTER KIT 235FT, fitting box only</t>
  </si>
  <si>
    <t>1" FASTPIPE MASTER KIT 230FT, 5 OUTLETS  COMBO UNIT 2 PACKAGES (non-returnable)</t>
  </si>
  <si>
    <t>F28235 FIT-GBOX ONLY</t>
  </si>
  <si>
    <t>1" FASTPIPE MASTER KIT 230FT, fitting box only</t>
  </si>
  <si>
    <t>1" ALUMINUM PIPE (7' 6") FASTPIPE EACH, BLUE,  non returnable</t>
  </si>
  <si>
    <t>F2863-12</t>
  </si>
  <si>
    <t>1" ALUMINUM PIPE (7' 6") FASTPIPE 12 PACK</t>
  </si>
  <si>
    <t>F2863GREEN</t>
  </si>
  <si>
    <t>green 1" ALUMINUM PIPE (7' 6") FASTPIPE EACH, green,   non returnable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</si>
  <si>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</si>
  <si>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</si>
  <si>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</si>
  <si>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</si>
  <si>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</si>
  <si>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</si>
  <si>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</si>
  <si>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</si>
  <si>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</si>
  <si>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</si>
  <si>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</si>
  <si>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</si>
  <si>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</si>
  <si>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</si>
  <si>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</si>
  <si>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</si>
  <si>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</si>
  <si>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</si>
  <si>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1-1/2 " ALUMINUM TUBING 19 FT 2 INCHES LONG  FASTPIPE  BLUE</t>
  </si>
  <si>
    <t>F4000-4</t>
  </si>
  <si>
    <t>1-1/2 " ALUMINUM TUBING 19 FT 2 INCHES LONG  FASTPIPE 4 PACK FASTPIPE</t>
  </si>
  <si>
    <t xml:space="preserve"> 1-1/2 "" ALUMINUM TUBING 19 FT 2 INCHES LONG  FASTPIPE GREEN</t>
  </si>
  <si>
    <t>F4000SS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</si>
  <si>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</si>
  <si>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</si>
  <si>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</si>
  <si>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</si>
  <si>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</si>
  <si>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</si>
  <si>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F400650-1</t>
  </si>
  <si>
    <t>1-1/2 IN MACHINED AL SLEEVE OUTLET CAP</t>
  </si>
  <si>
    <t>F400650-3</t>
  </si>
  <si>
    <t>1-1/2 IN MACHINED AL SLEEVE INLET CAP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</si>
  <si>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</si>
  <si>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</si>
  <si>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</si>
  <si>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</si>
  <si>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</si>
  <si>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</si>
  <si>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</si>
  <si>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</si>
  <si>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</si>
  <si>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</si>
  <si>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</si>
  <si>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</si>
  <si>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</si>
  <si>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</si>
  <si>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</si>
  <si>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</si>
  <si>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</si>
  <si>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</si>
  <si>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</si>
  <si>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1-1/2" FASTPIPE PARTS KIT  (1) O-RING  (1) SS BITE RING</t>
  </si>
  <si>
    <t>F4076-10</t>
  </si>
  <si>
    <t>1-1/2 FASTPIPE ORING/BITE RING 10 PACK</t>
  </si>
  <si>
    <t>F41005-15.5</t>
  </si>
  <si>
    <t xml:space="preserve">1-1/2" TUBE ASSEMBLY  </t>
  </si>
  <si>
    <t>F41005-34.5</t>
  </si>
  <si>
    <t xml:space="preserve">1-1/2" TUBE ASSEMBLY 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</si>
  <si>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</si>
  <si>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</si>
  <si>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</si>
  <si>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</si>
  <si>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</si>
  <si>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</si>
  <si>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</si>
  <si>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</si>
  <si>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</si>
  <si>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</si>
  <si>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F4241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</si>
  <si>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</si>
  <si>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</si>
  <si>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</si>
  <si>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</si>
  <si>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</si>
  <si>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F4863-4</t>
  </si>
  <si>
    <t>1-1/2 " ALUMINUM TUBING 7 FT 6 INCHES LONG  FASTPIPE 4 PACK FASTPIPE</t>
  </si>
  <si>
    <t>F4863GREEN</t>
  </si>
  <si>
    <t>green 1-1/2" ALUMINUM PIPE (7' 6") FASTPIPE EACH, green,   non returnable</t>
  </si>
  <si>
    <t>2" ALUMINUM TUBING 19 FT 2 INCHES LONG FASTPIPE   BLUE</t>
  </si>
  <si>
    <t>F5000-4</t>
  </si>
  <si>
    <t>2" ALUMINUM TUBING 19 FT 2 INCHES LONG FASTPIPE 4 PACK</t>
  </si>
  <si>
    <t>2" ALUMINUM TUBING 19 FT 2 INCHES LONG FASTPIPE GREEN</t>
  </si>
  <si>
    <t>F5000SS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</si>
  <si>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</si>
  <si>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</si>
  <si>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</si>
  <si>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</si>
  <si>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</si>
  <si>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</si>
  <si>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</si>
  <si>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</si>
  <si>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</si>
  <si>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</si>
  <si>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</si>
  <si>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</si>
  <si>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</si>
  <si>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F5065</t>
  </si>
  <si>
    <t>2" FASTPIPE  ORING</t>
  </si>
  <si>
    <t>F5070</t>
  </si>
  <si>
    <t>2" FASTPIPE STAINLESS STEEL BITE RING</t>
  </si>
  <si>
    <t>2" FASTPIPE PARTS KIT  (1) O-RING  (1) SS BITE RING</t>
  </si>
  <si>
    <t>F5076-10</t>
  </si>
  <si>
    <t>2" FASTPIPE ORING/BITE RING 10 PACK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</si>
  <si>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</si>
  <si>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</si>
  <si>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</si>
  <si>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</si>
  <si>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</si>
  <si>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</si>
  <si>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</si>
  <si>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</si>
  <si>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</si>
  <si>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</si>
  <si>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</si>
  <si>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</si>
  <si>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</si>
  <si>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</si>
  <si>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F5863</t>
  </si>
  <si>
    <t>2" ALUMINUM PIPE (7' 6") FASTPIPE EACH, BLUE,   non returnable</t>
  </si>
  <si>
    <t>F5863-4</t>
  </si>
  <si>
    <t>2" ALUMINUM TUBING 7 FT 6 INCHES LONG  FASTPIPE 4 PACK FASTPIPE</t>
  </si>
  <si>
    <t>F5863GREEN</t>
  </si>
  <si>
    <t>green 2" ALUMINUM PIPE (7' 6") FASTPIPE EACH, green,   non returnable</t>
  </si>
  <si>
    <t>FBV-125</t>
  </si>
  <si>
    <t>PART, VALVE, FILTER BALL, 1/8"-1/2" INLET</t>
  </si>
  <si>
    <t>FBV-250</t>
  </si>
  <si>
    <t>PART, VALVE, FILTER BALL, 1/4"-1/2" NPT INLET</t>
  </si>
  <si>
    <t>FBV-255025</t>
  </si>
  <si>
    <t>PART, VALVE, FILTER BALL, 1/4"-1/2" MALE AND 1/4" FEMALE DUAL INLET</t>
  </si>
  <si>
    <t>FBV-380</t>
  </si>
  <si>
    <t>PART, VALVE, FILTER BALL, 3/8"-1/2" INLET</t>
  </si>
  <si>
    <t>FBV-385025</t>
  </si>
  <si>
    <t>PART, VALVE, FILTER BALL, 3/8"-1/2" MALE AND 1/4" FEMALE DUAL INLET</t>
  </si>
  <si>
    <t>FBV-500</t>
  </si>
  <si>
    <t xml:space="preserve">PART, VALVE, FILTER BALL, 1/2"-1/2" NPT INLET </t>
  </si>
  <si>
    <t>FBV-505025</t>
  </si>
  <si>
    <t>PART, VALVE, FILTER BALL, 1/2"-1/2" MALE AND 1/4" FEMALE DUAL INLET</t>
  </si>
  <si>
    <t>FC0162</t>
  </si>
  <si>
    <t xml:space="preserve">JAW SET COMPRESSED PIPE 3/4", 1", 1-1/2", 2"  </t>
  </si>
  <si>
    <t>FC0165</t>
  </si>
  <si>
    <t xml:space="preserve">JAWS 3/4" COMPRESSED PIPE </t>
  </si>
  <si>
    <t>FC0166</t>
  </si>
  <si>
    <t xml:space="preserve">JAWS 1" COMPRESSED PIPE </t>
  </si>
  <si>
    <t>FC0167</t>
  </si>
  <si>
    <t xml:space="preserve">JAWS 1-1/2" COMPRESSED PIPE </t>
  </si>
  <si>
    <t>FC0168</t>
  </si>
  <si>
    <t xml:space="preserve">JAWS 2" COMPRESSED PIPE </t>
  </si>
  <si>
    <t>FC0169</t>
  </si>
  <si>
    <t xml:space="preserve">JAWS 3" COMPRESSED PIPE </t>
  </si>
  <si>
    <t>FC0170</t>
  </si>
  <si>
    <t xml:space="preserve">JAWS 4" COMPRESSED PIPE </t>
  </si>
  <si>
    <t>FC0190</t>
  </si>
  <si>
    <t>HAND PUMP PRESS TOOL</t>
  </si>
  <si>
    <t>FC1002</t>
  </si>
  <si>
    <t>3/4" UNION COMPRESSED  PIPE</t>
  </si>
  <si>
    <t>FC1003</t>
  </si>
  <si>
    <t>3/4" 90 DEGREE ELBOW COMPRESSED PIPE</t>
  </si>
  <si>
    <t>FC1004</t>
  </si>
  <si>
    <t>3/4" 45 DEGREE ELBOW COMPRESSED PIPE</t>
  </si>
  <si>
    <t>FC1005</t>
  </si>
  <si>
    <t>3/4" EQUAL TEE COMPRESSED PIPE</t>
  </si>
  <si>
    <t>FC1006</t>
  </si>
  <si>
    <t>3/4" END CAP COMPRESSED PIPE</t>
  </si>
  <si>
    <t>FC1009</t>
  </si>
  <si>
    <t>3/4" REDUCING TEE X 1/2" FEMALE NPT COMPRESSED PIPE</t>
  </si>
  <si>
    <t>FC1014</t>
  </si>
  <si>
    <t>3/4" FASTPIPE SINGLE PORT OUTLET KIT COMPRESSED PIPE</t>
  </si>
  <si>
    <t>FC1018</t>
  </si>
  <si>
    <t>3/4" COMPRESSED PIPE X 1/2" NPT MALE THREADED NIPPLE</t>
  </si>
  <si>
    <t>FC1023</t>
  </si>
  <si>
    <t>3/4" SLIDE UNION COMPRESSED PIPE</t>
  </si>
  <si>
    <t>FC1024</t>
  </si>
  <si>
    <t xml:space="preserve">3/4" MULTI PORT WALL OUTLET, 1/2" NPT (4X) </t>
  </si>
  <si>
    <t>FC1024V</t>
  </si>
  <si>
    <t xml:space="preserve">3/4" MULTI PORT WALL OUTLET W/SHUTOFF, 1/2" NPT (4X) </t>
  </si>
  <si>
    <t>FC1024W</t>
  </si>
  <si>
    <t>3/4" THRU WALL OUTLET KIT, 1/2" NPT ON FACE</t>
  </si>
  <si>
    <t>FC1033</t>
  </si>
  <si>
    <t xml:space="preserve">3/4" COMPRESSED PIPE X 3/4" NPT FEMALE SWIVEL </t>
  </si>
  <si>
    <t>FC1050</t>
  </si>
  <si>
    <t>3/4" COMPRESSED PIPE X 1/2" COMPRESSED TUBING TRANS UNION</t>
  </si>
  <si>
    <t>FC1051</t>
  </si>
  <si>
    <t>3/4" CROSS FITTING COMPRESSED PIPE</t>
  </si>
  <si>
    <t>FC1075</t>
  </si>
  <si>
    <t>3/4" COMPRESSED PIPE X 3/4" COMPRESSED TUBING TRANS UNION</t>
  </si>
  <si>
    <t>FC1076-10</t>
  </si>
  <si>
    <t>3/4" COMPRESSED PIPE REPLACEMENT ORING</t>
  </si>
  <si>
    <t>FC1093</t>
  </si>
  <si>
    <t>3/4" 90 DEGREE REDUCING ELBOW X 1/2" FNPT COMPRESSED PIPE</t>
  </si>
  <si>
    <t>FC1100</t>
  </si>
  <si>
    <t>3/4" COMPRESSED PIPE X 1" COMPRESSED TUBING TRANSUNION</t>
  </si>
  <si>
    <t>FC1111</t>
  </si>
  <si>
    <t>3/4" VALVE KIT COMPRESSED PIPE LOCKABLE</t>
  </si>
  <si>
    <t>FC1118</t>
  </si>
  <si>
    <t>3/4" COMPRESSED PIPE X 3/4" NPT MALE THREADED NIPPLE</t>
  </si>
  <si>
    <t>FC1120</t>
  </si>
  <si>
    <t>3/4" COMPRESSED PIPE X 3/4" NPT FEMALE THREADED NIPPLE</t>
  </si>
  <si>
    <t>FC2002</t>
  </si>
  <si>
    <t>1"  UNION COMPRESSED PIPE</t>
  </si>
  <si>
    <t>FC2003</t>
  </si>
  <si>
    <t>1" 90 DEGREE ELBOW COMPRESSED PIPE</t>
  </si>
  <si>
    <t>FC2004</t>
  </si>
  <si>
    <t>1" 45 DEGREE ELBOW COMPRESSED PIPE</t>
  </si>
  <si>
    <t>FC2005</t>
  </si>
  <si>
    <t>1" EQUAL TEE COMPRESSED PIPE</t>
  </si>
  <si>
    <t>FC2006</t>
  </si>
  <si>
    <t>1" END CAP COMPRESSED PIPE</t>
  </si>
  <si>
    <t>FC2009</t>
  </si>
  <si>
    <t>1  REDUCING TEE X 1/2" FEMALE NPT  COMPRESSED PIPE</t>
  </si>
  <si>
    <t>FC2012</t>
  </si>
  <si>
    <t>1" SADDLE DROP X 1/2" FNPT COMPRESSED PIPE</t>
  </si>
  <si>
    <t>FC2014</t>
  </si>
  <si>
    <t>1" FASTPIPE SINGLE PORT OUTLET KIT COMPRESSED PIPE</t>
  </si>
  <si>
    <t>FC2018</t>
  </si>
  <si>
    <t>1" COMPRESSED PIPE X 1/2" NPT MALE THREADED NIPPLE</t>
  </si>
  <si>
    <t>FC2023</t>
  </si>
  <si>
    <t>1" SLIDE UNION COMPRESSED COMPRESSED PIPE</t>
  </si>
  <si>
    <t>FC2024</t>
  </si>
  <si>
    <t xml:space="preserve">1" MULTI PORT WALL OUTLET, 1/2" NPT (4X) </t>
  </si>
  <si>
    <t>FC2024V</t>
  </si>
  <si>
    <t>1" MULTI PORT WALL OUTLET W/SHUTOFF, 1/2" NPT (4X)</t>
  </si>
  <si>
    <t>FC2024W</t>
  </si>
  <si>
    <t>1" THRU WALL OUTLET KIT, 1/2" NPT ON FACE</t>
  </si>
  <si>
    <t>FC2033</t>
  </si>
  <si>
    <t xml:space="preserve">1" COMPRESSED PIPE X 3/4" NPT FEMALE SWIVEL </t>
  </si>
  <si>
    <t>FC2050</t>
  </si>
  <si>
    <t>1" COMPRESSED PIPE X 1/2" COMPRESSED TUBING TRANS UNION</t>
  </si>
  <si>
    <t>FC2051</t>
  </si>
  <si>
    <t>1" CROSS FITTING COMPRESSED PIPE</t>
  </si>
  <si>
    <t>FC2075</t>
  </si>
  <si>
    <t>1" COMPRESSED PIPE X 3/4" COMPRESSED TUBING TRANS UNION</t>
  </si>
  <si>
    <t>FC2076-10</t>
  </si>
  <si>
    <t>1" COMPRESSED PIPE REPLACEMENT ORING</t>
  </si>
  <si>
    <t>FC2093</t>
  </si>
  <si>
    <t>1" 90 DEGREE REDUCING ELBOW X 1/2" FNPT COMPRESSED PIPE</t>
  </si>
  <si>
    <t>FC2100</t>
  </si>
  <si>
    <t>1" COMPRESSED PIPE X 1" COMPRESSED TUBING TRANS UNION</t>
  </si>
  <si>
    <t>FC2107</t>
  </si>
  <si>
    <t>1" REDUCTION TEE X 3/4" COMPRESSED PIPE</t>
  </si>
  <si>
    <t>FC2110</t>
  </si>
  <si>
    <t>1" SADDLE DROP X  3/4" COMPRESSED PIPE</t>
  </si>
  <si>
    <t>FC2118</t>
  </si>
  <si>
    <t>1" COMPRESSED PIPE X 3/4" NPT MALE THREADED NIPPLE</t>
  </si>
  <si>
    <t>FC2121</t>
  </si>
  <si>
    <t>1" X 3/4" REDUCTION UNION COMPRESSED PIPE</t>
  </si>
  <si>
    <t>FC2210C</t>
  </si>
  <si>
    <t>1" SADDLE DROP REPLACEMENT GASKET  COMPRESSED PIPE</t>
  </si>
  <si>
    <t>FC2218</t>
  </si>
  <si>
    <t>1" COMPRESSED PIPE X 1" NPT MALE THREADED NIPPLE</t>
  </si>
  <si>
    <t>FC2220</t>
  </si>
  <si>
    <t>1" COMPRESSED PIPE X 1" NPT FEMALE THREADED NIPPLE</t>
  </si>
  <si>
    <t>FC2222</t>
  </si>
  <si>
    <t>1" VALVE KIT COMPRESSED PIPE LOCKABLE</t>
  </si>
  <si>
    <t>FC4002</t>
  </si>
  <si>
    <t>1-1/2" UNION COMPRESSED PIPE</t>
  </si>
  <si>
    <t>FC4003</t>
  </si>
  <si>
    <t>1-1/2" 90 DEGREE ELBOW COMPRESSED PIPE</t>
  </si>
  <si>
    <t>FC4004</t>
  </si>
  <si>
    <t>1-1/2" 45 DEGREE ELBOW COMPRESSED PIPE</t>
  </si>
  <si>
    <t>FC4005</t>
  </si>
  <si>
    <t>1-1/2" EQUAL TEE COMPRESSED PIPE</t>
  </si>
  <si>
    <t>FC4006</t>
  </si>
  <si>
    <t>1-1/2" END CAP COMPRESSED PIPE</t>
  </si>
  <si>
    <t>FC4009</t>
  </si>
  <si>
    <t>1-1/2" REDUCING TEE X 1/2" FEMALE NPT COMPRESSED PIPE</t>
  </si>
  <si>
    <t>FC4012</t>
  </si>
  <si>
    <t>1-1/2" SADDLE DROP X 1/2" FNPT COMPRESSED PIPE</t>
  </si>
  <si>
    <t>FC4023</t>
  </si>
  <si>
    <t>1-1/2" SLIDE UNION COMPRESSED COMPRESSED PIPE</t>
  </si>
  <si>
    <t>FC4033</t>
  </si>
  <si>
    <t xml:space="preserve">1-1/2" COMPRESSED PIPE X 3/4" NPT FEMALE SWIVEL </t>
  </si>
  <si>
    <t>FC4051</t>
  </si>
  <si>
    <t>1-1/2" CROSS FITTING COMPRESSED PIPE</t>
  </si>
  <si>
    <t>FC4076-10</t>
  </si>
  <si>
    <t>1-1/2" COMPRESSED PIPE REPLACEMENT ORING</t>
  </si>
  <si>
    <t>FC4110</t>
  </si>
  <si>
    <t>1-1/2" SADDLE DROP X  3/4" COMPRESSED PIPE</t>
  </si>
  <si>
    <t>FC4206</t>
  </si>
  <si>
    <t>1-1/2" REDUCTION TEE X  3/4" COMPRESSED PIPE</t>
  </si>
  <si>
    <t>FC4207</t>
  </si>
  <si>
    <t>1-1/2" REDUCTION TEE X 1" COMPRESSED PIPE</t>
  </si>
  <si>
    <t>FC4210</t>
  </si>
  <si>
    <t>1-1/2" SADDLE DROP X  1" COMPRESSED PIPE</t>
  </si>
  <si>
    <t>FC4210C</t>
  </si>
  <si>
    <t>1-1/2" SADDLE DROP REPLACEMENT GASKET  COMPRESSED PIPE</t>
  </si>
  <si>
    <t>FC4218</t>
  </si>
  <si>
    <t>1-1/2" COMPRESSED PIPE X 1" NPT MALE THREADED NIPPLE</t>
  </si>
  <si>
    <t>FC4221</t>
  </si>
  <si>
    <t>1-1/2" X 1" REDUCTION UNION COMPRESSED PIPE</t>
  </si>
  <si>
    <t>FC4223</t>
  </si>
  <si>
    <t>1-1/2" X 3/4" REDUCTION UNION COMPRESSED PIPE</t>
  </si>
  <si>
    <t>FC4418</t>
  </si>
  <si>
    <t>1-1/2" COMPRESSED PIPE X 1-1/2" NPT MALE THREADED NIPPLE</t>
  </si>
  <si>
    <t>FC4420</t>
  </si>
  <si>
    <t>1-1/2" COMPRESSED PIPE X 1-1/2" NPT FEMALE THREADED NIPPLE</t>
  </si>
  <si>
    <t>FC4444</t>
  </si>
  <si>
    <t>1-1/2" VALVE KIT COMPRESSED PIPE LOCKABLE</t>
  </si>
  <si>
    <t>FC5002</t>
  </si>
  <si>
    <t>2" UNION COMPRESSED PIPE</t>
  </si>
  <si>
    <t>FC5003</t>
  </si>
  <si>
    <t>2" 90 DEGREE ELBOW COMPRESSED PIPE</t>
  </si>
  <si>
    <t>FC5004</t>
  </si>
  <si>
    <t>2" 45 DEGREE ELBOW COMPRESSED PIPE</t>
  </si>
  <si>
    <t>FC5005</t>
  </si>
  <si>
    <t>2" EQUAL TEE COMPRESSED PIPE</t>
  </si>
  <si>
    <t>FC5006</t>
  </si>
  <si>
    <t>2" END CAP COMPRESSED PIPE</t>
  </si>
  <si>
    <t>FC5009</t>
  </si>
  <si>
    <t>2" REDUCING TEE X 1/2" FEMALE NPT  COMPRESSED PIPE</t>
  </si>
  <si>
    <t>FC5012</t>
  </si>
  <si>
    <t>2" SADDLE DROP X 1/2" FNPT COMPRESSED PIPE</t>
  </si>
  <si>
    <t>FC5023</t>
  </si>
  <si>
    <t>2" SLIDE UNION COMPRESSED COMPRESSED PIPE</t>
  </si>
  <si>
    <t>FC5033</t>
  </si>
  <si>
    <t xml:space="preserve">2" COMPRESSED PIPE X 2" NPT FEMALE SWIVEL </t>
  </si>
  <si>
    <t>FC5051</t>
  </si>
  <si>
    <t>2" CROSS FITTING COMPRESSED PIPE</t>
  </si>
  <si>
    <t>FC5076-10</t>
  </si>
  <si>
    <t>2" COMPRESSED PIPE REPLACEMENT ORING</t>
  </si>
  <si>
    <t>FC5110</t>
  </si>
  <si>
    <t>2" SADDLE DROP X  3/4" COMPRESSED PIPE</t>
  </si>
  <si>
    <t>FC5206</t>
  </si>
  <si>
    <t>2" REDUCTION TEE X  3/4" COMPRESSED PIPE</t>
  </si>
  <si>
    <t>FC5207</t>
  </si>
  <si>
    <t>2" REDUCTION TEE X 1" COMPRESSED PIPE</t>
  </si>
  <si>
    <t>FC5210</t>
  </si>
  <si>
    <t>2" SADDLE DROP X  1" COMPRESSED PIPE</t>
  </si>
  <si>
    <t>FC5210C</t>
  </si>
  <si>
    <t>2" SADDLE DROP REPLACEMENT GASKET  COMPRESSED PIPE</t>
  </si>
  <si>
    <t>FC5221</t>
  </si>
  <si>
    <t>2" X 1" REDUCTION UNION COMPRESSED PIPE</t>
  </si>
  <si>
    <t>FC5223</t>
  </si>
  <si>
    <t>2" X 3/4" REDUCTION UNION COMPRESSED PIPE</t>
  </si>
  <si>
    <t>FC5418</t>
  </si>
  <si>
    <t>2" COMPRESSED PIPE X 1-1/2" NPT MALE THREADED NIPPLE</t>
  </si>
  <si>
    <t>FC5421</t>
  </si>
  <si>
    <t>2" X 1-1/2" REDUCTION UNION COMPRESSED PIPE</t>
  </si>
  <si>
    <t>FC5518</t>
  </si>
  <si>
    <t>2" COMPRESSED PIPE X 2" NPT MALE THREADED NIPPLE</t>
  </si>
  <si>
    <t>FC5555</t>
  </si>
  <si>
    <t>2" VALVE KIT COMPRESSED PIPE LOCKABLE</t>
  </si>
  <si>
    <t>FC7002</t>
  </si>
  <si>
    <t>3"  UNION COMPRESSED PIPE</t>
  </si>
  <si>
    <t>FC7003</t>
  </si>
  <si>
    <t>3" 90 DEGREE ELBOW COMPRESSED PIPE</t>
  </si>
  <si>
    <t>FC7004</t>
  </si>
  <si>
    <t>3" 45 DEGREE ELBOW COMPRESSED PIPE</t>
  </si>
  <si>
    <t>FC7005</t>
  </si>
  <si>
    <t>3" EQUAL TEE COMPRESSED PIPE</t>
  </si>
  <si>
    <t>FC7006</t>
  </si>
  <si>
    <t>3" END CAP COMPRESSED PIPE</t>
  </si>
  <si>
    <t>FC7023</t>
  </si>
  <si>
    <t>3" SLIDE UNION COMPRESSED COMPRESSED PIPE</t>
  </si>
  <si>
    <t>FC7051</t>
  </si>
  <si>
    <t>3" CROSS FITTING COMPRESSED PIPE</t>
  </si>
  <si>
    <t>FC7076-10</t>
  </si>
  <si>
    <t>3" COMPRESSED PIPE REPLACEMENT ORING</t>
  </si>
  <si>
    <t>FC7110</t>
  </si>
  <si>
    <t>3" SADDLE DROP X  3/4" COMPRESSED PIPE</t>
  </si>
  <si>
    <t>FC7207</t>
  </si>
  <si>
    <t>3" REDUCTION TEE X 2" COMPRESSED PIPE</t>
  </si>
  <si>
    <t>FC7210</t>
  </si>
  <si>
    <t>3" SADDLE DROP X  1" COMPRESSED PIPE</t>
  </si>
  <si>
    <t>FC7210C</t>
  </si>
  <si>
    <t>3" SADDLE DROP REPLACEMENT GASKET  COMPRESSED PIPE</t>
  </si>
  <si>
    <t>FC7421</t>
  </si>
  <si>
    <t>3" X 2" REDUCTION UNION COMPRESSED PIPE</t>
  </si>
  <si>
    <t>FC7618</t>
  </si>
  <si>
    <t>3" COMPRESSED PIPE X 2" NPT MALE THREADED NIPPLE</t>
  </si>
  <si>
    <t>FC7718</t>
  </si>
  <si>
    <t>3" COMPRESSED PIPE X 3" NPT MALE THREADED NIPPLE</t>
  </si>
  <si>
    <t>FC7777</t>
  </si>
  <si>
    <t>3" INLINE VALVE</t>
  </si>
  <si>
    <t>FC7900</t>
  </si>
  <si>
    <t>3" FLANGE, ANSI</t>
  </si>
  <si>
    <t>FC8002</t>
  </si>
  <si>
    <t>4"  UNION COMPRESSED PIPE</t>
  </si>
  <si>
    <t>FC8003</t>
  </si>
  <si>
    <t>4" 90 DEGREE ELBOW COMPRESSED PIPE</t>
  </si>
  <si>
    <t>FC8004</t>
  </si>
  <si>
    <t>4" 45 DEGREE ELBOW COMPRESSED PIPE</t>
  </si>
  <si>
    <t>FC8005</t>
  </si>
  <si>
    <t>4" EQUAL TEE COMPRESSED PIPE</t>
  </si>
  <si>
    <t>FC8006</t>
  </si>
  <si>
    <t>4" END CAP COMPRESSED PIPE</t>
  </si>
  <si>
    <t>FC8023</t>
  </si>
  <si>
    <t>4" SLIDE UNION COMPRESSED COMPRESSED PIPE</t>
  </si>
  <si>
    <t>FC8051</t>
  </si>
  <si>
    <t>4" CROSS FITTING COMPRESSED PIPE</t>
  </si>
  <si>
    <t>FC8076-10</t>
  </si>
  <si>
    <t>4" COMPRESSED PIPE REPLACEMENT ORING</t>
  </si>
  <si>
    <t>FC8207</t>
  </si>
  <si>
    <t>4" REDUCTION TEE X 3" COMPRESSED PIPE</t>
  </si>
  <si>
    <t>FC8221</t>
  </si>
  <si>
    <t>4" X 2" REDUCTION UNION COMPRESSED PIPE</t>
  </si>
  <si>
    <t>FC8321</t>
  </si>
  <si>
    <t>4" X 3" REDUCTION UNION COMPRESSED PIPE</t>
  </si>
  <si>
    <t>FC8818</t>
  </si>
  <si>
    <t>4" COMPRESSED PIPE X 4" NPT MALE THREADED NIPPLE</t>
  </si>
  <si>
    <t>FC8888</t>
  </si>
  <si>
    <t>4" INLINE VALVE-MUST INCLUDE (2) FLANGES AND BOLTS</t>
  </si>
  <si>
    <t>FC8900</t>
  </si>
  <si>
    <t>4" FLANGE, ANSI</t>
  </si>
  <si>
    <t>FCC-1</t>
  </si>
  <si>
    <t>CLAMP, FILTER, FCC-1 (A)</t>
  </si>
  <si>
    <t>FCC-2</t>
  </si>
  <si>
    <t>CLAMP, FILTER, FCC-2 (B)</t>
  </si>
  <si>
    <t>FCC-3</t>
  </si>
  <si>
    <t>CLAMP, FILTER, FCC-3 (C)</t>
  </si>
  <si>
    <t>FCC-4</t>
  </si>
  <si>
    <t>CLAMP, FILTER, FCC-4 (D)</t>
  </si>
  <si>
    <t>FCC-5</t>
  </si>
  <si>
    <t>CLAMP, FILTER, FCC-5 (E)</t>
  </si>
  <si>
    <t>3" FASTPIPE STRUT CLAMP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</si>
  <si>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</si>
  <si>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</si>
  <si>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</si>
  <si>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</si>
  <si>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</si>
  <si>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 xml:space="preserve">3" TOOL KIT FASTPIPE INDUSTRIAL 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</si>
  <si>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</si>
  <si>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</si>
  <si>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</si>
  <si>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</si>
  <si>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</si>
  <si>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BLUE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</si>
  <si>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</si>
  <si>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</si>
  <si>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</si>
  <si>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</si>
  <si>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</si>
  <si>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</si>
  <si>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</si>
  <si>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FI7065</t>
  </si>
  <si>
    <t>3" FASTPIPE INDUSTRIAL ORING</t>
  </si>
  <si>
    <t>FI7070</t>
  </si>
  <si>
    <t>3" STAINLESS STEEL BITE RING FASTPIPE INDUSTRIAL</t>
  </si>
  <si>
    <t>3" PARTS KIT FASTPIPE  INDUSTRIAL  (1) O-RING  (1) SS BITE RING</t>
  </si>
  <si>
    <t>FI7076-10</t>
  </si>
  <si>
    <t>3" FASTPIPE ORING/BITE RING 10 PACK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</si>
  <si>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</si>
  <si>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</si>
  <si>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</si>
  <si>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</si>
  <si>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</si>
  <si>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</si>
  <si>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</si>
  <si>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</si>
  <si>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FI7863</t>
  </si>
  <si>
    <t>3" ALUMINUM PIPE (7' 6") FASTPIPE EACH, BLUE,   non returnable</t>
  </si>
  <si>
    <t>3" FLANGE FASTPIPE  COMPRESSION X FLANGE   4 HOLE, 7-1/2" OD, ANSI 150#</t>
  </si>
  <si>
    <t>3" FASTPIPE FLANGE GASKET AND BOLT SET</t>
  </si>
  <si>
    <t>4"  ALUMINUM TUBING 19 FT 2 INCHES LONG FASTPIPE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</si>
  <si>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</si>
  <si>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</si>
  <si>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</si>
  <si>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</si>
  <si>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</si>
  <si>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</si>
  <si>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FI8210C</t>
  </si>
  <si>
    <t>4" SADDLE DROP REPLACEMENT GASKET  COMPRESSED PIPE</t>
  </si>
  <si>
    <t>4" UNION PLUG X 2" FEMALE NPT FASTPIPE INDUSTRIAL NEEDS(1) FI8002 to connect to pipe</t>
  </si>
  <si>
    <t>4" SADDLE DROP FASTPIPE X 1" FEMALE NPT / or 1" Pipe</t>
  </si>
  <si>
    <t>4" UNION PLUG X 3" FEMALE NPT FASTPIPE INDUSTRIAL NEEDS (1) FI8002 to connect to pipe</t>
  </si>
  <si>
    <t>4" BUTTERFLY VALVE FASTPIPE  INDUSTRIAL NEEDS (2) FI8002 to connect to pipe</t>
  </si>
  <si>
    <t>4" FLANGE , ANSI 150#, 9.0" OD X 8 BOLT FASTPIPE INDUSTRIAL</t>
  </si>
  <si>
    <t>4" FASTPIPE FLANGE GASKET AND BOLT SET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</si>
  <si>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</si>
  <si>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</si>
  <si>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</si>
  <si>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</si>
  <si>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</si>
  <si>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</si>
  <si>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PRESS TOOL 3/4"-2"  LUGGING FP INDUSTRIAL 4" &amp; 6" PIPE</t>
  </si>
  <si>
    <t>FI9020-RB</t>
  </si>
  <si>
    <t>REPLACEMENT BATTERY FOR FI9020 LUGGING TOOL</t>
  </si>
  <si>
    <t xml:space="preserve">LUG TOOL JAW SET,  4" and 6" FASTPIPE INDUSTRIAL, </t>
  </si>
  <si>
    <t>FI9022</t>
  </si>
  <si>
    <t>JAW  HOLDER ONLY</t>
  </si>
  <si>
    <t>FI9023</t>
  </si>
  <si>
    <t>4 INCH JAW SET</t>
  </si>
  <si>
    <t>FI9024</t>
  </si>
  <si>
    <t>6 INCH JAW SET</t>
  </si>
  <si>
    <t>FI9050</t>
  </si>
  <si>
    <t>PRESS TOOL, 2 BATTERIES, CASE 3" AND 4"</t>
  </si>
  <si>
    <t>6" INNER SEAL  FASTPIPE INDUSTRIAL</t>
  </si>
  <si>
    <t>FI9210C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</si>
  <si>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</si>
  <si>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</si>
  <si>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</si>
  <si>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</si>
  <si>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</si>
  <si>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</si>
  <si>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</si>
  <si>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</si>
  <si>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H-100-75-3</t>
  </si>
  <si>
    <t>1" MANIFOLD X (3) 3/4 OUTLETS</t>
  </si>
  <si>
    <t>H-100-75-4</t>
  </si>
  <si>
    <t>1" MANIFOLD X (4) 3/4 OUTLETS</t>
  </si>
  <si>
    <t>H-100-75-5</t>
  </si>
  <si>
    <t>1"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</si>
  <si>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</si>
  <si>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</si>
  <si>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</si>
  <si>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</si>
  <si>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</si>
  <si>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</si>
  <si>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</si>
  <si>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</si>
  <si>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</si>
  <si>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</si>
  <si>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</si>
  <si>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</si>
  <si>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</si>
  <si>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</si>
  <si>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</si>
  <si>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</si>
  <si>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</si>
  <si>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</si>
  <si>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</si>
  <si>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</si>
  <si>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</si>
  <si>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</si>
  <si>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</si>
  <si>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PRESSURE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</si>
  <si>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</si>
  <si>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</si>
  <si>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</si>
  <si>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</si>
  <si>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</si>
  <si>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</si>
  <si>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</si>
  <si>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</si>
  <si>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</si>
  <si>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K93217 K96050 K96075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</si>
  <si>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</si>
  <si>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</si>
  <si>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</si>
  <si>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</si>
  <si>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</si>
  <si>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</si>
  <si>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</si>
  <si>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</t>
  </si>
  <si>
    <t>K3000</t>
  </si>
  <si>
    <t>discontinued  AUTO TIRE INFLATOR, LITHIUM RECHARGEABLE</t>
  </si>
  <si>
    <t>K3001</t>
  </si>
  <si>
    <t>REPLACEMENT CHARGER FOR K3000</t>
  </si>
  <si>
    <t>K3015</t>
  </si>
  <si>
    <t>AUTO FILL TIRE INFLATOR</t>
  </si>
  <si>
    <t>K3020</t>
  </si>
  <si>
    <t>AUTO TIRE INFLATOR  +20 PSI OVERFILL OPTION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</si>
  <si>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</si>
  <si>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</si>
  <si>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</si>
  <si>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</si>
  <si>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</si>
  <si>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</si>
  <si>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</si>
  <si>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</si>
  <si>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</si>
  <si>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</si>
  <si>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</si>
  <si>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</si>
  <si>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</si>
  <si>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</si>
  <si>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</si>
  <si>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</si>
  <si>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</si>
  <si>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</si>
  <si>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</si>
  <si>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</si>
  <si>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</si>
  <si>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</si>
  <si>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</si>
  <si>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</si>
  <si>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</si>
  <si>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</si>
  <si>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</si>
  <si>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</si>
  <si>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</si>
  <si>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</si>
  <si>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</si>
  <si>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</si>
  <si>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</si>
  <si>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</si>
  <si>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</si>
  <si>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</si>
  <si>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</si>
  <si>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</si>
  <si>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</si>
  <si>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</si>
  <si>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</si>
  <si>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</si>
  <si>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</si>
  <si>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</si>
  <si>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</si>
  <si>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</si>
  <si>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</si>
  <si>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</si>
  <si>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</si>
  <si>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</si>
  <si>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</si>
  <si>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</si>
  <si>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</si>
  <si>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</si>
  <si>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</si>
  <si>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</si>
  <si>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</si>
  <si>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</si>
  <si>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</si>
  <si>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</si>
  <si>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</si>
  <si>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</si>
  <si>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</si>
  <si>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</si>
  <si>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</si>
  <si>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</si>
  <si>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</si>
  <si>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</si>
  <si>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</si>
  <si>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</si>
  <si>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</si>
  <si>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COUPLER,  1/2" 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</si>
  <si>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</si>
  <si>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</si>
  <si>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</si>
  <si>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</si>
  <si>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</si>
  <si>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</si>
  <si>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K93213</t>
  </si>
  <si>
    <t>3/4" INLINE REGULATOR WITH GAUGE AND MOUNT BRACKET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</si>
  <si>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</si>
  <si>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</si>
  <si>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</si>
  <si>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</si>
  <si>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K93219</t>
  </si>
  <si>
    <t>1" INLINE REGULATOR WITH GAUGE AND MOUNT BRACKET</t>
  </si>
  <si>
    <t>K94200</t>
  </si>
  <si>
    <t xml:space="preserve">do not sell    2" NPT REGULATOR  AR-20    </t>
  </si>
  <si>
    <t>1/2" VERTICAL FILTER REGULATOR UNIT WITH GAUGE,  1/2" NPT PORTS</t>
  </si>
  <si>
    <t>3/4" VERTICAL FILTER REGULATOR UNIT WITH GAUGE,  3/4"  NPT PORTS</t>
  </si>
  <si>
    <t>1/2" MAXLINE MASTER KIT 100 FT, 3 OUTLETS, 1 COMP MANIFOLD, 1 TEE, 5 ELBOWS,  CUTTER AND BEVEL TOOL</t>
  </si>
  <si>
    <t>M3810</t>
  </si>
  <si>
    <t>1/2" MAXLINE SINGLE PORT OUTLET IN CLAMSHELL 1/4" NPT OUTLET PORT</t>
  </si>
  <si>
    <t>M3810V</t>
  </si>
  <si>
    <t>1/2" MAXLINE OUTLET KIT, 1/4" OUTLET PORT WITH SHUTOFF</t>
  </si>
  <si>
    <t>M3810W</t>
  </si>
  <si>
    <t xml:space="preserve">1/2" MAXLINE THRU WALL OUTLET KIT, 1/4" OUTLET PORT </t>
  </si>
  <si>
    <t>M38120</t>
  </si>
  <si>
    <t>1/2" MASTER KIT NAPA,  120 FT OF TUBING, 3 AIR OUTLETS</t>
  </si>
  <si>
    <t>M3820</t>
  </si>
  <si>
    <t>1/2" MAXLINE MANIFOLD KIT</t>
  </si>
  <si>
    <t>M38220</t>
  </si>
  <si>
    <t>MANIFOLD BLOCK ONLY 3/8" PORTS, MAXLINE LONG</t>
  </si>
  <si>
    <t>1/2" MAXLINE TUBING 100FT ROLL, includes bevel tool and cutter,  non returnable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</si>
  <si>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</si>
  <si>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</si>
  <si>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</si>
  <si>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</si>
  <si>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M6026G</t>
  </si>
  <si>
    <t>1/2" MAXLINE TUBING 100FT ROLL, GREEN,  includes bevel tool and cutter, non returnable</t>
  </si>
  <si>
    <t>1/2" MAXLINE TUBING 300FT ROLL,  includes bevel tool and cutter, non returnable</t>
  </si>
  <si>
    <t>M6027G</t>
  </si>
  <si>
    <t>1/2" MAXLINE TUBING 300FT ROLL,  GREEN, includes bevel tool and cutter, non returnable</t>
  </si>
  <si>
    <t>3/4" MAXLINE TUBING 100FT ROLL,  includes bevel tool and cutter,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</si>
  <si>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</si>
  <si>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</si>
  <si>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</si>
  <si>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</si>
  <si>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M6030G</t>
  </si>
  <si>
    <t>3/4" MAXLINE TUBING 100FT ROLL,  GREEN, includes bevel tool and cutter, non returnable</t>
  </si>
  <si>
    <t>3/4" MAXLINE TUBING 300FT ROLL,  includes bevel tool and cutter, non returnable</t>
  </si>
  <si>
    <t>M6031G</t>
  </si>
  <si>
    <t>3/4" MAXLINE TUBING 300FT ROLL, GREEN, includes bevel tool and cutter, non returnable</t>
  </si>
  <si>
    <t>M6032</t>
  </si>
  <si>
    <t>1" MAXLINE TUBING 100FT ROLL  includes  bevel tool and cutter,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</si>
  <si>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</si>
  <si>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</si>
  <si>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</si>
  <si>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</si>
  <si>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M6032G</t>
  </si>
  <si>
    <t>1" MAXLINE TUBING 100FT ROLL, GREEN, includes  bevel tool and cutter, non returnable</t>
  </si>
  <si>
    <t>1" MAXLINE TUBING 300FT ROLL,  includes bevel tool and cutter, non returnable</t>
  </si>
  <si>
    <t>M6033G</t>
  </si>
  <si>
    <t>1" MAXLINE TUBING 300FT ROLL, GREEN includes bevel tool and cutter, non returnable</t>
  </si>
  <si>
    <t>M6520</t>
  </si>
  <si>
    <t>2" MAXLINE TUBING 200FT ROLL, does not include deburr tool, crimp tool or cutter, non returnable</t>
  </si>
  <si>
    <t>M6520-100</t>
  </si>
  <si>
    <t>2" MAXLINE 100 FT ROLL  does not include deburr tool, crimp tool or cutter, non returnable</t>
  </si>
  <si>
    <t>M6580</t>
  </si>
  <si>
    <t>1" MAXLINE MASTER KIT  300 FT</t>
  </si>
  <si>
    <t>3/4" MAXLINE MASTER KIT COMPLETE 100FT</t>
  </si>
  <si>
    <t>M7510</t>
  </si>
  <si>
    <t>3/4" MAXLINE SINGLE PORT OUTLET KIT IN CLAMSHELL, 1/2"" NPT OUTLET PORT</t>
  </si>
  <si>
    <t>M7510-2</t>
  </si>
  <si>
    <t>3/4" MAXLINE OUTLET KIT, 1/2" NPT OUTLET PORT WITH TWO HOLES ON THE FACE,  1/2 NPT AND 1/4 NPT</t>
  </si>
  <si>
    <t>M7510-2V</t>
  </si>
  <si>
    <t>3/4" MAXLINE OUTLET KIT WITH TWO HOLES ON THE FACE, 1/2 NPT AND 1/4 NPT, WITH SHUTOFF VALVE</t>
  </si>
  <si>
    <t>M7510-SPACER</t>
  </si>
  <si>
    <t>SPACER PLATE FOR M81010 BLOCK, 1/4" THICK</t>
  </si>
  <si>
    <t>M7510V</t>
  </si>
  <si>
    <t xml:space="preserve">3/4" MAXLINE SINGLE PORT OUTLET KIT WITH SHUTOFF, 1/2" NPT OUTLET PORT </t>
  </si>
  <si>
    <t>M7510W</t>
  </si>
  <si>
    <t xml:space="preserve">3/4" MAXLINE  THRU WALL OUTLET KIT, 1/2" NPT OUTLET PORT </t>
  </si>
  <si>
    <t>M75120</t>
  </si>
  <si>
    <t>3/4"  MASTER KIT NAPA,  120 FT OF TUBING, 3 AIR OUTLETS</t>
  </si>
  <si>
    <t>3/4" MAXLINE MASTER KIT 300 FT</t>
  </si>
  <si>
    <t>M8001</t>
  </si>
  <si>
    <t>1/2" MAXLINE X 3/8" MALE NPT STRAIGHT FITTING</t>
  </si>
  <si>
    <t>M8001P</t>
  </si>
  <si>
    <t>1/2" MAXLINE X 3/8" MALE NPT STRAIGHT FITTING CLAMSHELL</t>
  </si>
  <si>
    <t>1/2" MAXLINE X 1/2" MALE NPT STRAIGHT FITTING</t>
  </si>
  <si>
    <t>M8002P</t>
  </si>
  <si>
    <t>1/2" MAXLINE X 1/2" MALE NPT STRAIGHT FITTING CLAMSHELL</t>
  </si>
  <si>
    <t>3/4" MAXLINE X 3/4" MALE NPT FITTING</t>
  </si>
  <si>
    <t>M8003P</t>
  </si>
  <si>
    <t>3/4" MAXLINE X 3/4" MALE NPT FITTING CLAMSHELL</t>
  </si>
  <si>
    <t>1" MAXLINE X 1" MALE NPT STRAIGHT FITTING</t>
  </si>
  <si>
    <t>3/4" MAXLINE X 1/2" MALE NPT FITTING</t>
  </si>
  <si>
    <t>M8005P</t>
  </si>
  <si>
    <t>3/4" MAXLINE X 1/2" MALE NPT FITTING CLAMSHELL</t>
  </si>
  <si>
    <t>M8006</t>
  </si>
  <si>
    <t>1/2" MAXLINE X 1/2" FEMALE NPT STRAIGHT FITTING</t>
  </si>
  <si>
    <t>M8007</t>
  </si>
  <si>
    <t>3/4" MAXLINE X 3/4" FEMALE NPT STRAIGHT FITTING</t>
  </si>
  <si>
    <t>M8008</t>
  </si>
  <si>
    <t>1" MAXLINE X 1" FEMALE NPT STRAIGHT FITTING</t>
  </si>
  <si>
    <t>M8009</t>
  </si>
  <si>
    <t>1/2" MAXLINE SINGLE PORT ELBOW, 1/2" FEMALE NPT</t>
  </si>
  <si>
    <t>1/2"  EQUAL TEE MAXLINE</t>
  </si>
  <si>
    <t>M8010P</t>
  </si>
  <si>
    <t>1/2"  EQUAL TEE MAXLINE CLAMSHELL</t>
  </si>
  <si>
    <t>3/4" EQUAL TEE MAXLINE</t>
  </si>
  <si>
    <t>M8011P</t>
  </si>
  <si>
    <t>3/4" EQUAL TEE MAXLINE CLAMSHELL</t>
  </si>
  <si>
    <t>M8012</t>
  </si>
  <si>
    <t>1"  EQUAL TEE  MAXLINE</t>
  </si>
  <si>
    <t>M8014</t>
  </si>
  <si>
    <t>3/4" REDUCING TEE FITTING, DROP LEG 1/2" MAXLINE</t>
  </si>
  <si>
    <t>M8014P</t>
  </si>
  <si>
    <t>3/4" REDUCING TEE FITTING, DROP LEG 1/2" MAXLINE CLAMSHELL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</si>
  <si>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</si>
  <si>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</si>
  <si>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</si>
  <si>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</si>
  <si>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</si>
  <si>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</si>
  <si>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</si>
  <si>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</si>
  <si>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</si>
  <si>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</si>
  <si>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</si>
  <si>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M8021P</t>
  </si>
  <si>
    <t>1/2" UNION FITTING MAXLINE CLAMSHELL</t>
  </si>
  <si>
    <t>M8022</t>
  </si>
  <si>
    <t>3/4" UNION FITTING MAXLINE</t>
  </si>
  <si>
    <t>M8022P</t>
  </si>
  <si>
    <t>3/4" UNION FITTING MAXLINE CLAMSHELL</t>
  </si>
  <si>
    <t>M8023</t>
  </si>
  <si>
    <t>1" UNION FITTING MAXLINE</t>
  </si>
  <si>
    <t>M8024</t>
  </si>
  <si>
    <t>3/4" X 1/2"  REDUCING UNION FITTING  MAXLINE</t>
  </si>
  <si>
    <t>M8024P</t>
  </si>
  <si>
    <t>3/4" X 1/2"  REDUCING UNION FITTING  MAXLINE CLAMSHELL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</si>
  <si>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</si>
  <si>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</si>
  <si>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</si>
  <si>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</si>
  <si>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</si>
  <si>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</si>
  <si>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</si>
  <si>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</si>
  <si>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</si>
  <si>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</si>
  <si>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</si>
  <si>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</si>
  <si>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</si>
  <si>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</si>
  <si>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</si>
  <si>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</si>
  <si>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</si>
  <si>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</si>
  <si>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</si>
  <si>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</si>
  <si>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</si>
  <si>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</si>
  <si>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</si>
  <si>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</si>
  <si>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</si>
  <si>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</si>
  <si>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</si>
  <si>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</si>
  <si>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</si>
  <si>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</si>
  <si>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</si>
  <si>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</si>
  <si>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</si>
  <si>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</si>
  <si>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</si>
  <si>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</si>
  <si>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</si>
  <si>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</si>
  <si>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1", 3/4", 1/2" MAXLINE-DURATEC TUBING CUTTER (RED), non returnable</t>
  </si>
  <si>
    <t>M8054</t>
  </si>
  <si>
    <t>1/2" ORING MAXLINE</t>
  </si>
  <si>
    <t>M8054-10</t>
  </si>
  <si>
    <t>1/2 MAXLINE ORING 10 PACK</t>
  </si>
  <si>
    <t>M8055</t>
  </si>
  <si>
    <t>3/4"  O-RING MAXLINE</t>
  </si>
  <si>
    <t>M8055-10</t>
  </si>
  <si>
    <t>3/4 MAXLINE ORING 10 PACK</t>
  </si>
  <si>
    <t>M8056</t>
  </si>
  <si>
    <t>1"  ORING MAXLINE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</si>
  <si>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</si>
  <si>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</si>
  <si>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</si>
  <si>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</si>
  <si>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</si>
  <si>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</si>
  <si>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</si>
  <si>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</si>
  <si>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</si>
  <si>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</si>
  <si>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M8066</t>
  </si>
  <si>
    <t>1" PIPE CLIP MAXLINE 10/PACK</t>
  </si>
  <si>
    <t>M8067</t>
  </si>
  <si>
    <t>3/4" ELBOW MAXLINE</t>
  </si>
  <si>
    <t>M8067P</t>
  </si>
  <si>
    <t>3/4" ELBOW MAXLINE CLAMSHELL</t>
  </si>
  <si>
    <t>M8068</t>
  </si>
  <si>
    <t>1" ELBOW MAXLINE</t>
  </si>
  <si>
    <t>3/4" REDUCING TEE, 1/2" FEMALE NPT DROP LEG  MAXLINE</t>
  </si>
  <si>
    <t>M8080</t>
  </si>
  <si>
    <t>1/2"  ELBOW FITTING MAXLINE</t>
  </si>
  <si>
    <t>M8080P</t>
  </si>
  <si>
    <t>1/2"  ELBOW FITTING MAXLINE CLAMSHELL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</si>
  <si>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</si>
  <si>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</si>
  <si>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</si>
  <si>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</si>
  <si>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</si>
  <si>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</si>
  <si>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</si>
  <si>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</si>
  <si>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</si>
  <si>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</si>
  <si>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M8091</t>
  </si>
  <si>
    <t>TUBING CUTTER MAXLINE 1/2" AND 3/4" non returnable</t>
  </si>
  <si>
    <t>M8095</t>
  </si>
  <si>
    <t>1/2-3/4-1"  MAXLINE BEVELING TOOL, non returnable</t>
  </si>
  <si>
    <t>M8096</t>
  </si>
  <si>
    <t>MAXLINE BENDER TOOL KIT, WITH DIES FOR 1/2, 3/4, 1", non returnable</t>
  </si>
  <si>
    <t>M8097</t>
  </si>
  <si>
    <t>MAXLINE STRAIGHTENING TOOL, 7 WHEEL, non returnable</t>
  </si>
  <si>
    <t>M8098</t>
  </si>
  <si>
    <t>PIPE WRAP TAPE 2" X 100 FT  10 MIL, non returnable</t>
  </si>
  <si>
    <t>M8101</t>
  </si>
  <si>
    <t>1/2" MAXLINE SINGLE PORT OUTLET, 1/2" NPT PORT</t>
  </si>
  <si>
    <t>M81010</t>
  </si>
  <si>
    <t>SINGLE PORT OUTLET, 1/2" npt outlet BLOCK ONLY</t>
  </si>
  <si>
    <t>M81010-2</t>
  </si>
  <si>
    <t>DUAL PORT OUTLET, 1/2" npt &amp; 1/4" npt outlet BLOCK ONLY</t>
  </si>
  <si>
    <t>M81010-THRU</t>
  </si>
  <si>
    <t>M81010 MAXLINE BLOCK WITH 1/2 FEMALE NPT BOTH ENDS</t>
  </si>
  <si>
    <t>M8101V</t>
  </si>
  <si>
    <t>1/2" MAXLINE SINGLE PORT OUTLET WITH SHUTOFF, 1/2" NPT PORT</t>
  </si>
  <si>
    <t>M8200</t>
  </si>
  <si>
    <t>1/2" MAXLINE MULTI PORT OUTLET,1/2" NPT PORT (4X)</t>
  </si>
  <si>
    <t>1/2" MAXLINE MULTI PORT OUTLET  WITH SHUTOFF, 1/2" NPT PORT (4X)</t>
  </si>
  <si>
    <t>M8201</t>
  </si>
  <si>
    <t>3/4" MAXLINE MULTI PORT OUTLET, 1/2" NPT PORT (4X)</t>
  </si>
  <si>
    <t>3/4" MAXLINE MULTI PORT OUTLET WITH SHUTOFF, 1/2" NPT PORT (4X)</t>
  </si>
  <si>
    <t>M8203</t>
  </si>
  <si>
    <t>1" MAXLINE MULTI PORT OUTLET, 1/2" NPT PORT (4X)</t>
  </si>
  <si>
    <t>M8203V</t>
  </si>
  <si>
    <t>1" MAXLINE MULTI  PORT OUTLET  WITH SHUTOFF, 1/2" NPT PORT (4X)</t>
  </si>
  <si>
    <t>M8525</t>
  </si>
  <si>
    <t>2" UNION FITTING MAXLINE</t>
  </si>
  <si>
    <t>M8530</t>
  </si>
  <si>
    <t>2" TEE FITTING MAXLINE</t>
  </si>
  <si>
    <t>M8531</t>
  </si>
  <si>
    <t>2" REDUCING TEE X 1"" FEMALE NPT FITTING MAXLINE</t>
  </si>
  <si>
    <t>M8535</t>
  </si>
  <si>
    <t>2" ELBOW FITTING MAXLINE</t>
  </si>
  <si>
    <t>M8541</t>
  </si>
  <si>
    <t>2" MAXLINE X 1" MALE NPTF STRAIGHT FITTING</t>
  </si>
  <si>
    <t>M8542</t>
  </si>
  <si>
    <t>2" MAXLINE X 2" MALE NPTF STRAIGHT FITTING</t>
  </si>
  <si>
    <t>M8549</t>
  </si>
  <si>
    <t>2" MAXLINE CRIMP SLEEVE</t>
  </si>
  <si>
    <t>M8551</t>
  </si>
  <si>
    <t>2" MAXLINE CUTTER, non returnable</t>
  </si>
  <si>
    <t>M8559</t>
  </si>
  <si>
    <t>2" MAXLINE ORING</t>
  </si>
  <si>
    <t>M8590</t>
  </si>
  <si>
    <t>2" MAXLINE HYDRAULIC CRIMPING TOOL,    non returnable</t>
  </si>
  <si>
    <t>M8591</t>
  </si>
  <si>
    <t>2" MAXLINE CRIMP HEAD, WITH ALUMINUM EXPANDER PLUG</t>
  </si>
  <si>
    <t>M8592</t>
  </si>
  <si>
    <t>2" MAXLINE CRIMP HEAD</t>
  </si>
  <si>
    <t>M8595</t>
  </si>
  <si>
    <t>2" MAXLINE DEBURR TOOL, non returnable</t>
  </si>
  <si>
    <t>M8596</t>
  </si>
  <si>
    <t>2" MAXLINE INSTALLATION EXPANDER PLUG  non returnable</t>
  </si>
  <si>
    <t>MBVP-0250-BR</t>
  </si>
  <si>
    <t>MOTORIZED BALL, 1/4", 110-230V, BRASS</t>
  </si>
  <si>
    <t>MBVP-0250-SS</t>
  </si>
  <si>
    <t>MOTORIZED BALL, 1/4", 110-230V, SS316</t>
  </si>
  <si>
    <t>MBVP-0500-BR</t>
  </si>
  <si>
    <t>MOTORIZED BALL, 1/2", 110-230V, BRASS</t>
  </si>
  <si>
    <t>MBVP-0500-SS</t>
  </si>
  <si>
    <t>MOTORIZED BALL, 1/2", 110-230V, SS316</t>
  </si>
  <si>
    <t>MBVP-0750-BR</t>
  </si>
  <si>
    <t>MOTORIZED BALL, 3/4", 110-230V, BRASS</t>
  </si>
  <si>
    <t>MBVP-0750-SS</t>
  </si>
  <si>
    <t>MOTORIZED BALL, 3/4", 110-230V, SS316</t>
  </si>
  <si>
    <t>MBVP-1000-BR</t>
  </si>
  <si>
    <t>MOTORIZED BALL, 1", 110-230V, BRASS</t>
  </si>
  <si>
    <t>MBVP-1000-SS</t>
  </si>
  <si>
    <t>MOTORIZED BALL, 1", 110-230V, SS316</t>
  </si>
  <si>
    <t>MBVP-1250-BR</t>
  </si>
  <si>
    <t>MOTORIZED BALL, 1-1/4", 110-230V, BRASS</t>
  </si>
  <si>
    <t>MBVP-1250-SS</t>
  </si>
  <si>
    <t>MOTORIZED BALL, 1-1/4", 110-230V, SS316</t>
  </si>
  <si>
    <t>MC0164</t>
  </si>
  <si>
    <t xml:space="preserve">JAWS 1/2" COMPRESSED PIPE </t>
  </si>
  <si>
    <t>MC0165</t>
  </si>
  <si>
    <t>MC0166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</si>
  <si>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</si>
  <si>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</si>
  <si>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</si>
  <si>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</si>
  <si>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</si>
  <si>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</si>
  <si>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MC6026-02</t>
  </si>
  <si>
    <t>MCMASTER ONLY  MAXLINE 1/2 TUBING X 2 FT WITH DEBUR TOOL AND INSTRUCTION SHEET *ADD WARNING LABEL*</t>
  </si>
  <si>
    <t>MC6026-05</t>
  </si>
  <si>
    <t>MCMASTER ONLY MAXLINE 1/2 TUBING X 5 FT WITH DEBUR TOOL AND INSTRUCTION SHEET *ADD WARNING LABEL*</t>
  </si>
  <si>
    <t>MC6026-10</t>
  </si>
  <si>
    <t>MCMASTER ONLY MAXLINE 1/2 TUBING X 10 FT WITH DEBUR TOOL AND INSTRUCTION SHEET *ADD WARNING LABEL*</t>
  </si>
  <si>
    <t>MC6026-15</t>
  </si>
  <si>
    <t>MCMASTER ONLY MAXLINE 1/2 TUBING X 15 FT WITH DEBUR TOOL AND INSTRUCTION SHEET *ADD WARNING LABEL*</t>
  </si>
  <si>
    <t>MC6026-25</t>
  </si>
  <si>
    <t>MCMASTER ONLY MAXLINE 1/2 TUBING X 25 FT WITH DEBUR TOOL AND INSTRUCTION SHEET *ADD WARNING LABEL*</t>
  </si>
  <si>
    <t>MC6030-02</t>
  </si>
  <si>
    <t>MCMASTER ONLY MAXLINE 3/4 TUBING X 2 FT WITH DEBUR TOOL AND INSTRUCTION SHEET *ADD WARNING LABEL*</t>
  </si>
  <si>
    <t>MC6030-05</t>
  </si>
  <si>
    <t>MCMASTER ONLY MAXLINE 3/4 TUBING X 5 FT WITH DEBUR TOOL AND INSTRUCTION SHEET *ADD WARNING LABEL*</t>
  </si>
  <si>
    <t>MC6030-10</t>
  </si>
  <si>
    <t>MCMASTER ONLY MAXLINE 3/4 TUBING X 10 FT WITH DEBUR TOOL AND INSTRUCTION SHEET *ADD WARNING LABEL*</t>
  </si>
  <si>
    <t>MC6030-15</t>
  </si>
  <si>
    <t>MCMASTER ONLY MAXLINE 3/4 TUBING X 15 FT WITH DEBUR TOOL AND INSTRUCTION SHEET *ADD WARNING LABEL*</t>
  </si>
  <si>
    <t>MC6030-25</t>
  </si>
  <si>
    <t>MCMASTER ONLY MAXLINE 3/4 TUBING X 25 FT WITH DEBUR TOOL AND INSTRUCTION SHEET *ADD WARNING LABEL*</t>
  </si>
  <si>
    <t>MC6032-02</t>
  </si>
  <si>
    <t>MCMASTER ONLY MAXLINE 1" TUBING X 2 FT WITH DEBUR TOOL AND INSTRUCTION SHEET *ADD WARNING LABEL*</t>
  </si>
  <si>
    <t>MC6032-05</t>
  </si>
  <si>
    <t>MCMASTER ONLY MAXLINE 1" TUBING X 5 FT WITH DEBUR TOOL AND INSTRUCTION SHEET *ADD WARNING LABEL*</t>
  </si>
  <si>
    <t>MC6032-10</t>
  </si>
  <si>
    <t>MCMASTER ONLY MAXLINE 1" TUBING X 10 FT WITH DEBUR TOOL AND INSTRUCTION SHEET *ADD WARNING LABEL*</t>
  </si>
  <si>
    <t>MC6032-15</t>
  </si>
  <si>
    <t>MCMASTER ONLY MAXLINE 1" TUBING X 15 FT WITH DEBUR TOOL AND INSTRUCTION SHEET *ADD WARNING LABEL*</t>
  </si>
  <si>
    <t>MC6032-25</t>
  </si>
  <si>
    <t>MCMASTER ONLY MAXLINE 1" TUBING X 25 FT WITH DEBUR TOOL AND INSTRUCTION SHEET *ADD WARNING LABEL*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</si>
  <si>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</si>
  <si>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</si>
  <si>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</si>
  <si>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</si>
  <si>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</si>
  <si>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</si>
  <si>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</si>
  <si>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</si>
  <si>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</si>
  <si>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</si>
  <si>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</si>
  <si>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1/2" COMPRESSED FLEXIBLE TUBING X 3/8" MALE NPT STRAIGHT FITTING</t>
  </si>
  <si>
    <t>MC8002</t>
  </si>
  <si>
    <t>1/2" COMPRESSED FLEXIBLE TUBING X 1/2" MALE NPT STRAIGHT FITTING</t>
  </si>
  <si>
    <t>MC8003</t>
  </si>
  <si>
    <t>3/4" COMPRESSED FLEXIBLE TUBING X 3/4" MALE NPT FITTING</t>
  </si>
  <si>
    <t>MC8004</t>
  </si>
  <si>
    <t>1" COMPRESSED FLEXIBLE TUBING X 1" MALE NPT STRAIGHT FITTING</t>
  </si>
  <si>
    <t>MC8005</t>
  </si>
  <si>
    <t>3/4" COMPRESSED FLEXIBLE TUBING X 1/2" MALE NPT FITTING</t>
  </si>
  <si>
    <t>MC8006</t>
  </si>
  <si>
    <t>1/2" COMPRESSED FLEXIBLE TUBING X 1/2" FEMALE NPT STRAIGHT FITTING</t>
  </si>
  <si>
    <t>MC8007</t>
  </si>
  <si>
    <t>3/4" COMPRESSED FLEXIBLE TUBING X 3/4" FEMALE NPT STRAIGHT FITTING</t>
  </si>
  <si>
    <t>MC8009</t>
  </si>
  <si>
    <t>1/2" COMPRESSED FLEXIBLE TUBING SINGLE PORT ELBOW, 1/2" FEMALE NPT</t>
  </si>
  <si>
    <t>MC8010</t>
  </si>
  <si>
    <t>1/2"  EQUAL TEE COMPRESSED FLEXIBLE TUBING</t>
  </si>
  <si>
    <t>MC8011</t>
  </si>
  <si>
    <t>3/4" EQUAL TEE COMPRESSED FLEXIBLE TUBING</t>
  </si>
  <si>
    <t>MC8012</t>
  </si>
  <si>
    <t>1"  EQUAL TEE  COMPRESSED FLEXIBLE TUBING</t>
  </si>
  <si>
    <t>MC8014</t>
  </si>
  <si>
    <t>3/4" REDUCING TEE FITTING, DROP LEG 1/2" COMPRESSED FLEXIBLE TUBING</t>
  </si>
  <si>
    <t>MC8015</t>
  </si>
  <si>
    <t>1" COMPRESSED FLEXIBLE TUBING X 3/4" MALE NPT STRAIGHT FITTING</t>
  </si>
  <si>
    <t>MC8016</t>
  </si>
  <si>
    <t>1" REDUCING TEE FITTING, DROP LEG 1/2" COMPRESSED FLEXIBLE TUBING</t>
  </si>
  <si>
    <t>MC8018</t>
  </si>
  <si>
    <t>1" REDUCING TEE FITTING, DROP LEG 3/4" COMPRESSED FLEXIBLE TUBING</t>
  </si>
  <si>
    <t>MC8019</t>
  </si>
  <si>
    <t>1/2" REDUCING TEE X 1/2" FEMALE NPT COMPRESSED FLEXIBLE TUBING</t>
  </si>
  <si>
    <t>MC8020</t>
  </si>
  <si>
    <t>1" X 1/2"  REDUCING UNION FITTING  COMPRESSED FLEXIBLE TUBING</t>
  </si>
  <si>
    <t>MC8021</t>
  </si>
  <si>
    <t>1/2" UNION FITTING COMPRESSED FLEXIBLE TUBING</t>
  </si>
  <si>
    <t>MC8022</t>
  </si>
  <si>
    <t>3/4" UNION FITTING COMPRESSED FLEXIBLE TUBING</t>
  </si>
  <si>
    <t>MC8023</t>
  </si>
  <si>
    <t>1" UNION FITTING COMPRESSED FLEXIBLE TUBING</t>
  </si>
  <si>
    <t>MC8024</t>
  </si>
  <si>
    <t>3/4" X 1/2"  REDUCING UNION FITTING  COMPRESSED FLEXIBLE TUBING</t>
  </si>
  <si>
    <t>MC8025</t>
  </si>
  <si>
    <t>1" X 3/4" REDUCING UNION FITTING  COMPRESSED FLEXIBLE TUBING</t>
  </si>
  <si>
    <t>MC8026</t>
  </si>
  <si>
    <t>1/2"  END CAP FITTING COMPRESSED FLEXIBLE TUBING</t>
  </si>
  <si>
    <t>MC8027</t>
  </si>
  <si>
    <t>3/4"  END CAP FITTING COMPRESSED FLEXIBLE TUBING</t>
  </si>
  <si>
    <t>MC8028</t>
  </si>
  <si>
    <t>1"  END CAP FITTING COMPRESSED FLEXIBLE TUBING</t>
  </si>
  <si>
    <t>MC8038</t>
  </si>
  <si>
    <t>1/2" INLINE HAND VALVE COMPRESSED FLEXIBLE TUBING standard handle</t>
  </si>
  <si>
    <t>MC8039</t>
  </si>
  <si>
    <t>3/4" INLINE HAND VALVE COMPRESSED FLEXIBLE TUBING</t>
  </si>
  <si>
    <t>MC8040</t>
  </si>
  <si>
    <t>1" INLINE HAND VALVE COMPRESSED FLEXIBLE TUBING</t>
  </si>
  <si>
    <t>MC8054-10</t>
  </si>
  <si>
    <t>1/2"  REPLACEMENT ORING COMPRESSED FLEXIBLE TUBING</t>
  </si>
  <si>
    <t>MC8055-10</t>
  </si>
  <si>
    <t>3/4"  REPLACEMENT ORING COMPRESSED FLEXIBLE TUBING- PACK OF 10</t>
  </si>
  <si>
    <t>MC8056-10</t>
  </si>
  <si>
    <t>1"  REPLACEMENT ORING COMPRESSED FLEXIBLE TUBING</t>
  </si>
  <si>
    <t>MC8067</t>
  </si>
  <si>
    <t>3/4" ELBOW COMPRESSED FLEXIBLE TUBING</t>
  </si>
  <si>
    <t>MC8068</t>
  </si>
  <si>
    <t>1" ELBOW COMPRESSED FLEXIBLE TUBING</t>
  </si>
  <si>
    <t>MC8078</t>
  </si>
  <si>
    <t>3/4" REDUCING TEE, 1/2" FEMALE NPT DROP LEG  COMPRESSED FLEXIBLE TUBING</t>
  </si>
  <si>
    <t>MC8080</t>
  </si>
  <si>
    <t>1/2"  ELBOW FITTING COMPRESSED FLEXIBLE TUBING</t>
  </si>
  <si>
    <t>MC8085</t>
  </si>
  <si>
    <t>1/2" COMPRESSED FLEXIBLE TUBING X 1/2" MALE NPT ELBOW FITTING</t>
  </si>
  <si>
    <t>MC8086</t>
  </si>
  <si>
    <t>3/4" COMPRESSED FLEXIBLE TUBING X 1/2" MALE NPT ELBOW FITTING</t>
  </si>
  <si>
    <t>MC8088</t>
  </si>
  <si>
    <t>3/4" COMPRESSED FLEXIBLE TUBING X 3/4" MALE NPT ELBOW FITTING</t>
  </si>
  <si>
    <t>MC8089</t>
  </si>
  <si>
    <t>1"  REDUCING TEE, 3/4" FEMALE NPT DROP LEG,   COMPRESSED FLEXIBLE TUBING</t>
  </si>
  <si>
    <t>MC8090</t>
  </si>
  <si>
    <t>1" COMPRESSED FLEXIBLE TUBING X 1" MALE NPT ELBOW FITTING</t>
  </si>
  <si>
    <t>MC8092</t>
  </si>
  <si>
    <t>1/2"-3/4"-1" HAND CRIMP TOOL COMPRESSED FLEXIBLE TUBING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</si>
  <si>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</si>
  <si>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</si>
  <si>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</si>
  <si>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</si>
  <si>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</si>
  <si>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</si>
  <si>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</si>
  <si>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</si>
  <si>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</si>
  <si>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</si>
  <si>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</si>
  <si>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</si>
  <si>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</si>
  <si>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</si>
  <si>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</si>
  <si>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</si>
  <si>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MDD250</t>
  </si>
  <si>
    <t>1/4" MINI DISPOSABLE INLINE DESICCANT  DRYER, 2 PK</t>
  </si>
  <si>
    <t>MDTOT-01</t>
  </si>
  <si>
    <t>NO LOSS, FLOAT OPERATED, 1/2", EGG, 230PSI</t>
  </si>
  <si>
    <t>MDV-400</t>
  </si>
  <si>
    <t>DRAIN, INTERNAL FLOAT, 1/8 NPT DRAIN PORT</t>
  </si>
  <si>
    <t>MDV-EF1</t>
  </si>
  <si>
    <t>BRASS REPL FOR EF1 DRAIN, 232PSI, 1/2</t>
  </si>
  <si>
    <t>MHTV-100</t>
  </si>
  <si>
    <t>HOLDING TANK VENT FILTER, 5/8", 3/4", 1", 1-1/2"</t>
  </si>
  <si>
    <t>MKON-155-KIT</t>
  </si>
  <si>
    <t>RNC DRYER ELEMENT KIT</t>
  </si>
  <si>
    <t>MKON-405-KIT</t>
  </si>
  <si>
    <t>MKON-55-KIT</t>
  </si>
  <si>
    <t>MKON-65-KIT</t>
  </si>
  <si>
    <t>MKON-75-KIT</t>
  </si>
  <si>
    <t>MKO-US-90-KIT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</si>
  <si>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</si>
  <si>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</si>
  <si>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</si>
  <si>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</si>
  <si>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</si>
  <si>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</si>
  <si>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</si>
  <si>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</si>
  <si>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</si>
  <si>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</si>
  <si>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</si>
  <si>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</si>
  <si>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</si>
  <si>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</si>
  <si>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</si>
  <si>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</si>
  <si>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</si>
  <si>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</si>
  <si>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</si>
  <si>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</si>
  <si>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</si>
  <si>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</si>
  <si>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</si>
  <si>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</si>
  <si>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MMR-120-150-115V</t>
  </si>
  <si>
    <t>REGENERATIVE, MODULAR, 120 CFM, 1-1/2", 115V</t>
  </si>
  <si>
    <t>MMR-240-150-115V</t>
  </si>
  <si>
    <t>REGENERATIVE, MODULAR, 240 CFM, 1-1/2", 115V</t>
  </si>
  <si>
    <t>MNLD-1765-044-L</t>
  </si>
  <si>
    <t>NO LOSS, FLOAT OPERATED, 1/2"X3/8", 1765 CFM, 44 PSI</t>
  </si>
  <si>
    <t>MNLD-1765-144-L</t>
  </si>
  <si>
    <t>NO LOSS, FLOAT OPERATED, 1/2"X3/8", 1765 CFM, 144 PSI</t>
  </si>
  <si>
    <t>MNLD-1765-232-L</t>
  </si>
  <si>
    <t>NO LOSS, FLOAT OPERATED, 1/2"X3/8", 1765 CFM, 232 PSI</t>
  </si>
  <si>
    <t>MNLD-4590-044-L</t>
  </si>
  <si>
    <t>NO LOSS, FLOAT OPERATED, 3/4"X1/2", 4590 CFM, 44 PSI</t>
  </si>
  <si>
    <t>MNLD-4590-144-L</t>
  </si>
  <si>
    <t>NO LOSS, FLOAT OPERATED, 3/4"X1/2", 4590 CFM, 144 PSI</t>
  </si>
  <si>
    <t>MNLD-4590-232-L</t>
  </si>
  <si>
    <t>NO LOSS, FLOAT OPERATED, 3/4"X1/2", 4590 CFM, 232 PSI</t>
  </si>
  <si>
    <t>MP-0350</t>
  </si>
  <si>
    <t>OIL WATER SEPARATOR, MINI, 7 GALLON</t>
  </si>
  <si>
    <t>MP-0500</t>
  </si>
  <si>
    <t>OIL WATER SEPARATOR, 15 GALLON</t>
  </si>
  <si>
    <t>MP-1000</t>
  </si>
  <si>
    <t>OIL WATER SEPARATOR, 30 GALLON</t>
  </si>
  <si>
    <t>MP-1500</t>
  </si>
  <si>
    <t>OIL WATER SEPARATOR, 55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</si>
  <si>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</si>
  <si>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</si>
  <si>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</si>
  <si>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</si>
  <si>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</si>
  <si>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</si>
  <si>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MS-0350-150NPT-50NPT</t>
  </si>
  <si>
    <t>MOISTURE SEPARATOR, 350 CFM, 1", 1/2" NPT PORT</t>
  </si>
  <si>
    <t>MS-0700-200NPT-50NPT</t>
  </si>
  <si>
    <t>MOISTURE SEPARATOR, 700 CFM, 2", 1/2" NPT PORT</t>
  </si>
  <si>
    <t>MS-1300-300NPT-50NPT</t>
  </si>
  <si>
    <t>MOISTURE SEPARATOR, 1300 CFM, 3", 1/2" NPT PORT</t>
  </si>
  <si>
    <t>MS-K-01</t>
  </si>
  <si>
    <t>MOISTURE SEPARATOR KIT HEAD SEAL O-RING 15/60</t>
  </si>
  <si>
    <t>MS-K-02</t>
  </si>
  <si>
    <t>MOISTURE SEPARATOR KIT HEAD SEAL O-RING 120/175/350</t>
  </si>
  <si>
    <t>MS-K-03</t>
  </si>
  <si>
    <t>MOISTURE SEPARATOR KIT HEAD SEAL O-RING 700</t>
  </si>
  <si>
    <t>MS-K-04</t>
  </si>
  <si>
    <t>MOISTURE SEPARATOR KIT HEAD SEAL O-RING 1300</t>
  </si>
  <si>
    <t>MSV-4A4X8</t>
  </si>
  <si>
    <t>MOLECULAR SIEVE DESICCANT, 4 ANGSTROM, 4X8 MESH, 200 LB Drum</t>
  </si>
  <si>
    <t>NLD-0005</t>
  </si>
  <si>
    <t xml:space="preserve">NO LOSS, ELECTRONIC, IN 1/2"X2 OUT 3/8", 90-260V, </t>
  </si>
  <si>
    <t>NLD-0005N</t>
  </si>
  <si>
    <t xml:space="preserve">NO LOSS, ELECTRONIC, IN 1/2"X2 OUT 1/2"X1, 90-260V, </t>
  </si>
  <si>
    <t>NLD-0015</t>
  </si>
  <si>
    <t xml:space="preserve">NO LOSS, ELECTRONIC, IN 1/2"X2" OUT 1/2", 90-260V, </t>
  </si>
  <si>
    <t>NLD-0015HP</t>
  </si>
  <si>
    <t xml:space="preserve">NO LOSS, ELECTRONIC, IN 1/2"X2" OUT 3/8", 90-260V, </t>
  </si>
  <si>
    <t>NLD-0050</t>
  </si>
  <si>
    <t>NLD-0150</t>
  </si>
  <si>
    <t xml:space="preserve">NO LOSS, ELECTRONIC, IN 3/4"X3" OUT 1/2"X1", 90-260V, </t>
  </si>
  <si>
    <t>PCA250</t>
  </si>
  <si>
    <t>PAINTERS CLIP ASSEMBLY, NON STATIC HOSE, REGULATOR AND DRYER</t>
  </si>
  <si>
    <t>R-01045</t>
  </si>
  <si>
    <t>ELECTRIC CORD REEL 16 GA X 45 FT, WITH SWIVEL, LEAD IN CORD (3 FT), RATED 10 AMPS AT 120 VOLTS</t>
  </si>
  <si>
    <t>HOSE REEL,  3/8 X 50 FT, 1/2" INLET X 1/4" NPT OUTLET,  BLUE, DUAL ARM, ALL METAL, RAPIDAIR</t>
  </si>
  <si>
    <t>R-03050BR</t>
  </si>
  <si>
    <t>HOSE REEL, 3/8" X 50 FT 1/2" INLET X 1/4" NPT OUTLET,  BLACK W/ RED HOSE, DUAL ARM, ALL METAL</t>
  </si>
  <si>
    <t>HOSE REEL,  3/8 X 75 FT, 1/2" INLET X 1/4" NPT OUTLET,  BLUE, DUAL ARM, ALL METAL, RAPIDAIR</t>
  </si>
  <si>
    <t>R-03075BR</t>
  </si>
  <si>
    <t>HOSE REEL, 3/8 X 75 FT, 1/2" INLET X 1/4" NPT OUTLET,  BLACK W/ RED HOSE, DUAL ARM, ALL METAL</t>
  </si>
  <si>
    <t>HOSE REEL,  1/2 X 50 FT, 1/2" INLET X 1/2" NPT OUTLET,  BLUE, DUAL ARM, ALL METAL, RAPIDAIR</t>
  </si>
  <si>
    <t>R-05050BR</t>
  </si>
  <si>
    <t>HOSE REEL, 1/2 X 100 FT, 1/2" INLET X 1/2" NPT OUTLET,  BLUE, RAPIDAIR **SHIP  LTL ONLY **</t>
  </si>
  <si>
    <t>RA23001</t>
  </si>
  <si>
    <t>BLOW GUN + 20FT COIL HOSE + SAFETY COUPLER</t>
  </si>
  <si>
    <t>RA23002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</si>
  <si>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</si>
  <si>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</si>
  <si>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</si>
  <si>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</si>
  <si>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</si>
  <si>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</si>
  <si>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</si>
  <si>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</si>
  <si>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</si>
  <si>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</si>
  <si>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</si>
  <si>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</si>
  <si>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</si>
  <si>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</si>
  <si>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</si>
  <si>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</si>
  <si>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</si>
  <si>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</si>
  <si>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RNC-0150</t>
  </si>
  <si>
    <t>ALL-IN-ONE DIGITAL CYCLING REFRIGERATED DRYER (2 INTEGRATED FILTERS) 150CFM, 1-1/2, 230V</t>
  </si>
  <si>
    <t>R-PS03050</t>
  </si>
  <si>
    <t>REPLACEMENT PAWL/SPRING FOR R-03050 HOSE REEL</t>
  </si>
  <si>
    <t>R-PS03050-5</t>
  </si>
  <si>
    <t>REPLACEMENT PAWL/SPRING FOR R-03050 HOSE REEL, QTY 5</t>
  </si>
  <si>
    <t>R-PS05050</t>
  </si>
  <si>
    <t>REPLACEMENT PAWL/SPRING FOR R-03075 &amp; R-05050 HOSE REEL</t>
  </si>
  <si>
    <t>R-PS05050-5</t>
  </si>
  <si>
    <t>REPLACEMENT PAWL/SPRING FOR R-03075 &amp; R-05050 HOSE REEL, QTY 5</t>
  </si>
  <si>
    <t>R-PS05100</t>
  </si>
  <si>
    <t>REPLACEMENT PAWL/SPRING FOR R-05100 HOSE REEL</t>
  </si>
  <si>
    <t>R-PS05100-5</t>
  </si>
  <si>
    <t>REPLACEMENT PAWL/SPRING FOR R-05100 HOSE REEL, QTY 5</t>
  </si>
  <si>
    <t>R-RH23050</t>
  </si>
  <si>
    <t>3/8" X 50' REPLACEMENT HOSE FOR HOSE REEL R-03050</t>
  </si>
  <si>
    <t>R-RH23075</t>
  </si>
  <si>
    <t>3/8" X 75' REPLACEMENT HOSE FOR HOSE REEL R-03075</t>
  </si>
  <si>
    <t>R-RH25050</t>
  </si>
  <si>
    <t>1/2" X 50' REPLACMENT HOSE FOR HOSE REEL R-05050</t>
  </si>
  <si>
    <t>R-RH25100</t>
  </si>
  <si>
    <t>1/2" X 100' REPLACEMENT HOSE FOR HOSE REEL R-05100</t>
  </si>
  <si>
    <t>SWIVEL BRACKET FOR R-03050</t>
  </si>
  <si>
    <t>SWIVEL BRACKET FOR R-05050</t>
  </si>
  <si>
    <t>RST-0010</t>
  </si>
  <si>
    <t>RST-0015</t>
  </si>
  <si>
    <t>RST-0025</t>
  </si>
  <si>
    <t>RST-0035</t>
  </si>
  <si>
    <t>REFRIGERATED, 35 CFM, 1/2", 115V</t>
  </si>
  <si>
    <t>RST-0050</t>
  </si>
  <si>
    <t>RST-0060</t>
  </si>
  <si>
    <t>RST-1003071</t>
  </si>
  <si>
    <t>BRACKETS,WALL MOUNT FOR RST DRYER</t>
  </si>
  <si>
    <t>SBBV125</t>
  </si>
  <si>
    <t>BREATHER VENT, 1/8", 10PK</t>
  </si>
  <si>
    <t>SBBV250</t>
  </si>
  <si>
    <t>BREATHER VENT, 1/4", 10PK</t>
  </si>
  <si>
    <t>SBBV375</t>
  </si>
  <si>
    <t>BREATHER VENT, 3/8", 10PK</t>
  </si>
  <si>
    <t>SBBV500</t>
  </si>
  <si>
    <t>BREATHER VENT, 1/2", 10PK</t>
  </si>
  <si>
    <t>SBEM125</t>
  </si>
  <si>
    <t>PNEUMATIC EXHAUST MUFFLER, 1/8" NPT, 10PK</t>
  </si>
  <si>
    <t>SBEM250</t>
  </si>
  <si>
    <t>PNEUMATIC EXHAUST MUFFLER, 1/4" NPT, 10PK</t>
  </si>
  <si>
    <t>SBEM375</t>
  </si>
  <si>
    <t>PNEUMATIC EXHAUST MUFFLER, 3/8" NPT, 10PK</t>
  </si>
  <si>
    <t>SBEM500</t>
  </si>
  <si>
    <t>PNEUMATIC EXHAUST MUFFLER, 1/2" NPT, 10PK</t>
  </si>
  <si>
    <t>SBHDM125</t>
  </si>
  <si>
    <t>HEAVY-DUTY SILENCER/MUFFLER, 1/8" MALE NPT, 5PK</t>
  </si>
  <si>
    <t>SBHDM250</t>
  </si>
  <si>
    <t>HEAVY-DUTY SILENCER/MUFFLER, 1/4" MALE NPT, 5PK</t>
  </si>
  <si>
    <t>SBHDM375</t>
  </si>
  <si>
    <t>HEAVY-DUTY SILENCER/MUFFLER, 3/8" MALE NPT, 5 PK</t>
  </si>
  <si>
    <t>SBHDM500</t>
  </si>
  <si>
    <t>HEAVY-DUTY SILENCER/MUFFLER, 1/2" MALE NPT, 5 PK</t>
  </si>
  <si>
    <t>SBSC125</t>
  </si>
  <si>
    <t>SPEED CONTROL MUFFLER, 1/8" NPT, 20 SCFM, 10PK</t>
  </si>
  <si>
    <t>SBSC250</t>
  </si>
  <si>
    <t>SPEED CONTROL MUFFLER, 1/4" NPT, 30 SCFM,10PK</t>
  </si>
  <si>
    <t>SBSC375</t>
  </si>
  <si>
    <t xml:space="preserve">SPEED CONTROL MUFFLER, 3/8" NPT, 40 SCFM, 10 PK </t>
  </si>
  <si>
    <t>SBSC500</t>
  </si>
  <si>
    <t xml:space="preserve">SPEED CONTROL MUFFLER, 1/2" NPT, 60 SCFM, 10 PK </t>
  </si>
  <si>
    <t>ST010T062</t>
  </si>
  <si>
    <t>1/2" MAXLINE STRUT CUSHION CLAMP   .62 O.D  5/8"" TUBING</t>
  </si>
  <si>
    <t>ST035NP100</t>
  </si>
  <si>
    <t>1" MAXLINE STRUT CUSHION CLAMP       1"" N. PIPE  1.31 O.D.</t>
  </si>
  <si>
    <t>ST068T250</t>
  </si>
  <si>
    <t>2" MAXLINE STRUT CUSHION CLAMP     63MM -2-1/2" ALUM PIPE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</si>
  <si>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</si>
  <si>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</si>
  <si>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</si>
  <si>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</si>
  <si>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</si>
  <si>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</si>
  <si>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</si>
  <si>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</si>
  <si>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</si>
  <si>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</si>
  <si>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</si>
  <si>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</si>
  <si>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</si>
  <si>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</si>
  <si>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</si>
  <si>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</si>
  <si>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</si>
  <si>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</si>
  <si>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</si>
  <si>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</si>
  <si>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</si>
  <si>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</si>
  <si>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</si>
  <si>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</si>
  <si>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</si>
  <si>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</si>
  <si>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</si>
  <si>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</si>
  <si>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</si>
  <si>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</si>
  <si>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</si>
  <si>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</si>
  <si>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</si>
  <si>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</si>
  <si>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</si>
  <si>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</si>
  <si>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</si>
  <si>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SEP, OIL COALESCING, ACTIVE CARBON FILTERS, 21999-0421</t>
  </si>
  <si>
    <t>T9050</t>
  </si>
  <si>
    <t>1/2" NPT TSUNAMI FILTRATION PACKAGE #5, WATER SEP, OIL COALESCING, ACTIVE CARBON FILTERS, 21999-0255</t>
  </si>
  <si>
    <t>TDA-25</t>
  </si>
  <si>
    <t>1/2 DRAIN PORT ADAPTOR</t>
  </si>
  <si>
    <t>TMR-0011</t>
  </si>
  <si>
    <t>KIT, TIMER PANEL, SCREW AND GASKET</t>
  </si>
  <si>
    <t>TMR-1003</t>
  </si>
  <si>
    <t>KIT, DIGITAL TIMER PANEL, SCREW AND GASKET</t>
  </si>
  <si>
    <t>TMR-1238</t>
  </si>
  <si>
    <t>KIT, TIMER PANEL (1/8" DRAINS), SCREW AND GASKET</t>
  </si>
  <si>
    <t>TMR-1310</t>
  </si>
  <si>
    <t>TMR-995959</t>
  </si>
  <si>
    <t>KIT, TIMER PANEL, DIGITAL 99:59:59, SCREW AND GASKET</t>
  </si>
  <si>
    <t>VAIR-150</t>
  </si>
  <si>
    <t>VAIR-150REK</t>
  </si>
  <si>
    <t>REPLACEMENT ELEMENTS (3) FOR COM-1000K</t>
  </si>
  <si>
    <t>VAIR-150REK-3M</t>
  </si>
  <si>
    <t>REPLACEMENT ELEMENTS (3) FOR VAIR-150- 3MONTH SUBSCRIPTION</t>
  </si>
  <si>
    <t>VAIR-150REK-6M</t>
  </si>
  <si>
    <t>REPLACEMENT ELEMENTS (3) for VAIR-150- 6 MONTH SUBSCRIPTION</t>
  </si>
  <si>
    <t>VAIR-150REK-M</t>
  </si>
  <si>
    <t>REPLACEMENT ELEMENTS (3) for VAIR-150- MONTHLY SUBSCRIPTION</t>
  </si>
  <si>
    <t>WMD-1</t>
  </si>
  <si>
    <t>BRACKET, WMD-1 (A)</t>
  </si>
  <si>
    <t>WMD-2</t>
  </si>
  <si>
    <t>BRACKET, WMD-2 (B)</t>
  </si>
  <si>
    <t>WMD-3</t>
  </si>
  <si>
    <t>BRACKET, WMD-3 (C)</t>
  </si>
  <si>
    <t>WMD-4</t>
  </si>
  <si>
    <t>BRACKET, WMD-4 (D)</t>
  </si>
  <si>
    <t>WMD-5</t>
  </si>
  <si>
    <t>BRACKET, WMD-5 (E)</t>
  </si>
  <si>
    <t>XDV-250-115V</t>
  </si>
  <si>
    <t>TIMER CONTROLLED, 1/4", 115V, 250 PSI</t>
  </si>
  <si>
    <t>XDV-250-115V-FBV</t>
  </si>
  <si>
    <t>TIMER CONTROLLED DRAIN, ELECTRIC, 1/2" MALE NPT INLET, 1/4 FEMALE NPT OUTLET,  115 VOLT</t>
  </si>
  <si>
    <t>XDV-380-115V</t>
  </si>
  <si>
    <t>TIMER CONTROLLED, 3/8", 115V, 250 PSI</t>
  </si>
  <si>
    <t>XDV-500-115V</t>
  </si>
  <si>
    <t>TIMER CONTROLLED, 1/2", 115V, 250 PSI</t>
  </si>
  <si>
    <t>XDV-500-115V-BASE</t>
  </si>
  <si>
    <t>TIMER CONTROLLED, 1/2"NPT VALVE BASE, 115V, 250 PSI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</si>
</sst>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0.000"/>
    <numFmt numFmtId="166" formatCode="[$-409]mmmm\ d\,\ yyyy"/>
    <numFmt numFmtId="167" formatCode="####\ ####\ ##"/>
    <numFmt numFmtId="168" formatCode="_(&quot;$&quot;* #,##0.00_);_(&quot;$&quot;* \(#,##0.00\);_(&quot;$&quot;* &quot;-&quot;??_);_(@_)"/>
  </numFmts>
  <fonts count="13">
    <font>
      <sz val="10.0"/>
      <color rgb="FF000000"/>
      <name val="Arial"/>
      <scheme val="minor"/>
    </font>
    <font>
      <sz val="10.0"/>
      <color theme="1"/>
      <name val="Calibri"/>
    </font>
    <font>
      <u/>
      <sz val="10.0"/>
      <color rgb="FF0000FF"/>
      <name val="Calibri"/>
    </font>
    <font>
      <u/>
      <sz val="10.0"/>
      <color rgb="FF0000FF"/>
      <name val="Calibri"/>
    </font>
    <font>
      <b/>
      <sz val="10.0"/>
      <color theme="1"/>
      <name val="Calibri"/>
    </font>
    <font>
      <sz val="10.0"/>
      <color rgb="FFFF0000"/>
      <name val="Calibri"/>
    </font>
    <font>
      <sz val="10.0"/>
      <color theme="1"/>
      <name val="Times New Roman"/>
    </font>
    <font>
      <sz val="10.0"/>
      <color theme="0"/>
      <name val="Calibri"/>
    </font>
    <font>
      <sz val="11.0"/>
      <color theme="1"/>
      <name val="Calibri"/>
    </font>
    <font>
      <color theme="1"/>
      <name val="Arial"/>
      <scheme val="minor"/>
    </font>
    <font>
      <sz val="10.0"/>
      <color theme="1"/>
      <name val="Arial"/>
    </font>
    <font>
      <sz val="9.0"/>
      <color theme="1"/>
      <name val="Arial"/>
    </font>
    <font>
      <sz val="11.0"/>
      <color rgb="FF323232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938953"/>
        <bgColor rgb="FF938953"/>
      </patternFill>
    </fill>
  </fills>
  <borders count="62">
    <border/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/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0" fillId="0" fontId="1" numFmtId="164" xfId="0" applyFont="1" applyNumberFormat="1"/>
    <xf borderId="0" fillId="0" fontId="1" numFmtId="164" xfId="0" applyAlignment="1" applyFont="1" applyNumberFormat="1">
      <alignment vertical="top"/>
    </xf>
    <xf borderId="0" fillId="0" fontId="3" numFmtId="164" xfId="0" applyFont="1" applyNumberFormat="1"/>
    <xf borderId="2" fillId="0" fontId="1" numFmtId="0" xfId="0" applyAlignment="1" applyBorder="1" applyFont="1">
      <alignment horizontal="center"/>
    </xf>
    <xf borderId="3" fillId="2" fontId="1" numFmtId="0" xfId="0" applyAlignment="1" applyBorder="1" applyFont="1">
      <alignment horizontal="left" shrinkToFit="0" wrapText="1"/>
    </xf>
    <xf borderId="1" fillId="2" fontId="1" numFmtId="165" xfId="0" applyAlignment="1" applyBorder="1" applyFont="1" applyNumberFormat="1">
      <alignment horizontal="center"/>
    </xf>
    <xf borderId="0" fillId="0" fontId="1" numFmtId="165" xfId="0" applyAlignment="1" applyFont="1" applyNumberFormat="1">
      <alignment horizontal="center"/>
    </xf>
    <xf borderId="0" fillId="0" fontId="1" numFmtId="166" xfId="0" applyAlignment="1" applyFont="1" applyNumberFormat="1">
      <alignment horizontal="left"/>
    </xf>
    <xf borderId="1" fillId="2" fontId="1" numFmtId="0" xfId="0" applyBorder="1" applyFont="1"/>
    <xf borderId="4" fillId="0" fontId="1" numFmtId="0" xfId="0" applyAlignment="1" applyBorder="1" applyFont="1">
      <alignment horizontal="center"/>
    </xf>
    <xf borderId="5" fillId="2" fontId="1" numFmtId="14" xfId="0" applyAlignment="1" applyBorder="1" applyFont="1" applyNumberFormat="1">
      <alignment horizontal="left" shrinkToFit="0" wrapText="1"/>
    </xf>
    <xf borderId="0" fillId="0" fontId="1" numFmtId="10" xfId="0" applyAlignment="1" applyFont="1" applyNumberFormat="1">
      <alignment horizontal="center"/>
    </xf>
    <xf borderId="6" fillId="2" fontId="1" numFmtId="164" xfId="0" applyAlignment="1" applyBorder="1" applyFont="1" applyNumberFormat="1">
      <alignment horizontal="center"/>
    </xf>
    <xf borderId="7" fillId="2" fontId="1" numFmtId="0" xfId="0" applyAlignment="1" applyBorder="1" applyFont="1">
      <alignment horizontal="right"/>
    </xf>
    <xf borderId="8" fillId="2" fontId="1" numFmtId="0" xfId="0" applyAlignment="1" applyBorder="1" applyFont="1">
      <alignment horizontal="left" shrinkToFit="0" wrapText="1"/>
    </xf>
    <xf borderId="0" fillId="0" fontId="1" numFmtId="10" xfId="0" applyFont="1" applyNumberFormat="1"/>
    <xf borderId="0" fillId="0" fontId="1" numFmtId="10" xfId="0" applyAlignment="1" applyFont="1" applyNumberFormat="1">
      <alignment vertical="top"/>
    </xf>
    <xf borderId="0" fillId="0" fontId="1" numFmtId="164" xfId="0" applyAlignment="1" applyFont="1" applyNumberFormat="1">
      <alignment horizontal="left"/>
    </xf>
    <xf borderId="0" fillId="0" fontId="4" numFmtId="0" xfId="0" applyAlignment="1" applyFont="1">
      <alignment horizontal="left" shrinkToFit="0" wrapText="1"/>
    </xf>
    <xf borderId="0" fillId="0" fontId="5" numFmtId="0" xfId="0" applyFont="1"/>
    <xf borderId="0" fillId="0" fontId="1" numFmtId="4" xfId="0" applyAlignment="1" applyFont="1" applyNumberFormat="1">
      <alignment horizontal="center"/>
    </xf>
    <xf borderId="0" fillId="0" fontId="1" numFmtId="4" xfId="0" applyAlignment="1" applyFont="1" applyNumberFormat="1">
      <alignment vertical="top"/>
    </xf>
    <xf borderId="0" fillId="0" fontId="1" numFmtId="164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shrinkToFit="0" wrapText="1"/>
    </xf>
    <xf borderId="0" fillId="0" fontId="4" numFmtId="0" xfId="0" applyAlignment="1" applyFont="1">
      <alignment shrinkToFit="0" wrapText="1"/>
    </xf>
    <xf borderId="9" fillId="0" fontId="1" numFmtId="0" xfId="0" applyBorder="1" applyFont="1"/>
    <xf borderId="10" fillId="2" fontId="1" numFmtId="167" xfId="0" applyAlignment="1" applyBorder="1" applyFont="1" applyNumberFormat="1">
      <alignment horizontal="left" vertical="center"/>
    </xf>
    <xf borderId="11" fillId="0" fontId="1" numFmtId="164" xfId="0" applyAlignment="1" applyBorder="1" applyFont="1" applyNumberFormat="1">
      <alignment horizontal="center" vertical="center"/>
    </xf>
    <xf borderId="12" fillId="0" fontId="1" numFmtId="164" xfId="0" applyAlignment="1" applyBorder="1" applyFont="1" applyNumberFormat="1">
      <alignment vertical="top"/>
    </xf>
    <xf borderId="13" fillId="3" fontId="1" numFmtId="3" xfId="0" applyAlignment="1" applyBorder="1" applyFill="1" applyFont="1" applyNumberFormat="1">
      <alignment horizontal="center" vertical="center"/>
    </xf>
    <xf borderId="10" fillId="0" fontId="1" numFmtId="164" xfId="0" applyAlignment="1" applyBorder="1" applyFont="1" applyNumberFormat="1">
      <alignment horizontal="center" vertical="center"/>
    </xf>
    <xf borderId="11" fillId="0" fontId="1" numFmtId="0" xfId="0" applyAlignment="1" applyBorder="1" applyFont="1">
      <alignment horizontal="center"/>
    </xf>
    <xf borderId="12" fillId="0" fontId="1" numFmtId="0" xfId="0" applyAlignment="1" applyBorder="1" applyFont="1">
      <alignment shrinkToFit="0" vertical="center" wrapText="1"/>
    </xf>
    <xf borderId="14" fillId="2" fontId="1" numFmtId="165" xfId="0" applyAlignment="1" applyBorder="1" applyFont="1" applyNumberFormat="1">
      <alignment horizontal="center"/>
    </xf>
    <xf borderId="15" fillId="0" fontId="1" numFmtId="165" xfId="0" applyAlignment="1" applyBorder="1" applyFont="1" applyNumberFormat="1">
      <alignment horizontal="center"/>
    </xf>
    <xf borderId="16" fillId="0" fontId="1" numFmtId="0" xfId="0" applyBorder="1" applyFont="1"/>
    <xf borderId="17" fillId="2" fontId="1" numFmtId="167" xfId="0" applyAlignment="1" applyBorder="1" applyFont="1" applyNumberFormat="1">
      <alignment horizontal="left" vertical="center"/>
    </xf>
    <xf borderId="15" fillId="0" fontId="1" numFmtId="164" xfId="0" applyAlignment="1" applyBorder="1" applyFont="1" applyNumberFormat="1">
      <alignment horizontal="center" vertical="center"/>
    </xf>
    <xf borderId="18" fillId="3" fontId="1" numFmtId="3" xfId="0" applyAlignment="1" applyBorder="1" applyFont="1" applyNumberFormat="1">
      <alignment horizontal="center" vertical="center"/>
    </xf>
    <xf borderId="17" fillId="0" fontId="1" numFmtId="164" xfId="0" applyAlignment="1" applyBorder="1" applyFont="1" applyNumberFormat="1">
      <alignment horizontal="center" vertical="center"/>
    </xf>
    <xf borderId="15" fillId="0" fontId="1" numFmtId="0" xfId="0" applyAlignment="1" applyBorder="1" applyFont="1">
      <alignment horizontal="center"/>
    </xf>
    <xf borderId="19" fillId="0" fontId="1" numFmtId="0" xfId="0" applyAlignment="1" applyBorder="1" applyFont="1">
      <alignment shrinkToFit="0" vertical="center" wrapText="1"/>
    </xf>
    <xf borderId="19" fillId="0" fontId="1" numFmtId="164" xfId="0" applyAlignment="1" applyBorder="1" applyFont="1" applyNumberFormat="1">
      <alignment vertical="top"/>
    </xf>
    <xf borderId="17" fillId="2" fontId="1" numFmtId="0" xfId="0" applyBorder="1" applyFont="1"/>
    <xf borderId="20" fillId="0" fontId="1" numFmtId="0" xfId="0" applyBorder="1" applyFont="1"/>
    <xf borderId="21" fillId="2" fontId="1" numFmtId="167" xfId="0" applyAlignment="1" applyBorder="1" applyFont="1" applyNumberFormat="1">
      <alignment horizontal="left" vertical="center"/>
    </xf>
    <xf borderId="22" fillId="0" fontId="1" numFmtId="164" xfId="0" applyAlignment="1" applyBorder="1" applyFont="1" applyNumberFormat="1">
      <alignment horizontal="center" vertical="center"/>
    </xf>
    <xf borderId="23" fillId="0" fontId="1" numFmtId="164" xfId="0" applyAlignment="1" applyBorder="1" applyFont="1" applyNumberFormat="1">
      <alignment vertical="top"/>
    </xf>
    <xf borderId="21" fillId="0" fontId="1" numFmtId="164" xfId="0" applyAlignment="1" applyBorder="1" applyFont="1" applyNumberFormat="1">
      <alignment horizontal="center" vertical="center"/>
    </xf>
    <xf borderId="22" fillId="0" fontId="1" numFmtId="0" xfId="0" applyAlignment="1" applyBorder="1" applyFont="1">
      <alignment horizontal="center"/>
    </xf>
    <xf borderId="2" fillId="0" fontId="1" numFmtId="0" xfId="0" applyBorder="1" applyFont="1"/>
    <xf borderId="24" fillId="2" fontId="4" numFmtId="0" xfId="0" applyBorder="1" applyFont="1"/>
    <xf borderId="25" fillId="0" fontId="1" numFmtId="164" xfId="0" applyAlignment="1" applyBorder="1" applyFont="1" applyNumberFormat="1">
      <alignment horizontal="center" vertical="center"/>
    </xf>
    <xf borderId="26" fillId="0" fontId="1" numFmtId="0" xfId="0" applyBorder="1" applyFont="1"/>
    <xf borderId="25" fillId="0" fontId="1" numFmtId="0" xfId="0" applyAlignment="1" applyBorder="1" applyFont="1">
      <alignment horizontal="center"/>
    </xf>
    <xf borderId="27" fillId="0" fontId="1" numFmtId="0" xfId="0" applyAlignment="1" applyBorder="1" applyFont="1">
      <alignment shrinkToFit="0" vertical="center" wrapText="1"/>
    </xf>
    <xf borderId="4" fillId="0" fontId="1" numFmtId="0" xfId="0" applyBorder="1" applyFont="1"/>
    <xf borderId="10" fillId="2" fontId="1" numFmtId="0" xfId="0" applyBorder="1" applyFont="1"/>
    <xf borderId="28" fillId="3" fontId="1" numFmtId="3" xfId="0" applyAlignment="1" applyBorder="1" applyFont="1" applyNumberFormat="1">
      <alignment horizontal="center" vertical="center"/>
    </xf>
    <xf borderId="29" fillId="3" fontId="1" numFmtId="3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right"/>
    </xf>
    <xf borderId="30" fillId="0" fontId="1" numFmtId="0" xfId="0" applyAlignment="1" applyBorder="1" applyFont="1">
      <alignment horizontal="center"/>
    </xf>
    <xf borderId="21" fillId="2" fontId="1" numFmtId="0" xfId="0" applyBorder="1" applyFont="1"/>
    <xf borderId="31" fillId="3" fontId="1" numFmtId="3" xfId="0" applyAlignment="1" applyBorder="1" applyFont="1" applyNumberFormat="1">
      <alignment horizontal="center" vertical="center"/>
    </xf>
    <xf borderId="32" fillId="0" fontId="1" numFmtId="3" xfId="0" applyAlignment="1" applyBorder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33" fillId="0" fontId="4" numFmtId="0" xfId="0" applyAlignment="1" applyBorder="1" applyFont="1">
      <alignment shrinkToFit="0" wrapText="1"/>
    </xf>
    <xf borderId="13" fillId="3" fontId="4" numFmtId="3" xfId="0" applyAlignment="1" applyBorder="1" applyFont="1" applyNumberFormat="1">
      <alignment horizontal="center" vertical="center"/>
    </xf>
    <xf borderId="34" fillId="0" fontId="1" numFmtId="3" xfId="0" applyAlignment="1" applyBorder="1" applyFont="1" applyNumberFormat="1">
      <alignment horizontal="center" vertical="center"/>
    </xf>
    <xf borderId="18" fillId="4" fontId="1" numFmtId="3" xfId="0" applyAlignment="1" applyBorder="1" applyFill="1" applyFont="1" applyNumberFormat="1">
      <alignment horizontal="center" vertical="center"/>
    </xf>
    <xf borderId="18" fillId="3" fontId="1" numFmtId="164" xfId="0" applyBorder="1" applyFont="1" applyNumberFormat="1"/>
    <xf borderId="30" fillId="0" fontId="1" numFmtId="0" xfId="0" applyBorder="1" applyFont="1"/>
    <xf borderId="35" fillId="3" fontId="1" numFmtId="164" xfId="0" applyBorder="1" applyFont="1" applyNumberFormat="1"/>
    <xf borderId="23" fillId="0" fontId="1" numFmtId="0" xfId="0" applyAlignment="1" applyBorder="1" applyFont="1">
      <alignment shrinkToFit="0" vertical="center" wrapText="1"/>
    </xf>
    <xf borderId="24" fillId="2" fontId="1" numFmtId="0" xfId="0" applyBorder="1" applyFont="1"/>
    <xf borderId="36" fillId="0" fontId="1" numFmtId="164" xfId="0" applyBorder="1" applyFont="1" applyNumberFormat="1"/>
    <xf borderId="28" fillId="3" fontId="4" numFmtId="3" xfId="0" applyAlignment="1" applyBorder="1" applyFont="1" applyNumberFormat="1">
      <alignment horizontal="center" vertical="center"/>
    </xf>
    <xf borderId="29" fillId="3" fontId="4" numFmtId="3" xfId="0" applyAlignment="1" applyBorder="1" applyFont="1" applyNumberFormat="1">
      <alignment horizontal="center" vertical="center"/>
    </xf>
    <xf borderId="29" fillId="3" fontId="1" numFmtId="164" xfId="0" applyBorder="1" applyFont="1" applyNumberFormat="1"/>
    <xf borderId="37" fillId="2" fontId="1" numFmtId="0" xfId="0" applyBorder="1" applyFont="1"/>
    <xf borderId="38" fillId="0" fontId="1" numFmtId="164" xfId="0" applyAlignment="1" applyBorder="1" applyFont="1" applyNumberFormat="1">
      <alignment horizontal="center" vertical="center"/>
    </xf>
    <xf borderId="39" fillId="0" fontId="1" numFmtId="164" xfId="0" applyAlignment="1" applyBorder="1" applyFont="1" applyNumberFormat="1">
      <alignment vertical="top"/>
    </xf>
    <xf borderId="31" fillId="3" fontId="1" numFmtId="164" xfId="0" applyBorder="1" applyFont="1" applyNumberFormat="1"/>
    <xf borderId="40" fillId="0" fontId="1" numFmtId="164" xfId="0" applyAlignment="1" applyBorder="1" applyFont="1" applyNumberFormat="1">
      <alignment horizontal="center" vertical="center"/>
    </xf>
    <xf borderId="38" fillId="0" fontId="1" numFmtId="0" xfId="0" applyAlignment="1" applyBorder="1" applyFont="1">
      <alignment horizontal="center"/>
    </xf>
    <xf borderId="39" fillId="0" fontId="1" numFmtId="0" xfId="0" applyAlignment="1" applyBorder="1" applyFont="1">
      <alignment shrinkToFit="0" vertical="center" wrapText="1"/>
    </xf>
    <xf borderId="41" fillId="3" fontId="1" numFmtId="164" xfId="0" applyBorder="1" applyFont="1" applyNumberFormat="1"/>
    <xf borderId="42" fillId="3" fontId="1" numFmtId="3" xfId="0" applyAlignment="1" applyBorder="1" applyFont="1" applyNumberFormat="1">
      <alignment horizontal="center" vertical="center"/>
    </xf>
    <xf borderId="42" fillId="3" fontId="1" numFmtId="164" xfId="0" applyBorder="1" applyFont="1" applyNumberFormat="1"/>
    <xf borderId="43" fillId="3" fontId="1" numFmtId="164" xfId="0" applyBorder="1" applyFont="1" applyNumberFormat="1"/>
    <xf borderId="44" fillId="3" fontId="1" numFmtId="3" xfId="0" applyAlignment="1" applyBorder="1" applyFont="1" applyNumberFormat="1">
      <alignment horizontal="center" vertical="center"/>
    </xf>
    <xf borderId="45" fillId="3" fontId="1" numFmtId="3" xfId="0" applyAlignment="1" applyBorder="1" applyFont="1" applyNumberFormat="1">
      <alignment horizontal="center" vertical="center"/>
    </xf>
    <xf borderId="41" fillId="3" fontId="1" numFmtId="3" xfId="0" applyAlignment="1" applyBorder="1" applyFont="1" applyNumberFormat="1">
      <alignment horizontal="center" vertical="center"/>
    </xf>
    <xf borderId="43" fillId="3" fontId="1" numFmtId="3" xfId="0" applyAlignment="1" applyBorder="1" applyFont="1" applyNumberFormat="1">
      <alignment horizontal="center" vertical="center"/>
    </xf>
    <xf borderId="10" fillId="2" fontId="4" numFmtId="0" xfId="0" applyBorder="1" applyFont="1"/>
    <xf borderId="26" fillId="0" fontId="4" numFmtId="0" xfId="0" applyBorder="1" applyFont="1"/>
    <xf borderId="10" fillId="0" fontId="4" numFmtId="0" xfId="0" applyBorder="1" applyFont="1"/>
    <xf borderId="46" fillId="2" fontId="1" numFmtId="0" xfId="0" applyBorder="1" applyFont="1"/>
    <xf borderId="26" fillId="0" fontId="1" numFmtId="3" xfId="0" applyAlignment="1" applyBorder="1" applyFont="1" applyNumberFormat="1">
      <alignment horizontal="center" vertical="center"/>
    </xf>
    <xf borderId="39" fillId="0" fontId="4" numFmtId="0" xfId="0" applyAlignment="1" applyBorder="1" applyFont="1">
      <alignment shrinkToFit="0" vertical="center" wrapText="1"/>
    </xf>
    <xf borderId="47" fillId="3" fontId="1" numFmtId="3" xfId="0" applyAlignment="1" applyBorder="1" applyFont="1" applyNumberFormat="1">
      <alignment horizontal="center" vertical="center"/>
    </xf>
    <xf borderId="48" fillId="3" fontId="1" numFmtId="3" xfId="0" applyAlignment="1" applyBorder="1" applyFont="1" applyNumberForma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27" fillId="0" fontId="4" numFmtId="0" xfId="0" applyAlignment="1" applyBorder="1" applyFont="1">
      <alignment shrinkToFit="0" vertical="center" wrapText="1"/>
    </xf>
    <xf borderId="49" fillId="0" fontId="4" numFmtId="0" xfId="0" applyAlignment="1" applyBorder="1" applyFont="1">
      <alignment shrinkToFit="0" vertical="center" wrapText="1"/>
    </xf>
    <xf borderId="1" fillId="2" fontId="4" numFmtId="0" xfId="0" applyBorder="1" applyFont="1"/>
    <xf borderId="50" fillId="3" fontId="1" numFmtId="3" xfId="0" applyAlignment="1" applyBorder="1" applyFont="1" applyNumberFormat="1">
      <alignment horizontal="center" vertical="center"/>
    </xf>
    <xf borderId="51" fillId="3" fontId="1" numFmtId="3" xfId="0" applyAlignment="1" applyBorder="1" applyFont="1" applyNumberFormat="1">
      <alignment horizontal="center" vertical="center"/>
    </xf>
    <xf borderId="28" fillId="0" fontId="1" numFmtId="3" xfId="0" applyAlignment="1" applyBorder="1" applyFont="1" applyNumberFormat="1">
      <alignment horizontal="center" vertical="center"/>
    </xf>
    <xf borderId="29" fillId="0" fontId="1" numFmtId="3" xfId="0" applyAlignment="1" applyBorder="1" applyFont="1" applyNumberFormat="1">
      <alignment horizontal="center" vertical="center"/>
    </xf>
    <xf borderId="31" fillId="0" fontId="1" numFmtId="3" xfId="0" applyAlignment="1" applyBorder="1" applyFont="1" applyNumberFormat="1">
      <alignment horizontal="center" vertical="center"/>
    </xf>
    <xf borderId="0" fillId="0" fontId="4" numFmtId="0" xfId="0" applyFont="1"/>
    <xf borderId="32" fillId="0" fontId="1" numFmtId="0" xfId="0" applyBorder="1" applyFont="1"/>
    <xf borderId="17" fillId="2" fontId="1" numFmtId="164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vertical="center"/>
    </xf>
    <xf borderId="17" fillId="0" fontId="1" numFmtId="0" xfId="0" applyAlignment="1" applyBorder="1" applyFont="1">
      <alignment vertical="center"/>
    </xf>
    <xf borderId="17" fillId="2" fontId="1" numFmtId="0" xfId="0" applyAlignment="1" applyBorder="1" applyFont="1">
      <alignment horizontal="left"/>
    </xf>
    <xf borderId="21" fillId="2" fontId="1" numFmtId="0" xfId="0" applyAlignment="1" applyBorder="1" applyFont="1">
      <alignment horizontal="left"/>
    </xf>
    <xf borderId="52" fillId="2" fontId="1" numFmtId="0" xfId="0" applyBorder="1" applyFont="1"/>
    <xf borderId="47" fillId="2" fontId="1" numFmtId="0" xfId="0" applyBorder="1" applyFont="1"/>
    <xf borderId="48" fillId="2" fontId="1" numFmtId="0" xfId="0" applyBorder="1" applyFont="1"/>
    <xf borderId="32" fillId="0" fontId="4" numFmtId="0" xfId="0" applyBorder="1" applyFont="1"/>
    <xf borderId="7" fillId="2" fontId="4" numFmtId="0" xfId="0" applyBorder="1" applyFont="1"/>
    <xf borderId="53" fillId="0" fontId="1" numFmtId="0" xfId="0" applyAlignment="1" applyBorder="1" applyFont="1">
      <alignment horizontal="center"/>
    </xf>
    <xf borderId="28" fillId="0" fontId="1" numFmtId="0" xfId="0" applyAlignment="1" applyBorder="1" applyFont="1">
      <alignment shrinkToFit="0" vertical="center" wrapText="1"/>
    </xf>
    <xf borderId="54" fillId="0" fontId="1" numFmtId="0" xfId="0" applyAlignment="1" applyBorder="1" applyFont="1">
      <alignment horizontal="center"/>
    </xf>
    <xf borderId="29" fillId="0" fontId="1" numFmtId="0" xfId="0" applyAlignment="1" applyBorder="1" applyFont="1">
      <alignment shrinkToFit="0" vertical="center" wrapText="1"/>
    </xf>
    <xf borderId="55" fillId="0" fontId="1" numFmtId="0" xfId="0" applyAlignment="1" applyBorder="1" applyFont="1">
      <alignment horizontal="center"/>
    </xf>
    <xf borderId="31" fillId="0" fontId="1" numFmtId="0" xfId="0" applyAlignment="1" applyBorder="1" applyFont="1">
      <alignment shrinkToFit="0" vertical="center" wrapText="1"/>
    </xf>
    <xf borderId="56" fillId="0" fontId="1" numFmtId="0" xfId="0" applyBorder="1" applyFont="1"/>
    <xf borderId="57" fillId="0" fontId="1" numFmtId="0" xfId="0" applyBorder="1" applyFont="1"/>
    <xf borderId="10" fillId="2" fontId="1" numFmtId="0" xfId="0" applyAlignment="1" applyBorder="1" applyFont="1">
      <alignment horizontal="left"/>
    </xf>
    <xf borderId="0" fillId="0" fontId="6" numFmtId="0" xfId="0" applyAlignment="1" applyFont="1">
      <alignment horizontal="right"/>
    </xf>
    <xf borderId="58" fillId="2" fontId="6" numFmtId="0" xfId="0" applyBorder="1" applyFont="1"/>
    <xf borderId="20" fillId="0" fontId="6" numFmtId="164" xfId="0" applyAlignment="1" applyBorder="1" applyFont="1" applyNumberFormat="1">
      <alignment horizontal="center" vertical="center"/>
    </xf>
    <xf borderId="47" fillId="3" fontId="6" numFmtId="164" xfId="0" applyAlignment="1" applyBorder="1" applyFont="1" applyNumberFormat="1">
      <alignment horizontal="center" vertical="center"/>
    </xf>
    <xf borderId="50" fillId="2" fontId="6" numFmtId="3" xfId="0" applyAlignment="1" applyBorder="1" applyFont="1" applyNumberFormat="1">
      <alignment horizontal="center" vertical="center"/>
    </xf>
    <xf borderId="47" fillId="2" fontId="6" numFmtId="164" xfId="0" applyAlignment="1" applyBorder="1" applyFont="1" applyNumberFormat="1">
      <alignment horizontal="center" vertical="center"/>
    </xf>
    <xf borderId="20" fillId="0" fontId="1" numFmtId="0" xfId="0" applyAlignment="1" applyBorder="1" applyFont="1">
      <alignment shrinkToFit="0" vertical="center" wrapText="1"/>
    </xf>
    <xf borderId="15" fillId="2" fontId="1" numFmtId="165" xfId="0" applyAlignment="1" applyBorder="1" applyFont="1" applyNumberFormat="1">
      <alignment horizontal="center"/>
    </xf>
    <xf borderId="1" fillId="2" fontId="6" numFmtId="0" xfId="0" applyBorder="1" applyFont="1"/>
    <xf borderId="48" fillId="2" fontId="6" numFmtId="164" xfId="0" applyAlignment="1" applyBorder="1" applyFont="1" applyNumberFormat="1">
      <alignment horizontal="center" vertical="center"/>
    </xf>
    <xf borderId="1" fillId="2" fontId="6" numFmtId="164" xfId="0" applyAlignment="1" applyBorder="1" applyFont="1" applyNumberFormat="1">
      <alignment vertical="top"/>
    </xf>
    <xf borderId="1" fillId="2" fontId="6" numFmtId="3" xfId="0" applyAlignment="1" applyBorder="1" applyFont="1" applyNumberFormat="1">
      <alignment horizontal="center" vertical="center"/>
    </xf>
    <xf borderId="52" fillId="2" fontId="6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shrinkToFit="0" vertical="center" wrapText="1"/>
    </xf>
    <xf borderId="1" fillId="2" fontId="6" numFmtId="165" xfId="0" applyAlignment="1" applyBorder="1" applyFont="1" applyNumberFormat="1">
      <alignment horizontal="left"/>
    </xf>
    <xf borderId="47" fillId="2" fontId="6" numFmtId="164" xfId="0" applyAlignment="1" applyBorder="1" applyFont="1" applyNumberFormat="1">
      <alignment horizontal="right"/>
    </xf>
    <xf borderId="0" fillId="0" fontId="6" numFmtId="164" xfId="0" applyAlignment="1" applyFont="1" applyNumberFormat="1">
      <alignment vertical="top"/>
    </xf>
    <xf borderId="0" fillId="0" fontId="6" numFmtId="164" xfId="0" applyAlignment="1" applyFont="1" applyNumberFormat="1">
      <alignment horizontal="center"/>
    </xf>
    <xf borderId="47" fillId="2" fontId="6" numFmtId="164" xfId="0" applyBorder="1" applyFont="1" applyNumberFormat="1"/>
    <xf borderId="0" fillId="0" fontId="6" numFmtId="164" xfId="0" applyAlignment="1" applyFont="1" applyNumberFormat="1">
      <alignment horizontal="right"/>
    </xf>
    <xf borderId="0" fillId="0" fontId="6" numFmtId="164" xfId="0" applyFont="1" applyNumberFormat="1"/>
    <xf borderId="0" fillId="0" fontId="6" numFmtId="0" xfId="0" applyFont="1"/>
    <xf borderId="59" fillId="0" fontId="6" numFmtId="164" xfId="0" applyBorder="1" applyFont="1" applyNumberFormat="1"/>
    <xf borderId="26" fillId="0" fontId="1" numFmtId="0" xfId="0" applyAlignment="1" applyBorder="1" applyFont="1">
      <alignment horizontal="center"/>
    </xf>
    <xf borderId="15" fillId="0" fontId="6" numFmtId="0" xfId="0" applyAlignment="1" applyBorder="1" applyFont="1">
      <alignment horizontal="right"/>
    </xf>
    <xf borderId="15" fillId="2" fontId="6" numFmtId="165" xfId="0" applyBorder="1" applyFont="1" applyNumberFormat="1"/>
    <xf borderId="9" fillId="0" fontId="1" numFmtId="0" xfId="0" applyAlignment="1" applyBorder="1" applyFont="1">
      <alignment shrinkToFit="0" wrapText="1"/>
    </xf>
    <xf borderId="16" fillId="0" fontId="1" numFmtId="0" xfId="0" applyAlignment="1" applyBorder="1" applyFont="1">
      <alignment shrinkToFit="0" wrapText="1"/>
    </xf>
    <xf borderId="60" fillId="2" fontId="6" numFmtId="165" xfId="0" applyBorder="1" applyFont="1" applyNumberFormat="1"/>
    <xf borderId="54" fillId="0" fontId="6" numFmtId="0" xfId="0" applyAlignment="1" applyBorder="1" applyFont="1">
      <alignment horizontal="right"/>
    </xf>
    <xf borderId="61" fillId="2" fontId="6" numFmtId="165" xfId="0" applyBorder="1" applyFont="1" applyNumberFormat="1"/>
    <xf borderId="20" fillId="0" fontId="1" numFmtId="0" xfId="0" applyAlignment="1" applyBorder="1" applyFont="1">
      <alignment shrinkToFit="0" wrapText="1"/>
    </xf>
    <xf borderId="61" fillId="2" fontId="6" numFmtId="0" xfId="0" applyBorder="1" applyFont="1"/>
    <xf borderId="1" fillId="2" fontId="7" numFmtId="0" xfId="0" applyBorder="1" applyFont="1"/>
    <xf borderId="1" fillId="2" fontId="7" numFmtId="164" xfId="0" applyBorder="1" applyFont="1" applyNumberFormat="1"/>
    <xf borderId="1" fillId="2" fontId="7" numFmtId="164" xfId="0" applyAlignment="1" applyBorder="1" applyFont="1" applyNumberFormat="1">
      <alignment vertical="top"/>
    </xf>
    <xf borderId="0" fillId="0" fontId="8" numFmtId="1" xfId="0" applyAlignment="1" applyFont="1" applyNumberFormat="1">
      <alignment vertical="bottom"/>
    </xf>
    <xf borderId="0" fillId="0" fontId="9" numFmtId="0" xfId="0" applyFont="1"/>
    <xf borderId="0" fillId="0" fontId="8" numFmtId="49" xfId="0" applyAlignment="1" applyFont="1" applyNumberFormat="1">
      <alignment vertical="bottom"/>
    </xf>
    <xf borderId="0" fillId="0" fontId="8" numFmtId="164" xfId="0" applyAlignment="1" applyFont="1" applyNumberFormat="1">
      <alignment vertical="bottom"/>
    </xf>
    <xf borderId="0" fillId="0" fontId="10" numFmtId="164" xfId="0" applyFont="1" applyNumberFormat="1"/>
    <xf borderId="0" fillId="0" fontId="8" numFmtId="2" xfId="0" applyAlignment="1" applyFont="1" applyNumberFormat="1">
      <alignment horizontal="center" vertical="bottom"/>
    </xf>
    <xf borderId="0" fillId="0" fontId="11" numFmtId="1" xfId="0" applyAlignment="1" applyFont="1" applyNumberFormat="1">
      <alignment horizontal="right" shrinkToFit="0" vertical="bottom" wrapText="1"/>
    </xf>
    <xf borderId="0" fillId="0" fontId="11" numFmtId="49" xfId="0" applyAlignment="1" applyFont="1" applyNumberFormat="1">
      <alignment shrinkToFit="0" vertical="bottom" wrapText="1"/>
    </xf>
    <xf borderId="0" fillId="0" fontId="8" numFmtId="164" xfId="0" applyAlignment="1" applyFont="1" applyNumberFormat="1">
      <alignment horizontal="right" vertical="bottom"/>
    </xf>
    <xf borderId="0" fillId="0" fontId="8" numFmtId="168" xfId="0" applyAlignment="1" applyFont="1" applyNumberFormat="1">
      <alignment horizontal="right" vertical="bottom"/>
    </xf>
    <xf borderId="0" fillId="0" fontId="11" numFmtId="1" xfId="0" applyAlignment="1" applyFont="1" applyNumberFormat="1">
      <alignment shrinkToFit="0" vertical="bottom" wrapText="1"/>
    </xf>
    <xf borderId="0" fillId="0" fontId="12" numFmtId="1" xfId="0" applyAlignment="1" applyFont="1" applyNumberFormat="1">
      <alignment horizontal="right" vertical="bottom"/>
    </xf>
    <xf borderId="0" fillId="0" fontId="12" numFmtId="49" xfId="0" applyAlignment="1" applyFont="1" applyNumberFormat="1">
      <alignment vertical="bottom"/>
    </xf>
    <xf borderId="0" fillId="0" fontId="8" numFmtId="1" xfId="0" applyAlignment="1" applyFont="1" applyNumberFormat="1">
      <alignment horizontal="right" vertical="bottom"/>
    </xf>
    <xf borderId="0" fillId="0" fontId="8" numFmtId="168" xfId="0" applyAlignment="1" applyFont="1" applyNumberFormat="1">
      <alignment horizontal="center" vertical="bottom"/>
    </xf>
    <xf borderId="0" fillId="0" fontId="8" numFmtId="164" xfId="0" applyAlignment="1" applyFont="1" applyNumberFormat="1">
      <alignment horizontal="center" vertical="bottom"/>
    </xf>
    <xf borderId="0" fillId="0" fontId="10" numFmtId="0" xfId="0" applyFont="1"/>
    <xf borderId="0" fillId="0" fontId="11" numFmtId="2" xfId="0" applyAlignment="1" applyFont="1" applyNumberFormat="1">
      <alignment vertical="center"/>
    </xf>
    <xf borderId="0" fillId="0" fontId="11" numFmtId="168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23.png"/><Relationship Id="rId84" Type="http://schemas.openxmlformats.org/officeDocument/2006/relationships/image" Target="../media/image71.jpg"/><Relationship Id="rId83" Type="http://schemas.openxmlformats.org/officeDocument/2006/relationships/image" Target="../media/image79.png"/><Relationship Id="rId42" Type="http://schemas.openxmlformats.org/officeDocument/2006/relationships/image" Target="../media/image34.jpg"/><Relationship Id="rId86" Type="http://schemas.openxmlformats.org/officeDocument/2006/relationships/image" Target="../media/image73.jpg"/><Relationship Id="rId41" Type="http://schemas.openxmlformats.org/officeDocument/2006/relationships/image" Target="../media/image21.jpg"/><Relationship Id="rId85" Type="http://schemas.openxmlformats.org/officeDocument/2006/relationships/image" Target="../media/image85.jpg"/><Relationship Id="rId44" Type="http://schemas.openxmlformats.org/officeDocument/2006/relationships/image" Target="../media/image59.jpg"/><Relationship Id="rId88" Type="http://schemas.openxmlformats.org/officeDocument/2006/relationships/image" Target="../media/image83.jpg"/><Relationship Id="rId43" Type="http://schemas.openxmlformats.org/officeDocument/2006/relationships/image" Target="../media/image90.png"/><Relationship Id="rId87" Type="http://schemas.openxmlformats.org/officeDocument/2006/relationships/image" Target="../media/image86.jpg"/><Relationship Id="rId46" Type="http://schemas.openxmlformats.org/officeDocument/2006/relationships/image" Target="../media/image49.jpg"/><Relationship Id="rId45" Type="http://schemas.openxmlformats.org/officeDocument/2006/relationships/image" Target="../media/image52.jpg"/><Relationship Id="rId89" Type="http://schemas.openxmlformats.org/officeDocument/2006/relationships/image" Target="../media/image80.jpg"/><Relationship Id="rId80" Type="http://schemas.openxmlformats.org/officeDocument/2006/relationships/image" Target="../media/image70.jpg"/><Relationship Id="rId82" Type="http://schemas.openxmlformats.org/officeDocument/2006/relationships/image" Target="../media/image78.jpg"/><Relationship Id="rId81" Type="http://schemas.openxmlformats.org/officeDocument/2006/relationships/image" Target="../media/image72.jpg"/><Relationship Id="rId1" Type="http://schemas.openxmlformats.org/officeDocument/2006/relationships/image" Target="../media/image1.png"/><Relationship Id="rId2" Type="http://schemas.openxmlformats.org/officeDocument/2006/relationships/image" Target="../media/image10.jpg"/><Relationship Id="rId3" Type="http://schemas.openxmlformats.org/officeDocument/2006/relationships/image" Target="../media/image77.jpg"/><Relationship Id="rId4" Type="http://schemas.openxmlformats.org/officeDocument/2006/relationships/image" Target="../media/image5.jpg"/><Relationship Id="rId9" Type="http://schemas.openxmlformats.org/officeDocument/2006/relationships/image" Target="../media/image60.jpg"/><Relationship Id="rId48" Type="http://schemas.openxmlformats.org/officeDocument/2006/relationships/image" Target="../media/image37.png"/><Relationship Id="rId47" Type="http://schemas.openxmlformats.org/officeDocument/2006/relationships/image" Target="../media/image41.jpg"/><Relationship Id="rId49" Type="http://schemas.openxmlformats.org/officeDocument/2006/relationships/image" Target="../media/image53.png"/><Relationship Id="rId5" Type="http://schemas.openxmlformats.org/officeDocument/2006/relationships/image" Target="../media/image12.jpg"/><Relationship Id="rId6" Type="http://schemas.openxmlformats.org/officeDocument/2006/relationships/image" Target="../media/image17.jpg"/><Relationship Id="rId7" Type="http://schemas.openxmlformats.org/officeDocument/2006/relationships/image" Target="../media/image6.jpg"/><Relationship Id="rId8" Type="http://schemas.openxmlformats.org/officeDocument/2006/relationships/image" Target="../media/image33.jpg"/><Relationship Id="rId73" Type="http://schemas.openxmlformats.org/officeDocument/2006/relationships/image" Target="../media/image69.jpg"/><Relationship Id="rId72" Type="http://schemas.openxmlformats.org/officeDocument/2006/relationships/image" Target="../media/image65.jpg"/><Relationship Id="rId31" Type="http://schemas.openxmlformats.org/officeDocument/2006/relationships/image" Target="../media/image25.jpg"/><Relationship Id="rId75" Type="http://schemas.openxmlformats.org/officeDocument/2006/relationships/image" Target="../media/image61.jpg"/><Relationship Id="rId30" Type="http://schemas.openxmlformats.org/officeDocument/2006/relationships/image" Target="../media/image31.jpg"/><Relationship Id="rId74" Type="http://schemas.openxmlformats.org/officeDocument/2006/relationships/image" Target="../media/image63.jpg"/><Relationship Id="rId33" Type="http://schemas.openxmlformats.org/officeDocument/2006/relationships/image" Target="../media/image29.jpg"/><Relationship Id="rId77" Type="http://schemas.openxmlformats.org/officeDocument/2006/relationships/image" Target="../media/image88.png"/><Relationship Id="rId32" Type="http://schemas.openxmlformats.org/officeDocument/2006/relationships/image" Target="../media/image32.jpg"/><Relationship Id="rId76" Type="http://schemas.openxmlformats.org/officeDocument/2006/relationships/image" Target="../media/image84.png"/><Relationship Id="rId35" Type="http://schemas.openxmlformats.org/officeDocument/2006/relationships/image" Target="../media/image36.jpg"/><Relationship Id="rId79" Type="http://schemas.openxmlformats.org/officeDocument/2006/relationships/image" Target="../media/image74.jpg"/><Relationship Id="rId34" Type="http://schemas.openxmlformats.org/officeDocument/2006/relationships/image" Target="../media/image26.jpg"/><Relationship Id="rId78" Type="http://schemas.openxmlformats.org/officeDocument/2006/relationships/image" Target="../media/image81.png"/><Relationship Id="rId71" Type="http://schemas.openxmlformats.org/officeDocument/2006/relationships/image" Target="../media/image68.jpg"/><Relationship Id="rId70" Type="http://schemas.openxmlformats.org/officeDocument/2006/relationships/image" Target="../media/image58.jpg"/><Relationship Id="rId37" Type="http://schemas.openxmlformats.org/officeDocument/2006/relationships/image" Target="../media/image35.jpg"/><Relationship Id="rId36" Type="http://schemas.openxmlformats.org/officeDocument/2006/relationships/image" Target="../media/image28.jpg"/><Relationship Id="rId39" Type="http://schemas.openxmlformats.org/officeDocument/2006/relationships/image" Target="../media/image22.jpg"/><Relationship Id="rId38" Type="http://schemas.openxmlformats.org/officeDocument/2006/relationships/image" Target="../media/image30.png"/><Relationship Id="rId62" Type="http://schemas.openxmlformats.org/officeDocument/2006/relationships/image" Target="../media/image48.jpg"/><Relationship Id="rId61" Type="http://schemas.openxmlformats.org/officeDocument/2006/relationships/image" Target="../media/image51.jpg"/><Relationship Id="rId20" Type="http://schemas.openxmlformats.org/officeDocument/2006/relationships/image" Target="../media/image3.jpg"/><Relationship Id="rId64" Type="http://schemas.openxmlformats.org/officeDocument/2006/relationships/image" Target="../media/image55.jpg"/><Relationship Id="rId63" Type="http://schemas.openxmlformats.org/officeDocument/2006/relationships/image" Target="../media/image54.jpg"/><Relationship Id="rId22" Type="http://schemas.openxmlformats.org/officeDocument/2006/relationships/image" Target="../media/image16.jpg"/><Relationship Id="rId66" Type="http://schemas.openxmlformats.org/officeDocument/2006/relationships/image" Target="../media/image62.jpg"/><Relationship Id="rId21" Type="http://schemas.openxmlformats.org/officeDocument/2006/relationships/image" Target="../media/image11.jpg"/><Relationship Id="rId65" Type="http://schemas.openxmlformats.org/officeDocument/2006/relationships/image" Target="../media/image66.png"/><Relationship Id="rId24" Type="http://schemas.openxmlformats.org/officeDocument/2006/relationships/image" Target="../media/image4.jpg"/><Relationship Id="rId68" Type="http://schemas.openxmlformats.org/officeDocument/2006/relationships/image" Target="../media/image75.jpg"/><Relationship Id="rId23" Type="http://schemas.openxmlformats.org/officeDocument/2006/relationships/image" Target="../media/image9.jpg"/><Relationship Id="rId67" Type="http://schemas.openxmlformats.org/officeDocument/2006/relationships/image" Target="../media/image57.jpg"/><Relationship Id="rId60" Type="http://schemas.openxmlformats.org/officeDocument/2006/relationships/image" Target="../media/image56.jpg"/><Relationship Id="rId26" Type="http://schemas.openxmlformats.org/officeDocument/2006/relationships/image" Target="../media/image20.jpg"/><Relationship Id="rId25" Type="http://schemas.openxmlformats.org/officeDocument/2006/relationships/image" Target="../media/image2.jpg"/><Relationship Id="rId69" Type="http://schemas.openxmlformats.org/officeDocument/2006/relationships/image" Target="../media/image67.png"/><Relationship Id="rId28" Type="http://schemas.openxmlformats.org/officeDocument/2006/relationships/image" Target="../media/image27.png"/><Relationship Id="rId27" Type="http://schemas.openxmlformats.org/officeDocument/2006/relationships/image" Target="../media/image64.jpg"/><Relationship Id="rId29" Type="http://schemas.openxmlformats.org/officeDocument/2006/relationships/image" Target="../media/image24.jpg"/><Relationship Id="rId51" Type="http://schemas.openxmlformats.org/officeDocument/2006/relationships/image" Target="../media/image45.jpg"/><Relationship Id="rId50" Type="http://schemas.openxmlformats.org/officeDocument/2006/relationships/image" Target="../media/image40.jpg"/><Relationship Id="rId53" Type="http://schemas.openxmlformats.org/officeDocument/2006/relationships/image" Target="../media/image47.jpg"/><Relationship Id="rId52" Type="http://schemas.openxmlformats.org/officeDocument/2006/relationships/image" Target="../media/image44.jpg"/><Relationship Id="rId11" Type="http://schemas.openxmlformats.org/officeDocument/2006/relationships/image" Target="../media/image19.png"/><Relationship Id="rId55" Type="http://schemas.openxmlformats.org/officeDocument/2006/relationships/image" Target="../media/image87.jpg"/><Relationship Id="rId10" Type="http://schemas.openxmlformats.org/officeDocument/2006/relationships/image" Target="../media/image50.jpg"/><Relationship Id="rId54" Type="http://schemas.openxmlformats.org/officeDocument/2006/relationships/image" Target="../media/image46.jpg"/><Relationship Id="rId13" Type="http://schemas.openxmlformats.org/officeDocument/2006/relationships/image" Target="../media/image14.jpg"/><Relationship Id="rId57" Type="http://schemas.openxmlformats.org/officeDocument/2006/relationships/image" Target="../media/image42.jpg"/><Relationship Id="rId12" Type="http://schemas.openxmlformats.org/officeDocument/2006/relationships/image" Target="../media/image7.jpg"/><Relationship Id="rId56" Type="http://schemas.openxmlformats.org/officeDocument/2006/relationships/image" Target="../media/image43.jpg"/><Relationship Id="rId90" Type="http://schemas.openxmlformats.org/officeDocument/2006/relationships/image" Target="../media/image76.jpg"/><Relationship Id="rId15" Type="http://schemas.openxmlformats.org/officeDocument/2006/relationships/image" Target="../media/image18.jpg"/><Relationship Id="rId59" Type="http://schemas.openxmlformats.org/officeDocument/2006/relationships/image" Target="../media/image89.jpg"/><Relationship Id="rId14" Type="http://schemas.openxmlformats.org/officeDocument/2006/relationships/image" Target="../media/image15.jpg"/><Relationship Id="rId58" Type="http://schemas.openxmlformats.org/officeDocument/2006/relationships/image" Target="../media/image82.jpg"/><Relationship Id="rId17" Type="http://schemas.openxmlformats.org/officeDocument/2006/relationships/image" Target="../media/image39.jpg"/><Relationship Id="rId16" Type="http://schemas.openxmlformats.org/officeDocument/2006/relationships/image" Target="../media/image13.jpg"/><Relationship Id="rId19" Type="http://schemas.openxmlformats.org/officeDocument/2006/relationships/image" Target="../media/image38.jpg"/><Relationship Id="rId1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34</xdr:row>
      <xdr:rowOff>152400</xdr:rowOff>
    </xdr:from>
    <xdr:ext cx="457200" cy="695325"/>
    <xdr:pic>
      <xdr:nvPicPr>
        <xdr:cNvPr descr="FASTPIPE 064.jp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600075</xdr:colOff>
      <xdr:row>62</xdr:row>
      <xdr:rowOff>0</xdr:rowOff>
    </xdr:from>
    <xdr:ext cx="952500" cy="638175"/>
    <xdr:pic>
      <xdr:nvPicPr>
        <xdr:cNvPr id="0" name="image10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97</xdr:row>
      <xdr:rowOff>85725</xdr:rowOff>
    </xdr:from>
    <xdr:ext cx="1123950" cy="762000"/>
    <xdr:pic>
      <xdr:nvPicPr>
        <xdr:cNvPr descr="IMG_0170r.jpg" id="0" name="image7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128</xdr:row>
      <xdr:rowOff>133350</xdr:rowOff>
    </xdr:from>
    <xdr:ext cx="1076325" cy="723900"/>
    <xdr:pic>
      <xdr:nvPicPr>
        <xdr:cNvPr descr="FASTPIPE 021.jpg" id="0" name="image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457200</xdr:colOff>
      <xdr:row>149</xdr:row>
      <xdr:rowOff>66675</xdr:rowOff>
    </xdr:from>
    <xdr:ext cx="1019175" cy="676275"/>
    <xdr:pic>
      <xdr:nvPicPr>
        <xdr:cNvPr descr="FASTPIPE 029.jpg" id="0" name="image12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609600</xdr:colOff>
      <xdr:row>164</xdr:row>
      <xdr:rowOff>47625</xdr:rowOff>
    </xdr:from>
    <xdr:ext cx="1171575" cy="752475"/>
    <xdr:pic>
      <xdr:nvPicPr>
        <xdr:cNvPr descr="FASTPIPE 031.jpg" id="0" name="image1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176</xdr:row>
      <xdr:rowOff>66675</xdr:rowOff>
    </xdr:from>
    <xdr:ext cx="1447800" cy="971550"/>
    <xdr:pic>
      <xdr:nvPicPr>
        <xdr:cNvPr descr="FASTPIPE 033.jpg" id="0" name="image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356</xdr:row>
      <xdr:rowOff>85725</xdr:rowOff>
    </xdr:from>
    <xdr:ext cx="1466850" cy="981075"/>
    <xdr:pic>
      <xdr:nvPicPr>
        <xdr:cNvPr descr="FASTPIPE 047.jpg" id="0" name="image3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88</xdr:row>
      <xdr:rowOff>76200</xdr:rowOff>
    </xdr:from>
    <xdr:ext cx="952500" cy="685800"/>
    <xdr:pic>
      <xdr:nvPicPr>
        <xdr:cNvPr id="0" name="image60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336</xdr:row>
      <xdr:rowOff>104775</xdr:rowOff>
    </xdr:from>
    <xdr:ext cx="1228725" cy="819150"/>
    <xdr:pic>
      <xdr:nvPicPr>
        <xdr:cNvPr descr="PIC FOR MAXLINE  TUBING.jpg" id="0" name="image50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44</xdr:row>
      <xdr:rowOff>9525</xdr:rowOff>
    </xdr:from>
    <xdr:ext cx="771525" cy="590550"/>
    <xdr:pic>
      <xdr:nvPicPr>
        <xdr:cNvPr id="0" name="image19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542925</xdr:colOff>
      <xdr:row>53</xdr:row>
      <xdr:rowOff>38100</xdr:rowOff>
    </xdr:from>
    <xdr:ext cx="895350" cy="590550"/>
    <xdr:pic>
      <xdr:nvPicPr>
        <xdr:cNvPr id="0" name="image7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78</xdr:row>
      <xdr:rowOff>9525</xdr:rowOff>
    </xdr:from>
    <xdr:ext cx="904875" cy="609600"/>
    <xdr:pic>
      <xdr:nvPicPr>
        <xdr:cNvPr id="0" name="image1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108</xdr:row>
      <xdr:rowOff>47625</xdr:rowOff>
    </xdr:from>
    <xdr:ext cx="1095375" cy="733425"/>
    <xdr:pic>
      <xdr:nvPicPr>
        <xdr:cNvPr id="0" name="image15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466725</xdr:colOff>
      <xdr:row>144</xdr:row>
      <xdr:rowOff>28575</xdr:rowOff>
    </xdr:from>
    <xdr:ext cx="1143000" cy="752475"/>
    <xdr:pic>
      <xdr:nvPicPr>
        <xdr:cNvPr id="0" name="image18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609600</xdr:colOff>
      <xdr:row>154</xdr:row>
      <xdr:rowOff>38100</xdr:rowOff>
    </xdr:from>
    <xdr:ext cx="904875" cy="609600"/>
    <xdr:pic>
      <xdr:nvPicPr>
        <xdr:cNvPr id="0" name="image13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184</xdr:row>
      <xdr:rowOff>47625</xdr:rowOff>
    </xdr:from>
    <xdr:ext cx="1162050" cy="790575"/>
    <xdr:pic>
      <xdr:nvPicPr>
        <xdr:cNvPr id="0" name="image39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203</xdr:row>
      <xdr:rowOff>38100</xdr:rowOff>
    </xdr:from>
    <xdr:ext cx="876300" cy="590550"/>
    <xdr:pic>
      <xdr:nvPicPr>
        <xdr:cNvPr id="0" name="image8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260</xdr:row>
      <xdr:rowOff>66675</xdr:rowOff>
    </xdr:from>
    <xdr:ext cx="638175" cy="1304925"/>
    <xdr:pic>
      <xdr:nvPicPr>
        <xdr:cNvPr id="0" name="image38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1095375</xdr:colOff>
      <xdr:row>264</xdr:row>
      <xdr:rowOff>85725</xdr:rowOff>
    </xdr:from>
    <xdr:ext cx="704850" cy="1190625"/>
    <xdr:pic>
      <xdr:nvPicPr>
        <xdr:cNvPr id="0" name="image3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704850</xdr:colOff>
      <xdr:row>279</xdr:row>
      <xdr:rowOff>47625</xdr:rowOff>
    </xdr:from>
    <xdr:ext cx="504825" cy="857250"/>
    <xdr:pic>
      <xdr:nvPicPr>
        <xdr:cNvPr id="0" name="image11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695325</xdr:colOff>
      <xdr:row>242</xdr:row>
      <xdr:rowOff>76200</xdr:rowOff>
    </xdr:from>
    <xdr:ext cx="933450" cy="695325"/>
    <xdr:pic>
      <xdr:nvPicPr>
        <xdr:cNvPr id="0" name="image16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466725</xdr:colOff>
      <xdr:row>57</xdr:row>
      <xdr:rowOff>57150</xdr:rowOff>
    </xdr:from>
    <xdr:ext cx="1076325" cy="704850"/>
    <xdr:pic>
      <xdr:nvPicPr>
        <xdr:cNvPr id="0" name="image9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466725</xdr:colOff>
      <xdr:row>48</xdr:row>
      <xdr:rowOff>85725</xdr:rowOff>
    </xdr:from>
    <xdr:ext cx="942975" cy="628650"/>
    <xdr:pic>
      <xdr:nvPicPr>
        <xdr:cNvPr id="0" name="image4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73</xdr:row>
      <xdr:rowOff>95250</xdr:rowOff>
    </xdr:from>
    <xdr:ext cx="904875" cy="619125"/>
    <xdr:pic>
      <xdr:nvPicPr>
        <xdr:cNvPr id="0" name="image2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104</xdr:row>
      <xdr:rowOff>28575</xdr:rowOff>
    </xdr:from>
    <xdr:ext cx="904875" cy="600075"/>
    <xdr:pic>
      <xdr:nvPicPr>
        <xdr:cNvPr id="0" name="image20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135</xdr:row>
      <xdr:rowOff>142875</xdr:rowOff>
    </xdr:from>
    <xdr:ext cx="1466850" cy="971550"/>
    <xdr:pic>
      <xdr:nvPicPr>
        <xdr:cNvPr id="0" name="image64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752475</xdr:colOff>
      <xdr:row>69</xdr:row>
      <xdr:rowOff>28575</xdr:rowOff>
    </xdr:from>
    <xdr:ext cx="885825" cy="590550"/>
    <xdr:pic>
      <xdr:nvPicPr>
        <xdr:cNvPr id="0" name="image27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666750</xdr:colOff>
      <xdr:row>93</xdr:row>
      <xdr:rowOff>38100</xdr:rowOff>
    </xdr:from>
    <xdr:ext cx="847725" cy="561975"/>
    <xdr:pic>
      <xdr:nvPicPr>
        <xdr:cNvPr id="0" name="image24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82</xdr:row>
      <xdr:rowOff>76200</xdr:rowOff>
    </xdr:from>
    <xdr:ext cx="1095375" cy="742950"/>
    <xdr:pic>
      <xdr:nvPicPr>
        <xdr:cNvPr id="0" name="image31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113</xdr:row>
      <xdr:rowOff>47625</xdr:rowOff>
    </xdr:from>
    <xdr:ext cx="1123950" cy="752475"/>
    <xdr:pic>
      <xdr:nvPicPr>
        <xdr:cNvPr id="0" name="image25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158</xdr:row>
      <xdr:rowOff>38100</xdr:rowOff>
    </xdr:from>
    <xdr:ext cx="1400175" cy="933450"/>
    <xdr:pic>
      <xdr:nvPicPr>
        <xdr:cNvPr id="0" name="image32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609600</xdr:colOff>
      <xdr:row>123</xdr:row>
      <xdr:rowOff>19050</xdr:rowOff>
    </xdr:from>
    <xdr:ext cx="981075" cy="781050"/>
    <xdr:pic>
      <xdr:nvPicPr>
        <xdr:cNvPr id="0" name="image29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466725</xdr:colOff>
      <xdr:row>169</xdr:row>
      <xdr:rowOff>47625</xdr:rowOff>
    </xdr:from>
    <xdr:ext cx="1123950" cy="742950"/>
    <xdr:pic>
      <xdr:nvPicPr>
        <xdr:cNvPr id="0" name="image26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187</xdr:row>
      <xdr:rowOff>57150</xdr:rowOff>
    </xdr:from>
    <xdr:ext cx="1352550" cy="895350"/>
    <xdr:pic>
      <xdr:nvPicPr>
        <xdr:cNvPr id="0" name="image36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227</xdr:row>
      <xdr:rowOff>57150</xdr:rowOff>
    </xdr:from>
    <xdr:ext cx="933450" cy="742950"/>
    <xdr:pic>
      <xdr:nvPicPr>
        <xdr:cNvPr id="0" name="image28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723900</xdr:colOff>
      <xdr:row>236</xdr:row>
      <xdr:rowOff>47625</xdr:rowOff>
    </xdr:from>
    <xdr:ext cx="762000" cy="838200"/>
    <xdr:pic>
      <xdr:nvPicPr>
        <xdr:cNvPr id="0" name="image35.jp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695325</xdr:colOff>
      <xdr:row>378</xdr:row>
      <xdr:rowOff>28575</xdr:rowOff>
    </xdr:from>
    <xdr:ext cx="762000" cy="752475"/>
    <xdr:pic>
      <xdr:nvPicPr>
        <xdr:cNvPr id="0" name="image30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347</xdr:row>
      <xdr:rowOff>85725</xdr:rowOff>
    </xdr:from>
    <xdr:ext cx="981075" cy="657225"/>
    <xdr:pic>
      <xdr:nvPicPr>
        <xdr:cNvPr id="0" name="image22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981075</xdr:colOff>
      <xdr:row>347</xdr:row>
      <xdr:rowOff>57150</xdr:rowOff>
    </xdr:from>
    <xdr:ext cx="990600" cy="1314450"/>
    <xdr:pic>
      <xdr:nvPicPr>
        <xdr:cNvPr id="0" name="image23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39</xdr:row>
      <xdr:rowOff>114300</xdr:rowOff>
    </xdr:from>
    <xdr:ext cx="962025" cy="647700"/>
    <xdr:pic>
      <xdr:nvPicPr>
        <xdr:cNvPr id="0" name="image21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685800</xdr:colOff>
      <xdr:row>223</xdr:row>
      <xdr:rowOff>38100</xdr:rowOff>
    </xdr:from>
    <xdr:ext cx="895350" cy="590550"/>
    <xdr:pic>
      <xdr:nvPicPr>
        <xdr:cNvPr id="0" name="image34.jp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285</xdr:row>
      <xdr:rowOff>104775</xdr:rowOff>
    </xdr:from>
    <xdr:ext cx="819150" cy="485775"/>
    <xdr:pic>
      <xdr:nvPicPr>
        <xdr:cNvPr id="0" name="image90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253</xdr:row>
      <xdr:rowOff>47625</xdr:rowOff>
    </xdr:from>
    <xdr:ext cx="1590675" cy="1057275"/>
    <xdr:pic>
      <xdr:nvPicPr>
        <xdr:cNvPr id="0" name="image59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1000125</xdr:colOff>
      <xdr:row>367</xdr:row>
      <xdr:rowOff>142875</xdr:rowOff>
    </xdr:from>
    <xdr:ext cx="971550" cy="647700"/>
    <xdr:pic>
      <xdr:nvPicPr>
        <xdr:cNvPr id="0" name="image52.jp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13</xdr:row>
      <xdr:rowOff>76200</xdr:rowOff>
    </xdr:from>
    <xdr:ext cx="1409700" cy="923925"/>
    <xdr:pic>
      <xdr:nvPicPr>
        <xdr:cNvPr id="0" name="image49.jp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31</xdr:row>
      <xdr:rowOff>0</xdr:rowOff>
    </xdr:from>
    <xdr:ext cx="838200" cy="542925"/>
    <xdr:pic>
      <xdr:nvPicPr>
        <xdr:cNvPr id="0" name="image41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35</xdr:row>
      <xdr:rowOff>57150</xdr:rowOff>
    </xdr:from>
    <xdr:ext cx="819150" cy="533400"/>
    <xdr:pic>
      <xdr:nvPicPr>
        <xdr:cNvPr id="0" name="image37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43</xdr:row>
      <xdr:rowOff>104775</xdr:rowOff>
    </xdr:from>
    <xdr:ext cx="876300" cy="571500"/>
    <xdr:pic>
      <xdr:nvPicPr>
        <xdr:cNvPr id="0" name="image53.pn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638175</xdr:colOff>
      <xdr:row>62</xdr:row>
      <xdr:rowOff>19050</xdr:rowOff>
    </xdr:from>
    <xdr:ext cx="923925" cy="600075"/>
    <xdr:pic>
      <xdr:nvPicPr>
        <xdr:cNvPr id="0" name="image40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97</xdr:row>
      <xdr:rowOff>38100</xdr:rowOff>
    </xdr:from>
    <xdr:ext cx="1343025" cy="876300"/>
    <xdr:pic>
      <xdr:nvPicPr>
        <xdr:cNvPr id="0" name="image45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752475</xdr:colOff>
      <xdr:row>123</xdr:row>
      <xdr:rowOff>38100</xdr:rowOff>
    </xdr:from>
    <xdr:ext cx="800100" cy="742950"/>
    <xdr:pic>
      <xdr:nvPicPr>
        <xdr:cNvPr id="0" name="image44.jp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128</xdr:row>
      <xdr:rowOff>76200</xdr:rowOff>
    </xdr:from>
    <xdr:ext cx="1343025" cy="876300"/>
    <xdr:pic>
      <xdr:nvPicPr>
        <xdr:cNvPr id="0" name="image47.jp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419100</xdr:colOff>
      <xdr:row>149</xdr:row>
      <xdr:rowOff>28575</xdr:rowOff>
    </xdr:from>
    <xdr:ext cx="1143000" cy="742950"/>
    <xdr:pic>
      <xdr:nvPicPr>
        <xdr:cNvPr id="0" name="image46.jp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638175</xdr:colOff>
      <xdr:row>164</xdr:row>
      <xdr:rowOff>47625</xdr:rowOff>
    </xdr:from>
    <xdr:ext cx="1162050" cy="762000"/>
    <xdr:pic>
      <xdr:nvPicPr>
        <xdr:cNvPr id="0" name="image87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175</xdr:row>
      <xdr:rowOff>142875</xdr:rowOff>
    </xdr:from>
    <xdr:ext cx="1733550" cy="1123950"/>
    <xdr:pic>
      <xdr:nvPicPr>
        <xdr:cNvPr id="0" name="image43.jp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194</xdr:row>
      <xdr:rowOff>123825</xdr:rowOff>
    </xdr:from>
    <xdr:ext cx="1504950" cy="981075"/>
    <xdr:pic>
      <xdr:nvPicPr>
        <xdr:cNvPr id="0" name="image42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714375</xdr:colOff>
      <xdr:row>207</xdr:row>
      <xdr:rowOff>38100</xdr:rowOff>
    </xdr:from>
    <xdr:ext cx="857250" cy="552450"/>
    <xdr:pic>
      <xdr:nvPicPr>
        <xdr:cNvPr id="0" name="image82.jp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218</xdr:row>
      <xdr:rowOff>19050</xdr:rowOff>
    </xdr:from>
    <xdr:ext cx="1190625" cy="771525"/>
    <xdr:pic>
      <xdr:nvPicPr>
        <xdr:cNvPr id="0" name="image89.jp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236</xdr:row>
      <xdr:rowOff>76200</xdr:rowOff>
    </xdr:from>
    <xdr:ext cx="1485900" cy="847725"/>
    <xdr:pic>
      <xdr:nvPicPr>
        <xdr:cNvPr id="0" name="image56.jp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323850</xdr:colOff>
      <xdr:row>242</xdr:row>
      <xdr:rowOff>19050</xdr:rowOff>
    </xdr:from>
    <xdr:ext cx="1476375" cy="771525"/>
    <xdr:pic>
      <xdr:nvPicPr>
        <xdr:cNvPr id="0" name="image51.jp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381000</xdr:colOff>
      <xdr:row>247</xdr:row>
      <xdr:rowOff>57150</xdr:rowOff>
    </xdr:from>
    <xdr:ext cx="1371600" cy="895350"/>
    <xdr:pic>
      <xdr:nvPicPr>
        <xdr:cNvPr id="0" name="image48.jp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272</xdr:row>
      <xdr:rowOff>38100</xdr:rowOff>
    </xdr:from>
    <xdr:ext cx="1323975" cy="1085850"/>
    <xdr:pic>
      <xdr:nvPicPr>
        <xdr:cNvPr id="0" name="image54.jp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289</xdr:row>
      <xdr:rowOff>76200</xdr:rowOff>
    </xdr:from>
    <xdr:ext cx="1962150" cy="1352550"/>
    <xdr:pic>
      <xdr:nvPicPr>
        <xdr:cNvPr id="0" name="image55.jpg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600075</xdr:colOff>
      <xdr:row>314</xdr:row>
      <xdr:rowOff>114300</xdr:rowOff>
    </xdr:from>
    <xdr:ext cx="1219200" cy="1114425"/>
    <xdr:pic>
      <xdr:nvPicPr>
        <xdr:cNvPr id="0" name="image66.png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319</xdr:row>
      <xdr:rowOff>76200</xdr:rowOff>
    </xdr:from>
    <xdr:ext cx="1266825" cy="819150"/>
    <xdr:pic>
      <xdr:nvPicPr>
        <xdr:cNvPr id="0" name="image62.jpg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325</xdr:row>
      <xdr:rowOff>104775</xdr:rowOff>
    </xdr:from>
    <xdr:ext cx="1476375" cy="962025"/>
    <xdr:pic>
      <xdr:nvPicPr>
        <xdr:cNvPr id="0" name="image57.jpg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356</xdr:row>
      <xdr:rowOff>85725</xdr:rowOff>
    </xdr:from>
    <xdr:ext cx="1704975" cy="1114425"/>
    <xdr:pic>
      <xdr:nvPicPr>
        <xdr:cNvPr id="0" name="image75.jpg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369</xdr:row>
      <xdr:rowOff>152400</xdr:rowOff>
    </xdr:from>
    <xdr:ext cx="771525" cy="1190625"/>
    <xdr:pic>
      <xdr:nvPicPr>
        <xdr:cNvPr id="0" name="image67.png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457200</xdr:colOff>
      <xdr:row>384</xdr:row>
      <xdr:rowOff>95250</xdr:rowOff>
    </xdr:from>
    <xdr:ext cx="885825" cy="1295400"/>
    <xdr:pic>
      <xdr:nvPicPr>
        <xdr:cNvPr id="0" name="image58.jp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476250</xdr:colOff>
      <xdr:row>6</xdr:row>
      <xdr:rowOff>95250</xdr:rowOff>
    </xdr:from>
    <xdr:ext cx="1876425" cy="1047750"/>
    <xdr:pic>
      <xdr:nvPicPr>
        <xdr:cNvPr id="0" name="image68.jp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232</xdr:row>
      <xdr:rowOff>57150</xdr:rowOff>
    </xdr:from>
    <xdr:ext cx="1019175" cy="542925"/>
    <xdr:pic>
      <xdr:nvPicPr>
        <xdr:cNvPr id="0" name="image65.jpg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1085850</xdr:colOff>
      <xdr:row>340</xdr:row>
      <xdr:rowOff>19050</xdr:rowOff>
    </xdr:from>
    <xdr:ext cx="933450" cy="638175"/>
    <xdr:pic>
      <xdr:nvPicPr>
        <xdr:cNvPr id="0" name="image69.jpg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343</xdr:row>
      <xdr:rowOff>19050</xdr:rowOff>
    </xdr:from>
    <xdr:ext cx="981075" cy="647700"/>
    <xdr:pic>
      <xdr:nvPicPr>
        <xdr:cNvPr id="0" name="image63.jpg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361950</xdr:colOff>
      <xdr:row>407</xdr:row>
      <xdr:rowOff>95250</xdr:rowOff>
    </xdr:from>
    <xdr:ext cx="1181100" cy="1000125"/>
    <xdr:pic>
      <xdr:nvPicPr>
        <xdr:cNvPr id="0" name="image61.jpg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733425</xdr:colOff>
      <xdr:row>211</xdr:row>
      <xdr:rowOff>57150</xdr:rowOff>
    </xdr:from>
    <xdr:ext cx="733425" cy="742950"/>
    <xdr:pic>
      <xdr:nvPicPr>
        <xdr:cNvPr id="0" name="image84.png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364</xdr:row>
      <xdr:rowOff>57150</xdr:rowOff>
    </xdr:from>
    <xdr:ext cx="1057275" cy="685800"/>
    <xdr:pic>
      <xdr:nvPicPr>
        <xdr:cNvPr id="0" name="image88.png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1143000</xdr:colOff>
      <xdr:row>17</xdr:row>
      <xdr:rowOff>104775</xdr:rowOff>
    </xdr:from>
    <xdr:ext cx="695325" cy="647700"/>
    <xdr:pic>
      <xdr:nvPicPr>
        <xdr:cNvPr id="0" name="image81.pn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685800</xdr:colOff>
      <xdr:row>306</xdr:row>
      <xdr:rowOff>38100</xdr:rowOff>
    </xdr:from>
    <xdr:ext cx="647700" cy="419100"/>
    <xdr:pic>
      <xdr:nvPicPr>
        <xdr:cNvPr id="0" name="image74.jp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657225</xdr:colOff>
      <xdr:row>332</xdr:row>
      <xdr:rowOff>66675</xdr:rowOff>
    </xdr:from>
    <xdr:ext cx="619125" cy="476250"/>
    <xdr:pic>
      <xdr:nvPicPr>
        <xdr:cNvPr id="0" name="image70.jp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800100</xdr:colOff>
      <xdr:row>301</xdr:row>
      <xdr:rowOff>66675</xdr:rowOff>
    </xdr:from>
    <xdr:ext cx="771525" cy="495300"/>
    <xdr:pic>
      <xdr:nvPicPr>
        <xdr:cNvPr id="0" name="image72.jp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309</xdr:row>
      <xdr:rowOff>133350</xdr:rowOff>
    </xdr:from>
    <xdr:ext cx="676275" cy="704850"/>
    <xdr:pic>
      <xdr:nvPicPr>
        <xdr:cNvPr id="0" name="image78.jp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1200150</xdr:colOff>
      <xdr:row>27</xdr:row>
      <xdr:rowOff>142875</xdr:rowOff>
    </xdr:from>
    <xdr:ext cx="723900" cy="676275"/>
    <xdr:pic>
      <xdr:nvPicPr>
        <xdr:cNvPr id="0" name="image79.pn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23</xdr:row>
      <xdr:rowOff>123825</xdr:rowOff>
    </xdr:from>
    <xdr:ext cx="942975" cy="571500"/>
    <xdr:pic>
      <xdr:nvPicPr>
        <xdr:cNvPr id="0" name="image71.jp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1066800</xdr:colOff>
      <xdr:row>22</xdr:row>
      <xdr:rowOff>76200</xdr:rowOff>
    </xdr:from>
    <xdr:ext cx="638175" cy="1038225"/>
    <xdr:pic>
      <xdr:nvPicPr>
        <xdr:cNvPr id="0" name="image85.jp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447675</xdr:colOff>
      <xdr:row>118</xdr:row>
      <xdr:rowOff>9525</xdr:rowOff>
    </xdr:from>
    <xdr:ext cx="1181100" cy="790575"/>
    <xdr:pic>
      <xdr:nvPicPr>
        <xdr:cNvPr id="0" name="image73.jp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393</xdr:row>
      <xdr:rowOff>47625</xdr:rowOff>
    </xdr:from>
    <xdr:ext cx="771525" cy="990600"/>
    <xdr:pic>
      <xdr:nvPicPr>
        <xdr:cNvPr id="0" name="image86.jp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1076325</xdr:colOff>
      <xdr:row>393</xdr:row>
      <xdr:rowOff>57150</xdr:rowOff>
    </xdr:from>
    <xdr:ext cx="771525" cy="990600"/>
    <xdr:pic>
      <xdr:nvPicPr>
        <xdr:cNvPr id="0" name="image83.jp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401</xdr:row>
      <xdr:rowOff>47625</xdr:rowOff>
    </xdr:from>
    <xdr:ext cx="1190625" cy="809625"/>
    <xdr:pic>
      <xdr:nvPicPr>
        <xdr:cNvPr id="0" name="image80.jp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990600</xdr:colOff>
      <xdr:row>401</xdr:row>
      <xdr:rowOff>28575</xdr:rowOff>
    </xdr:from>
    <xdr:ext cx="1019175" cy="752475"/>
    <xdr:pic>
      <xdr:nvPicPr>
        <xdr:cNvPr id="0" name="image76.jp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2024%20Price%20list%20master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30.75"/>
    <col customWidth="1" min="2" max="2" width="11.13"/>
    <col customWidth="1" min="3" max="3" width="8.88"/>
    <col customWidth="1" min="4" max="4" width="9.75"/>
    <col customWidth="1" min="5" max="5" width="7.25"/>
    <col customWidth="1" min="6" max="6" width="11.88"/>
    <col customWidth="1" min="7" max="7" width="5.63"/>
    <col customWidth="1" min="8" max="8" width="53.63"/>
    <col customWidth="1" hidden="1" min="9" max="9" width="6.38"/>
    <col customWidth="1" hidden="1" min="10" max="10" width="7.38"/>
    <col customWidth="1" hidden="1" min="11" max="11" width="9.13"/>
    <col customWidth="1" min="12" max="26" width="9.13"/>
  </cols>
  <sheetData>
    <row r="1" ht="12.75" customHeight="1">
      <c r="A1" s="1" t="s">
        <v>0</v>
      </c>
      <c r="B1" s="2"/>
      <c r="C1" s="3"/>
      <c r="D1" s="4"/>
      <c r="E1" s="3"/>
      <c r="F1" s="5"/>
      <c r="G1" s="6"/>
      <c r="H1" s="7" t="s">
        <v>1</v>
      </c>
      <c r="I1" s="8"/>
      <c r="J1" s="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0" t="s">
        <v>2</v>
      </c>
      <c r="B2" s="11"/>
      <c r="C2" s="3"/>
      <c r="D2" s="4"/>
      <c r="E2" s="3"/>
      <c r="F2" s="5"/>
      <c r="G2" s="12" t="s">
        <v>3</v>
      </c>
      <c r="H2" s="13">
        <v>45322.0</v>
      </c>
      <c r="I2" s="8"/>
      <c r="J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 t="s">
        <v>4</v>
      </c>
      <c r="B3" s="11"/>
      <c r="C3" s="3"/>
      <c r="D3" s="4"/>
      <c r="E3" s="14"/>
      <c r="F3" s="15"/>
      <c r="G3" s="16" t="s">
        <v>5</v>
      </c>
      <c r="H3" s="17"/>
      <c r="I3" s="8"/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 t="s">
        <v>6</v>
      </c>
      <c r="B4" s="2"/>
      <c r="C4" s="18"/>
      <c r="D4" s="19"/>
      <c r="E4" s="14" t="s">
        <v>7</v>
      </c>
      <c r="F4" s="20"/>
      <c r="G4" s="1"/>
      <c r="H4" s="21"/>
      <c r="I4" s="8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22" t="s">
        <v>8</v>
      </c>
      <c r="B5" s="2"/>
      <c r="C5" s="23" t="s">
        <v>9</v>
      </c>
      <c r="D5" s="24" t="s">
        <v>10</v>
      </c>
      <c r="E5" s="23" t="s">
        <v>11</v>
      </c>
      <c r="F5" s="25"/>
      <c r="G5" s="26" t="s">
        <v>12</v>
      </c>
      <c r="H5" s="27"/>
      <c r="I5" s="8"/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1" t="s">
        <v>13</v>
      </c>
      <c r="C6" s="23" t="s">
        <v>14</v>
      </c>
      <c r="D6" s="24" t="s">
        <v>15</v>
      </c>
      <c r="E6" s="25" t="s">
        <v>16</v>
      </c>
      <c r="F6" s="25" t="s">
        <v>17</v>
      </c>
      <c r="G6" s="26" t="s">
        <v>18</v>
      </c>
      <c r="H6" s="28"/>
      <c r="I6" s="8" t="s">
        <v>19</v>
      </c>
      <c r="J6" s="9" t="s">
        <v>17</v>
      </c>
      <c r="K6" s="1" t="s">
        <v>20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29"/>
      <c r="B7" s="30" t="s">
        <v>21</v>
      </c>
      <c r="C7" s="31">
        <f>IFERROR(VLOOKUP(B7,Sheet3!A1:I1462,6,FALSE),0)</f>
        <v>41.44</v>
      </c>
      <c r="D7" s="32">
        <f>IFERROR(VLOOKUP(B7,Sheet3!A1:I1462,8,FALSE),0)</f>
        <v>29.01</v>
      </c>
      <c r="E7" s="33"/>
      <c r="F7" s="34">
        <f t="shared" ref="F7:F22" si="1">D7*E7</f>
        <v>0</v>
      </c>
      <c r="G7" s="35" t="str">
        <f>IFERROR(VLOOKUP(B7,Sheet3!A1:I1462,4,FALSE),0)</f>
        <v>3/4"</v>
      </c>
      <c r="H7" s="36" t="str">
        <f>IFERROR(VLOOKUP(B7,Sheet3!A1:I1462,5,FALSE),0)</f>
        <v>3/4" ALUMINUM TUBING 19 FT 2 INCHES LONG FASTPIPE   BLUE</v>
      </c>
      <c r="I7" s="37">
        <f>IFERROR(VLOOKUP(B7,Sheet3!A1:J1462,9,FALSE),0)</f>
        <v>3</v>
      </c>
      <c r="J7" s="38">
        <f t="shared" ref="J7:J422" si="2">I7*E7</f>
        <v>0</v>
      </c>
      <c r="K7" s="3">
        <f t="shared" ref="K7:K422" si="3">E7*C7</f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39"/>
      <c r="B8" s="40" t="s">
        <v>22</v>
      </c>
      <c r="C8" s="41">
        <f>IFERROR(VLOOKUP(B8,Sheet3!A2:I1463,6,FALSE),0)</f>
        <v>64.47</v>
      </c>
      <c r="D8" s="32">
        <f>IFERROR(VLOOKUP(B8,Sheet3!A2:I1463,8,FALSE),0)</f>
        <v>45.13</v>
      </c>
      <c r="E8" s="42"/>
      <c r="F8" s="43">
        <f t="shared" si="1"/>
        <v>0</v>
      </c>
      <c r="G8" s="44" t="str">
        <f>IFERROR(VLOOKUP(B8,Sheet3!A2:I1463,4,FALSE),0)</f>
        <v>1"</v>
      </c>
      <c r="H8" s="45" t="str">
        <f>IFERROR(VLOOKUP(B8,Sheet3!A2:$I$1463,5,FALSE),0)</f>
        <v>1" ALUMINUM TUBING 19 FT 2 INCHES LONG FASTPIPE   BLUE</v>
      </c>
      <c r="I8" s="37">
        <f>IFERROR(VLOOKUP(B8,Sheet3!A2:J1463,9,FALSE),0)</f>
        <v>4.2</v>
      </c>
      <c r="J8" s="38">
        <f t="shared" si="2"/>
        <v>0</v>
      </c>
      <c r="K8" s="3">
        <f t="shared" si="3"/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39"/>
      <c r="B9" s="40" t="s">
        <v>23</v>
      </c>
      <c r="C9" s="41">
        <f>IFERROR(VLOOKUP(B9,Sheet3!A3:I1464,6,FALSE),0)</f>
        <v>94.47</v>
      </c>
      <c r="D9" s="46">
        <f>IFERROR(VLOOKUP(B9,Sheet3!A3:I1464,8,FALSE),0)</f>
        <v>66.13</v>
      </c>
      <c r="E9" s="42"/>
      <c r="F9" s="43">
        <f t="shared" si="1"/>
        <v>0</v>
      </c>
      <c r="G9" s="44" t="str">
        <f>IFERROR(VLOOKUP(B9,Sheet3!A3:I1464,4,FALSE),0)</f>
        <v>1.5"</v>
      </c>
      <c r="H9" s="45" t="str">
        <f>IFERROR(VLOOKUP(B9,Sheet3!A3:$I$1463,5,FALSE),0)</f>
        <v>1-1/2 " ALUMINUM TUBING 19 FT 2 INCHES LONG  FASTPIPE  BLUE</v>
      </c>
      <c r="I9" s="37">
        <f>IFERROR(VLOOKUP(B9,Sheet3!A3:J1464,9,FALSE),0)</f>
        <v>8.4</v>
      </c>
      <c r="J9" s="38">
        <f t="shared" si="2"/>
        <v>0</v>
      </c>
      <c r="K9" s="3">
        <f t="shared" si="3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39"/>
      <c r="B10" s="40" t="s">
        <v>24</v>
      </c>
      <c r="C10" s="41">
        <f>IFERROR(VLOOKUP(B10,Sheet3!A4:I1465,6,FALSE),0)</f>
        <v>124.15</v>
      </c>
      <c r="D10" s="46">
        <f>IFERROR(VLOOKUP(B10,Sheet3!A4:I1465,8,FALSE),0)</f>
        <v>86.91</v>
      </c>
      <c r="E10" s="42"/>
      <c r="F10" s="43">
        <f t="shared" si="1"/>
        <v>0</v>
      </c>
      <c r="G10" s="44" t="str">
        <f>IFERROR(VLOOKUP(B10,Sheet3!A4:I1465,4,FALSE),0)</f>
        <v>2"</v>
      </c>
      <c r="H10" s="45" t="str">
        <f>IFERROR(VLOOKUP(B10,Sheet3!A4:$I$1463,5,FALSE),0)</f>
        <v>2" ALUMINUM TUBING 19 FT 2 INCHES LONG FASTPIPE   BLUE</v>
      </c>
      <c r="I10" s="37">
        <f>IFERROR(VLOOKUP(B10,Sheet3!A4:J1465,9,FALSE),0)</f>
        <v>10.6</v>
      </c>
      <c r="J10" s="38">
        <f t="shared" si="2"/>
        <v>0</v>
      </c>
      <c r="K10" s="3">
        <f t="shared" si="3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39"/>
      <c r="B11" s="40" t="s">
        <v>25</v>
      </c>
      <c r="C11" s="41">
        <f>IFERROR(VLOOKUP(B11,Sheet3!A5:I1466,6,FALSE),0)</f>
        <v>248.89</v>
      </c>
      <c r="D11" s="46">
        <f>IFERROR(VLOOKUP(B11,Sheet3!A5:I1466,8,FALSE),0)</f>
        <v>174.22</v>
      </c>
      <c r="E11" s="42"/>
      <c r="F11" s="43">
        <f t="shared" si="1"/>
        <v>0</v>
      </c>
      <c r="G11" s="44" t="str">
        <f>IFERROR(VLOOKUP(B11,Sheet3!A5:I1466,4,FALSE),0)</f>
        <v>3"</v>
      </c>
      <c r="H11" s="45" t="str">
        <f>IFERROR(VLOOKUP(B11,Sheet3!A5:$I$1463,5,FALSE),0)</f>
        <v>3" ALUMINUM TUBING 19 FT 2 INCHES LONG FASTPIPE BLUE</v>
      </c>
      <c r="I11" s="37">
        <f>IFERROR(VLOOKUP(B11,Sheet3!A5:J1466,9,FALSE),0)</f>
        <v>22.5</v>
      </c>
      <c r="J11" s="38">
        <f t="shared" si="2"/>
        <v>0</v>
      </c>
      <c r="K11" s="3">
        <f t="shared" si="3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39"/>
      <c r="B12" s="40"/>
      <c r="C12" s="41">
        <f>IFERROR(VLOOKUP(B12,Sheet3!A6:I1467,6,FALSE),0)</f>
        <v>0</v>
      </c>
      <c r="D12" s="46">
        <f>IFERROR(VLOOKUP(B12,Sheet3!A6:I1467,8,FALSE),0)</f>
        <v>0</v>
      </c>
      <c r="E12" s="42"/>
      <c r="F12" s="43">
        <f t="shared" si="1"/>
        <v>0</v>
      </c>
      <c r="G12" s="44"/>
      <c r="H12" s="45">
        <f>IFERROR(VLOOKUP(B12,Sheet3!A6:$I$1463,5,FALSE),0)</f>
        <v>0</v>
      </c>
      <c r="I12" s="37">
        <f>IFERROR(VLOOKUP(B12,Sheet3!A6:J1467,9,FALSE),0)</f>
        <v>0</v>
      </c>
      <c r="J12" s="38">
        <f t="shared" si="2"/>
        <v>0</v>
      </c>
      <c r="K12" s="3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39"/>
      <c r="B13" s="47" t="s">
        <v>26</v>
      </c>
      <c r="C13" s="41">
        <f>IFERROR(VLOOKUP(B13,Sheet3!A7:I1468,6,FALSE),0)</f>
        <v>21.76</v>
      </c>
      <c r="D13" s="46">
        <f>IFERROR(VLOOKUP(B13,Sheet3!A7:I1468,8,FALSE),0)</f>
        <v>15.23</v>
      </c>
      <c r="E13" s="42"/>
      <c r="F13" s="43">
        <f t="shared" si="1"/>
        <v>0</v>
      </c>
      <c r="G13" s="44" t="str">
        <f>IFERROR(VLOOKUP(B13,Sheet3!A7:I1468,4,FALSE),0)</f>
        <v>3/4"</v>
      </c>
      <c r="H13" s="45" t="str">
        <f>IFERROR(VLOOKUP(B13,Sheet3!A7:$I$1463,5,FALSE),0)</f>
        <v>3/4" ALUMINUM PIPE (7' 6") FASTPIPE EACH, BLUE,   non returnable</v>
      </c>
      <c r="I13" s="37">
        <f>IFERROR(VLOOKUP(B13,Sheet3!A7:J1468,9,FALSE),0)</f>
        <v>1.3</v>
      </c>
      <c r="J13" s="38">
        <f t="shared" si="2"/>
        <v>0</v>
      </c>
      <c r="K13" s="3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39"/>
      <c r="B14" s="47" t="s">
        <v>27</v>
      </c>
      <c r="C14" s="41">
        <f>IFERROR(VLOOKUP(B14,Sheet3!A8:I1469,6,FALSE),0)</f>
        <v>33.85</v>
      </c>
      <c r="D14" s="46">
        <f>IFERROR(VLOOKUP(B14,Sheet3!A8:I1469,8,FALSE),0)</f>
        <v>23.69</v>
      </c>
      <c r="E14" s="42"/>
      <c r="F14" s="43">
        <f t="shared" si="1"/>
        <v>0</v>
      </c>
      <c r="G14" s="44" t="str">
        <f>IFERROR(VLOOKUP(B14,Sheet3!A8:I1469,4,FALSE),0)</f>
        <v>1"</v>
      </c>
      <c r="H14" s="45" t="str">
        <f>IFERROR(VLOOKUP(B14,Sheet3!A8:$I$1463,5,FALSE),0)</f>
        <v>1" ALUMINUM PIPE (7' 6") FASTPIPE EACH, BLUE,  non returnable</v>
      </c>
      <c r="I14" s="37">
        <f>IFERROR(VLOOKUP(B14,Sheet3!A8:J1469,9,FALSE),0)</f>
        <v>1.5</v>
      </c>
      <c r="J14" s="38">
        <f t="shared" si="2"/>
        <v>0</v>
      </c>
      <c r="K14" s="3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39"/>
      <c r="B15" s="47" t="s">
        <v>28</v>
      </c>
      <c r="C15" s="41">
        <f>IFERROR(VLOOKUP(B15,Sheet3!A9:I1470,6,FALSE),0)</f>
        <v>49.6</v>
      </c>
      <c r="D15" s="46">
        <f>IFERROR(VLOOKUP(B15,Sheet3!A9:I1470,8,FALSE),0)</f>
        <v>34.72</v>
      </c>
      <c r="E15" s="42"/>
      <c r="F15" s="43">
        <f t="shared" si="1"/>
        <v>0</v>
      </c>
      <c r="G15" s="44" t="str">
        <f>IFERROR(VLOOKUP(B15,Sheet3!A9:I1470,4,FALSE),0)</f>
        <v>1.5"</v>
      </c>
      <c r="H15" s="45" t="str">
        <f>IFERROR(VLOOKUP(B15,Sheet3!A9:$I$1463,5,FALSE),0)</f>
        <v>1-1/2" ALUMINUM PIPE (7' 6") FASTPIPE EACH</v>
      </c>
      <c r="I15" s="37">
        <f>IFERROR(VLOOKUP(B15,Sheet3!A9:J1470,9,FALSE),0)</f>
        <v>4</v>
      </c>
      <c r="J15" s="38">
        <f t="shared" si="2"/>
        <v>0</v>
      </c>
      <c r="K15" s="3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39"/>
      <c r="B16" s="47"/>
      <c r="C16" s="41">
        <f>IFERROR(VLOOKUP(B16,Sheet3!A10:I1471,6,FALSE),0)</f>
        <v>0</v>
      </c>
      <c r="D16" s="46">
        <f>IFERROR(VLOOKUP(B16,Sheet3!A10:I1471,8,FALSE),0)</f>
        <v>0</v>
      </c>
      <c r="E16" s="42"/>
      <c r="F16" s="43">
        <f t="shared" si="1"/>
        <v>0</v>
      </c>
      <c r="G16" s="44"/>
      <c r="H16" s="45">
        <f>IFERROR(VLOOKUP(B16,Sheet3!A10:$I$1463,5,FALSE),0)</f>
        <v>0</v>
      </c>
      <c r="I16" s="37">
        <f>IFERROR(VLOOKUP(B16,Sheet3!A10:J1471,9,FALSE),0)</f>
        <v>0</v>
      </c>
      <c r="J16" s="38">
        <f t="shared" si="2"/>
        <v>0</v>
      </c>
      <c r="K16" s="3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39"/>
      <c r="B17" s="40" t="s">
        <v>29</v>
      </c>
      <c r="C17" s="41">
        <f>IFERROR(VLOOKUP(B17,Sheet3!A11:I1472,6,FALSE),0)</f>
        <v>45.58</v>
      </c>
      <c r="D17" s="46">
        <f>IFERROR(VLOOKUP(B17,Sheet3!A11:I1472,8,FALSE),0)</f>
        <v>31.91</v>
      </c>
      <c r="E17" s="42"/>
      <c r="F17" s="43">
        <f t="shared" si="1"/>
        <v>0</v>
      </c>
      <c r="G17" s="44" t="str">
        <f>IFERROR(VLOOKUP(B17,Sheet3!A11:I1472,4,FALSE),0)</f>
        <v>3/4"</v>
      </c>
      <c r="H17" s="45" t="str">
        <f>IFERROR(VLOOKUP(B17,Sheet3!A11:$I$1463,5,FALSE),0)</f>
        <v>3/4" ALUMINUM TUBING 19 FT 2 INCHES LONG FASTPIPE green</v>
      </c>
      <c r="I17" s="37">
        <f>IFERROR(VLOOKUP(B17,Sheet3!A11:J1472,9,FALSE),0)</f>
        <v>3</v>
      </c>
      <c r="J17" s="38">
        <f t="shared" si="2"/>
        <v>0</v>
      </c>
      <c r="K17" s="3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39"/>
      <c r="B18" s="40" t="s">
        <v>30</v>
      </c>
      <c r="C18" s="41">
        <f>IFERROR(VLOOKUP(B18,Sheet3!A12:I1473,6,FALSE),0)</f>
        <v>70.92</v>
      </c>
      <c r="D18" s="46">
        <f>IFERROR(VLOOKUP(B18,Sheet3!A12:I1473,8,FALSE),0)</f>
        <v>49.64</v>
      </c>
      <c r="E18" s="42"/>
      <c r="F18" s="43">
        <f t="shared" si="1"/>
        <v>0</v>
      </c>
      <c r="G18" s="44" t="str">
        <f>IFERROR(VLOOKUP(B18,Sheet3!A12:I1473,4,FALSE),0)</f>
        <v>1"</v>
      </c>
      <c r="H18" s="45" t="str">
        <f>IFERROR(VLOOKUP(B18,Sheet3!A12:$I$1463,5,FALSE),0)</f>
        <v>1" ALUMINUM TUBING 19 FT 2 INCHES LONG FASTPIPE  green, </v>
      </c>
      <c r="I18" s="37">
        <f>IFERROR(VLOOKUP(B18,Sheet3!A12:J1473,9,FALSE),0)</f>
        <v>4.2</v>
      </c>
      <c r="J18" s="38">
        <f t="shared" si="2"/>
        <v>0</v>
      </c>
      <c r="K18" s="3">
        <f t="shared" si="3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39"/>
      <c r="B19" s="40" t="s">
        <v>31</v>
      </c>
      <c r="C19" s="41">
        <f>IFERROR(VLOOKUP(B19,Sheet3!A13:I1474,6,FALSE),0)</f>
        <v>103.92</v>
      </c>
      <c r="D19" s="46">
        <f>IFERROR(VLOOKUP(B19,Sheet3!A13:I1474,8,FALSE),0)</f>
        <v>72.74</v>
      </c>
      <c r="E19" s="42"/>
      <c r="F19" s="43">
        <f t="shared" si="1"/>
        <v>0</v>
      </c>
      <c r="G19" s="44" t="str">
        <f>IFERROR(VLOOKUP(B19,Sheet3!A13:I1474,4,FALSE),0)</f>
        <v>1.5"</v>
      </c>
      <c r="H19" s="45" t="str">
        <f>IFERROR(VLOOKUP(B19,Sheet3!A13:$I$1463,5,FALSE),0)</f>
        <v> 1-1/2 "" ALUMINUM TUBING 19 FT 2 INCHES LONG  FASTPIPE GREEN</v>
      </c>
      <c r="I19" s="37">
        <f>IFERROR(VLOOKUP(B19,Sheet3!A13:J1474,9,FALSE),0)</f>
        <v>8.4</v>
      </c>
      <c r="J19" s="38">
        <f t="shared" si="2"/>
        <v>0</v>
      </c>
      <c r="K19" s="3">
        <f t="shared" si="3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39"/>
      <c r="B20" s="40" t="s">
        <v>32</v>
      </c>
      <c r="C20" s="41">
        <f>IFERROR(VLOOKUP(B20,Sheet3!A14:I1475,6,FALSE),0)</f>
        <v>136.57</v>
      </c>
      <c r="D20" s="46">
        <f>IFERROR(VLOOKUP(B20,Sheet3!A14:I1475,8,FALSE),0)</f>
        <v>95.6</v>
      </c>
      <c r="E20" s="42"/>
      <c r="F20" s="43">
        <f t="shared" si="1"/>
        <v>0</v>
      </c>
      <c r="G20" s="44" t="str">
        <f>IFERROR(VLOOKUP(B20,Sheet3!A14:I1475,4,FALSE),0)</f>
        <v>2"</v>
      </c>
      <c r="H20" s="45" t="str">
        <f>IFERROR(VLOOKUP(B20,Sheet3!A14:$I$1463,5,FALSE),0)</f>
        <v>2" ALUMINUM TUBING 19 FT 2 INCHES LONG FASTPIPE GREEN</v>
      </c>
      <c r="I20" s="37">
        <f>IFERROR(VLOOKUP(B20,Sheet3!A14:J1475,9,FALSE),0)</f>
        <v>10.6</v>
      </c>
      <c r="J20" s="38">
        <f t="shared" si="2"/>
        <v>0</v>
      </c>
      <c r="K20" s="3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39"/>
      <c r="B21" s="40" t="s">
        <v>33</v>
      </c>
      <c r="C21" s="41">
        <f>IFERROR(VLOOKUP(B21,Sheet3!A15:I1476,6,FALSE),0)</f>
        <v>424.94</v>
      </c>
      <c r="D21" s="46">
        <f>IFERROR(VLOOKUP(B21,Sheet3!A15:I1476,8,FALSE),0)</f>
        <v>297.46</v>
      </c>
      <c r="E21" s="42"/>
      <c r="F21" s="43">
        <f t="shared" si="1"/>
        <v>0</v>
      </c>
      <c r="G21" s="44" t="str">
        <f>IFERROR(VLOOKUP(B21,Sheet3!A15:I1476,4,FALSE),0)</f>
        <v>4"</v>
      </c>
      <c r="H21" s="45" t="str">
        <f>IFERROR(VLOOKUP(B21,Sheet3!A15:$I$1463,5,FALSE),0)</f>
        <v>4"  ALUMINUM TUBING 19 FT 2 INCHES LONG FASTPIPE</v>
      </c>
      <c r="I21" s="37">
        <f>IFERROR(VLOOKUP(B21,Sheet3!A15:J1476,9,FALSE),0)</f>
        <v>33.2</v>
      </c>
      <c r="J21" s="38">
        <f t="shared" si="2"/>
        <v>0</v>
      </c>
      <c r="K21" s="3">
        <f t="shared" si="3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48"/>
      <c r="B22" s="49" t="s">
        <v>34</v>
      </c>
      <c r="C22" s="50">
        <f>IFERROR(VLOOKUP(B22,Sheet3!A16:I1477,6,FALSE),0)</f>
        <v>834.94</v>
      </c>
      <c r="D22" s="51">
        <f>IFERROR(VLOOKUP(B22,Sheet3!A16:I1477,8,FALSE),0)</f>
        <v>584.46</v>
      </c>
      <c r="E22" s="42"/>
      <c r="F22" s="52">
        <f t="shared" si="1"/>
        <v>0</v>
      </c>
      <c r="G22" s="53" t="str">
        <f>IFERROR(VLOOKUP(B22,Sheet3!A16:I1477,4,FALSE),0)</f>
        <v>6"</v>
      </c>
      <c r="H22" s="45" t="str">
        <f>IFERROR(VLOOKUP(B22,Sheet3!A16:$I$1463,5,FALSE),0)</f>
        <v>6"  ALUMINUM TUBING 19 FT 2 INCHES LONG,  non returnable</v>
      </c>
      <c r="I22" s="37">
        <f>IFERROR(VLOOKUP(B22,Sheet3!A16:J1477,9,FALSE),0)</f>
        <v>64.2</v>
      </c>
      <c r="J22" s="38">
        <f t="shared" si="2"/>
        <v>0</v>
      </c>
      <c r="K22" s="3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54" t="s">
        <v>35</v>
      </c>
      <c r="B23" s="55" t="s">
        <v>36</v>
      </c>
      <c r="C23" s="56"/>
      <c r="D23" s="4"/>
      <c r="E23" s="57"/>
      <c r="F23" s="1"/>
      <c r="G23" s="58"/>
      <c r="H23" s="59"/>
      <c r="I23" s="37">
        <f>IFERROR(VLOOKUP(B23,Sheet3!A17:J1478,9,FALSE),0)</f>
        <v>0</v>
      </c>
      <c r="J23" s="38">
        <f t="shared" si="2"/>
        <v>0</v>
      </c>
      <c r="K23" s="3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60"/>
      <c r="B24" s="61" t="s">
        <v>37</v>
      </c>
      <c r="C24" s="31">
        <f>IFERROR(VLOOKUP(B24,Sheet3!A18:I1479,6,FALSE),0)</f>
        <v>19.47</v>
      </c>
      <c r="D24" s="32">
        <f>IFERROR(VLOOKUP(B24,Sheet3!A18:I1479,8,FALSE),0)</f>
        <v>13.63</v>
      </c>
      <c r="E24" s="62"/>
      <c r="F24" s="34">
        <f t="shared" ref="F24:F48" si="4">D24*E24</f>
        <v>0</v>
      </c>
      <c r="G24" s="35" t="str">
        <f>IFERROR(VLOOKUP(B24,Sheet3!A18:I1479,4,FALSE),0)</f>
        <v>3/4"</v>
      </c>
      <c r="H24" s="45" t="str">
        <f>IFERROR(VLOOKUP(B24,Sheet3!A18:$I$1463,5,FALSE),0)</f>
        <v>3/4" PIPE CLIP  FASTPIPE  10 PACK</v>
      </c>
      <c r="I24" s="37">
        <f>IFERROR(VLOOKUP(B24,Sheet3!A18:J1479,9,FALSE),0)</f>
        <v>0.44</v>
      </c>
      <c r="J24" s="38">
        <f t="shared" si="2"/>
        <v>0</v>
      </c>
      <c r="K24" s="3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2"/>
      <c r="B25" s="47" t="s">
        <v>38</v>
      </c>
      <c r="C25" s="41">
        <f>IFERROR(VLOOKUP(B25,Sheet3!A19:I1480,6,FALSE),0)</f>
        <v>22.99</v>
      </c>
      <c r="D25" s="46">
        <f>IFERROR(VLOOKUP(B25,Sheet3!A19:I1480,8,FALSE),0)</f>
        <v>16.09</v>
      </c>
      <c r="E25" s="63"/>
      <c r="F25" s="43">
        <f t="shared" si="4"/>
        <v>0</v>
      </c>
      <c r="G25" s="44" t="str">
        <f>IFERROR(VLOOKUP(B25,Sheet3!A19:I1480,4,FALSE),0)</f>
        <v>1"</v>
      </c>
      <c r="H25" s="45" t="str">
        <f>IFERROR(VLOOKUP(B25,Sheet3!A19:$I$1463,5,FALSE),0)</f>
        <v>1" PIPE CLIP  FASTPIPE  10 PACK</v>
      </c>
      <c r="I25" s="37">
        <f>IFERROR(VLOOKUP(B25,Sheet3!A19:J1480,9,FALSE),0)</f>
        <v>0.5</v>
      </c>
      <c r="J25" s="38">
        <f t="shared" si="2"/>
        <v>0</v>
      </c>
      <c r="K25" s="3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60"/>
      <c r="B26" s="47" t="s">
        <v>39</v>
      </c>
      <c r="C26" s="41">
        <f>IFERROR(VLOOKUP(B26,Sheet3!A20:I1481,6,FALSE),0)</f>
        <v>39.47</v>
      </c>
      <c r="D26" s="46">
        <f>IFERROR(VLOOKUP(B26,Sheet3!A20:I1481,8,FALSE),0)</f>
        <v>27.63</v>
      </c>
      <c r="E26" s="63"/>
      <c r="F26" s="43">
        <f t="shared" si="4"/>
        <v>0</v>
      </c>
      <c r="G26" s="44" t="str">
        <f>IFERROR(VLOOKUP(B26,Sheet3!A20:I1481,4,FALSE),0)</f>
        <v>1.5"</v>
      </c>
      <c r="H26" s="45" t="str">
        <f>IFERROR(VLOOKUP(B26,Sheet3!A20:$I$1463,5,FALSE),0)</f>
        <v>1-1/2" PIPE CLIP  FASTPIPE  10 PACK</v>
      </c>
      <c r="I26" s="37">
        <f>IFERROR(VLOOKUP(B26,Sheet3!A20:J1481,9,FALSE),0)</f>
        <v>1.81</v>
      </c>
      <c r="J26" s="38">
        <f t="shared" si="2"/>
        <v>0</v>
      </c>
      <c r="K26" s="3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60"/>
      <c r="B27" s="47" t="s">
        <v>40</v>
      </c>
      <c r="C27" s="41">
        <f>IFERROR(VLOOKUP(B27,Sheet3!A21:I1482,6,FALSE),0)</f>
        <v>49.97</v>
      </c>
      <c r="D27" s="46">
        <f>IFERROR(VLOOKUP(B27,Sheet3!A21:I1482,8,FALSE),0)</f>
        <v>34.98</v>
      </c>
      <c r="E27" s="63"/>
      <c r="F27" s="43">
        <f t="shared" si="4"/>
        <v>0</v>
      </c>
      <c r="G27" s="44" t="str">
        <f>IFERROR(VLOOKUP(B27,Sheet3!A21:I1482,4,FALSE),0)</f>
        <v>2"</v>
      </c>
      <c r="H27" s="45" t="str">
        <f>IFERROR(VLOOKUP(B27,Sheet3!A21:$I$1463,5,FALSE),0)</f>
        <v>2" PIPE CLIP  FASTPIPE  10 PACK</v>
      </c>
      <c r="I27" s="37">
        <f>IFERROR(VLOOKUP(B27,Sheet3!A21:J1482,9,FALSE),0)</f>
        <v>2.31</v>
      </c>
      <c r="J27" s="38">
        <f t="shared" si="2"/>
        <v>0</v>
      </c>
      <c r="K27" s="3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60"/>
      <c r="B28" s="47" t="s">
        <v>41</v>
      </c>
      <c r="C28" s="41">
        <f>IFERROR(VLOOKUP(B28,Sheet3!A22:I1483,6,FALSE),0)</f>
        <v>7.45</v>
      </c>
      <c r="D28" s="46">
        <f>IFERROR(VLOOKUP(B28,Sheet3!A22:I1483,8,FALSE),0)</f>
        <v>5.22</v>
      </c>
      <c r="E28" s="63"/>
      <c r="F28" s="43">
        <f t="shared" si="4"/>
        <v>0</v>
      </c>
      <c r="G28" s="44" t="str">
        <f>IFERROR(VLOOKUP(B28,Sheet3!A22:I1483,4,FALSE),0)</f>
        <v>3"</v>
      </c>
      <c r="H28" s="45" t="str">
        <f>IFERROR(VLOOKUP(B28,Sheet3!A22:$I$1463,5,FALSE),0)</f>
        <v>3" PIPE CLIP FASTPIPE ,  EACH</v>
      </c>
      <c r="I28" s="37">
        <f>IFERROR(VLOOKUP(B28,Sheet3!A22:J1483,9,FALSE),0)</f>
        <v>0.213</v>
      </c>
      <c r="J28" s="38">
        <f t="shared" si="2"/>
        <v>0</v>
      </c>
      <c r="K28" s="3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60"/>
      <c r="B29" s="47"/>
      <c r="C29" s="41">
        <f>IFERROR(VLOOKUP(B29,Sheet3!A23:I1484,6,FALSE),0)</f>
        <v>0</v>
      </c>
      <c r="D29" s="46">
        <f>IFERROR(VLOOKUP(B29,Sheet3!A23:I1484,8,FALSE),0)</f>
        <v>0</v>
      </c>
      <c r="E29" s="63"/>
      <c r="F29" s="43">
        <f t="shared" si="4"/>
        <v>0</v>
      </c>
      <c r="G29" s="44"/>
      <c r="H29" s="45">
        <f>IFERROR(VLOOKUP(B29,Sheet3!A23:$I$1463,5,FALSE),0)</f>
        <v>0</v>
      </c>
      <c r="I29" s="37">
        <f>IFERROR(VLOOKUP(B29,Sheet3!A23:J1484,9,FALSE),0)</f>
        <v>0</v>
      </c>
      <c r="J29" s="38">
        <f t="shared" si="2"/>
        <v>0</v>
      </c>
      <c r="K29" s="3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60" t="s">
        <v>42</v>
      </c>
      <c r="B30" s="47" t="s">
        <v>43</v>
      </c>
      <c r="C30" s="41">
        <f>IFERROR(VLOOKUP(B30,Sheet3!A24:I1485,6,FALSE),0)</f>
        <v>10.98</v>
      </c>
      <c r="D30" s="46">
        <f>IFERROR(VLOOKUP(B30,Sheet3!A24:I1485,8,FALSE),0)</f>
        <v>7.69</v>
      </c>
      <c r="E30" s="63"/>
      <c r="F30" s="43">
        <f t="shared" si="4"/>
        <v>0</v>
      </c>
      <c r="G30" s="44"/>
      <c r="H30" s="45" t="str">
        <f>IFERROR(VLOOKUP(B30,Sheet3!A24:$I$1463,5,FALSE),0)</f>
        <v>3/8-16 THREADED ROD,  6 FT LONG,  sold each  (25 in a tube)</v>
      </c>
      <c r="I30" s="37">
        <f>IFERROR(VLOOKUP(B30,Sheet3!A24:J1485,9,FALSE),0)</f>
        <v>1.7</v>
      </c>
      <c r="J30" s="38">
        <f t="shared" si="2"/>
        <v>0</v>
      </c>
      <c r="K30" s="3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60"/>
      <c r="B31" s="47" t="s">
        <v>44</v>
      </c>
      <c r="C31" s="41">
        <f>IFERROR(VLOOKUP(B31,Sheet3!A25:I1486,6,FALSE),0)</f>
        <v>12.59</v>
      </c>
      <c r="D31" s="46">
        <f>IFERROR(VLOOKUP(B31,Sheet3!A25:I1486,8,FALSE),0)</f>
        <v>8.81</v>
      </c>
      <c r="E31" s="63"/>
      <c r="F31" s="43">
        <f t="shared" si="4"/>
        <v>0</v>
      </c>
      <c r="G31" s="44"/>
      <c r="H31" s="45" t="str">
        <f>IFERROR(VLOOKUP(B31,Sheet3!A25:$I$1463,5,FALSE),0)</f>
        <v>3/8-16  HEX NUT,  BOX OF 100</v>
      </c>
      <c r="I31" s="37">
        <f>IFERROR(VLOOKUP(B31,Sheet3!A25:J1486,9,FALSE),0)</f>
        <v>1.63</v>
      </c>
      <c r="J31" s="38">
        <f t="shared" si="2"/>
        <v>0</v>
      </c>
      <c r="K31" s="3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60"/>
      <c r="B32" s="47"/>
      <c r="C32" s="41">
        <f>IFERROR(VLOOKUP(B32,Sheet3!A26:I1487,6,FALSE),0)</f>
        <v>0</v>
      </c>
      <c r="D32" s="46">
        <f>IFERROR(VLOOKUP(B32,Sheet3!A26:I1487,8,FALSE),0)</f>
        <v>0</v>
      </c>
      <c r="E32" s="63"/>
      <c r="F32" s="43">
        <f t="shared" si="4"/>
        <v>0</v>
      </c>
      <c r="G32" s="44"/>
      <c r="H32" s="45">
        <f>IFERROR(VLOOKUP(B32,Sheet3!A26:$I$1463,5,FALSE),0)</f>
        <v>0</v>
      </c>
      <c r="I32" s="37">
        <f>IFERROR(VLOOKUP(B32,Sheet3!A26:J1487,9,FALSE),0)</f>
        <v>0</v>
      </c>
      <c r="J32" s="38">
        <f t="shared" si="2"/>
        <v>0</v>
      </c>
      <c r="K32" s="3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60"/>
      <c r="B33" s="47" t="s">
        <v>45</v>
      </c>
      <c r="C33" s="41">
        <f>IFERROR(VLOOKUP(B33,Sheet3!A27:I1488,6,FALSE),0)</f>
        <v>4.16</v>
      </c>
      <c r="D33" s="46">
        <f>IFERROR(VLOOKUP(B33,Sheet3!A27:I1488,8,FALSE),0)</f>
        <v>2.91</v>
      </c>
      <c r="E33" s="63"/>
      <c r="F33" s="43">
        <f t="shared" si="4"/>
        <v>0</v>
      </c>
      <c r="G33" s="44"/>
      <c r="H33" s="45" t="str">
        <f>IFERROR(VLOOKUP(B33,Sheet3!A27:$I$1463,5,FALSE),0)</f>
        <v>BEAM CLAMP  (3/8 THRU HOLE DESIGN)</v>
      </c>
      <c r="I33" s="37">
        <f>IFERROR(VLOOKUP(B33,Sheet3!A27:J1488,9,FALSE),0)</f>
        <v>0.33</v>
      </c>
      <c r="J33" s="38">
        <f t="shared" si="2"/>
        <v>0</v>
      </c>
      <c r="K33" s="3">
        <f t="shared" si="3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60" t="s">
        <v>46</v>
      </c>
      <c r="B34" s="47" t="s">
        <v>47</v>
      </c>
      <c r="C34" s="41">
        <f>IFERROR(VLOOKUP(B34,Sheet3!A28:I1489,6,FALSE),0)</f>
        <v>2.24</v>
      </c>
      <c r="D34" s="46">
        <f>IFERROR(VLOOKUP(B34,Sheet3!A28:I1489,8,FALSE),0)</f>
        <v>1.57</v>
      </c>
      <c r="E34" s="63"/>
      <c r="F34" s="43">
        <f t="shared" si="4"/>
        <v>0</v>
      </c>
      <c r="G34" s="44"/>
      <c r="H34" s="45" t="str">
        <f>IFERROR(VLOOKUP(B34,Sheet3!A28:$I$1463,5,FALSE),0)</f>
        <v>1" AND 3/4" LOOP PIPE HANGER - FOR 3/8-16 THREADED ROD</v>
      </c>
      <c r="I34" s="37">
        <f>IFERROR(VLOOKUP(B34,Sheet3!A28:J1489,9,FALSE),0)</f>
        <v>0.09</v>
      </c>
      <c r="J34" s="38">
        <f t="shared" si="2"/>
        <v>0</v>
      </c>
      <c r="K34" s="3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60"/>
      <c r="B35" s="47" t="s">
        <v>48</v>
      </c>
      <c r="C35" s="41">
        <f>IFERROR(VLOOKUP(B35,Sheet3!A29:I1490,6,FALSE),0)</f>
        <v>2.37</v>
      </c>
      <c r="D35" s="46">
        <f>IFERROR(VLOOKUP(B35,Sheet3!A29:I1490,8,FALSE),0)</f>
        <v>1.66</v>
      </c>
      <c r="E35" s="63"/>
      <c r="F35" s="43">
        <f t="shared" si="4"/>
        <v>0</v>
      </c>
      <c r="G35" s="44"/>
      <c r="H35" s="45" t="str">
        <f>IFERROR(VLOOKUP(B35,Sheet3!A29:$I$1463,5,FALSE),0)</f>
        <v>1-1/2" LOOP HANGER FOR 3/8-16 THREADED ROD</v>
      </c>
      <c r="I35" s="37">
        <f>IFERROR(VLOOKUP(B35,Sheet3!A29:J1490,9,FALSE),0)</f>
        <v>0.1</v>
      </c>
      <c r="J35" s="38">
        <f t="shared" si="2"/>
        <v>0</v>
      </c>
      <c r="K35" s="3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60"/>
      <c r="B36" s="47" t="s">
        <v>49</v>
      </c>
      <c r="C36" s="41">
        <f>IFERROR(VLOOKUP(B36,Sheet3!A30:I1491,6,FALSE),0)</f>
        <v>2.75</v>
      </c>
      <c r="D36" s="46">
        <f>IFERROR(VLOOKUP(B36,Sheet3!A30:I1491,8,FALSE),0)</f>
        <v>1.92</v>
      </c>
      <c r="E36" s="63"/>
      <c r="F36" s="43">
        <f t="shared" si="4"/>
        <v>0</v>
      </c>
      <c r="G36" s="44"/>
      <c r="H36" s="45" t="str">
        <f>IFERROR(VLOOKUP(B36,Sheet3!A30:$I$1463,5,FALSE),0)</f>
        <v>2"  LOOP HANGER - FOR 3/8-16 THREADED ROD</v>
      </c>
      <c r="I36" s="37">
        <f>IFERROR(VLOOKUP(B36,Sheet3!A30:J1491,9,FALSE),0)</f>
        <v>0.12</v>
      </c>
      <c r="J36" s="38">
        <f t="shared" si="2"/>
        <v>0</v>
      </c>
      <c r="K36" s="3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2" t="s">
        <v>50</v>
      </c>
      <c r="B37" s="47" t="s">
        <v>51</v>
      </c>
      <c r="C37" s="41">
        <f>IFERROR(VLOOKUP(B37,Sheet3!A31:I1492,6,FALSE),0)</f>
        <v>3.73</v>
      </c>
      <c r="D37" s="46">
        <f>IFERROR(VLOOKUP(B37,Sheet3!A31:I1492,8,FALSE),0)</f>
        <v>2.61</v>
      </c>
      <c r="E37" s="63"/>
      <c r="F37" s="43">
        <f t="shared" si="4"/>
        <v>0</v>
      </c>
      <c r="G37" s="44"/>
      <c r="H37" s="45" t="str">
        <f>IFERROR(VLOOKUP(B37,Sheet3!A31:$I$1463,5,FALSE),0)</f>
        <v>3" HANGER - FOR 3/8-16 THREADED ROD</v>
      </c>
      <c r="I37" s="37">
        <f>IFERROR(VLOOKUP(B37,Sheet3!A31:J1492,9,FALSE),0)</f>
        <v>0.25</v>
      </c>
      <c r="J37" s="38">
        <f t="shared" si="2"/>
        <v>0</v>
      </c>
      <c r="K37" s="3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60"/>
      <c r="B38" s="47" t="s">
        <v>52</v>
      </c>
      <c r="C38" s="41">
        <f>IFERROR(VLOOKUP(B38,Sheet3!A32:I1493,6,FALSE),0)</f>
        <v>5.19</v>
      </c>
      <c r="D38" s="46">
        <f>IFERROR(VLOOKUP(B38,Sheet3!A32:I1493,8,FALSE),0)</f>
        <v>3.63</v>
      </c>
      <c r="E38" s="63"/>
      <c r="F38" s="43">
        <f t="shared" si="4"/>
        <v>0</v>
      </c>
      <c r="G38" s="44"/>
      <c r="H38" s="45" t="str">
        <f>IFERROR(VLOOKUP(B38,Sheet3!A32:$I$1463,5,FALSE),0)</f>
        <v>4" HANGER - FOR 3/8-16 THREADED ROD</v>
      </c>
      <c r="I38" s="37">
        <f>IFERROR(VLOOKUP(B38,Sheet3!A32:J1493,9,FALSE),0)</f>
        <v>0.34</v>
      </c>
      <c r="J38" s="38">
        <f t="shared" si="2"/>
        <v>0</v>
      </c>
      <c r="K38" s="3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60"/>
      <c r="B39" s="47" t="s">
        <v>53</v>
      </c>
      <c r="C39" s="41">
        <f>IFERROR(VLOOKUP(B39,Sheet3!A33:I1494,6,FALSE),0)</f>
        <v>7.57</v>
      </c>
      <c r="D39" s="46">
        <f>IFERROR(VLOOKUP(B39,Sheet3!A33:I1494,8,FALSE),0)</f>
        <v>5.3</v>
      </c>
      <c r="E39" s="63"/>
      <c r="F39" s="43">
        <f t="shared" si="4"/>
        <v>0</v>
      </c>
      <c r="G39" s="44"/>
      <c r="H39" s="45" t="str">
        <f>IFERROR(VLOOKUP(B39,Sheet3!A33:$I$1463,5,FALSE),0)</f>
        <v>6" HANGER - FOR 1/2"-13 THREADED ROD</v>
      </c>
      <c r="I39" s="37">
        <f>IFERROR(VLOOKUP(B39,Sheet3!A33:J1494,9,FALSE),0)</f>
        <v>0.75</v>
      </c>
      <c r="J39" s="38">
        <f t="shared" si="2"/>
        <v>0</v>
      </c>
      <c r="K39" s="3">
        <f t="shared" si="3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60"/>
      <c r="B40" s="47"/>
      <c r="C40" s="41">
        <f>IFERROR(VLOOKUP(B40,Sheet3!A34:I1495,6,FALSE),0)</f>
        <v>0</v>
      </c>
      <c r="D40" s="46">
        <f>IFERROR(VLOOKUP(B40,Sheet3!A34:I1495,8,FALSE),0)</f>
        <v>0</v>
      </c>
      <c r="E40" s="63"/>
      <c r="F40" s="43">
        <f t="shared" si="4"/>
        <v>0</v>
      </c>
      <c r="G40" s="44"/>
      <c r="H40" s="45">
        <f>IFERROR(VLOOKUP(B40,Sheet3!A34:$I$1463,5,FALSE),0)</f>
        <v>0</v>
      </c>
      <c r="I40" s="37">
        <f>IFERROR(VLOOKUP(B40,Sheet3!A34:J1495,9,FALSE),0)</f>
        <v>0</v>
      </c>
      <c r="J40" s="38">
        <f t="shared" si="2"/>
        <v>0</v>
      </c>
      <c r="K40" s="3">
        <f t="shared" si="3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60"/>
      <c r="B41" s="47" t="s">
        <v>54</v>
      </c>
      <c r="C41" s="41">
        <f>IFERROR(VLOOKUP(B41,Sheet3!A35:I1496,6,FALSE),0)</f>
        <v>3.27</v>
      </c>
      <c r="D41" s="46">
        <f>IFERROR(VLOOKUP(B41,Sheet3!A35:I1496,8,FALSE),0)</f>
        <v>2.29</v>
      </c>
      <c r="E41" s="63"/>
      <c r="F41" s="43">
        <f t="shared" si="4"/>
        <v>0</v>
      </c>
      <c r="G41" s="44"/>
      <c r="H41" s="45" t="str">
        <f>IFERROR(VLOOKUP(B41,Sheet3!A35:$I$1463,5,FALSE),0)</f>
        <v>3/4" FASTPIPE, 20MM TUBING, STRUT CUSHION CLAMP </v>
      </c>
      <c r="I41" s="37">
        <f>IFERROR(VLOOKUP(B41,Sheet3!A35:J1496,9,FALSE),0)</f>
        <v>0.1375</v>
      </c>
      <c r="J41" s="38">
        <f t="shared" si="2"/>
        <v>0</v>
      </c>
      <c r="K41" s="3">
        <f t="shared" si="3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60"/>
      <c r="B42" s="47" t="s">
        <v>55</v>
      </c>
      <c r="C42" s="41">
        <f>IFERROR(VLOOKUP(B42,Sheet3!A36:I1497,6,FALSE),0)</f>
        <v>3.67</v>
      </c>
      <c r="D42" s="46">
        <f>IFERROR(VLOOKUP(B42,Sheet3!A36:I1497,8,FALSE),0)</f>
        <v>2.57</v>
      </c>
      <c r="E42" s="63"/>
      <c r="F42" s="43">
        <f t="shared" si="4"/>
        <v>0</v>
      </c>
      <c r="G42" s="44"/>
      <c r="H42" s="45" t="str">
        <f>IFERROR(VLOOKUP(B42,Sheet3!A36:$I$1463,5,FALSE),0)</f>
        <v>1" FASTPIPE, 1" TUBING, STRUT CUSHION CLAMP  1.00 O.D</v>
      </c>
      <c r="I42" s="37">
        <f>IFERROR(VLOOKUP(B42,Sheet3!A36:J1497,9,FALSE),0)</f>
        <v>0.156</v>
      </c>
      <c r="J42" s="38">
        <f t="shared" si="2"/>
        <v>0</v>
      </c>
      <c r="K42" s="3">
        <f t="shared" si="3"/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64" t="s">
        <v>56</v>
      </c>
      <c r="B43" s="47" t="s">
        <v>57</v>
      </c>
      <c r="C43" s="41">
        <f>IFERROR(VLOOKUP(B43,Sheet3!A37:I1498,6,FALSE),0)</f>
        <v>4.54</v>
      </c>
      <c r="D43" s="46">
        <f>IFERROR(VLOOKUP(B43,Sheet3!A37:I1498,8,FALSE),0)</f>
        <v>3.18</v>
      </c>
      <c r="E43" s="63"/>
      <c r="F43" s="43">
        <f t="shared" si="4"/>
        <v>0</v>
      </c>
      <c r="G43" s="44"/>
      <c r="H43" s="45" t="str">
        <f>IFERROR(VLOOKUP(B43,Sheet3!A37:$I$1463,5,FALSE),0)</f>
        <v>1- 1/2" FASTPIPE, 40MM -1-5/8" TUBING, STRUT CLAMP</v>
      </c>
      <c r="I43" s="37">
        <f>IFERROR(VLOOKUP(B43,Sheet3!A37:J1498,9,FALSE),0)</f>
        <v>0.2811</v>
      </c>
      <c r="J43" s="38">
        <f t="shared" si="2"/>
        <v>0</v>
      </c>
      <c r="K43" s="3">
        <f t="shared" si="3"/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64"/>
      <c r="B44" s="47" t="s">
        <v>58</v>
      </c>
      <c r="C44" s="41">
        <f>IFERROR(VLOOKUP(B44,Sheet3!A38:I1499,6,FALSE),0)</f>
        <v>5.22</v>
      </c>
      <c r="D44" s="46">
        <f>IFERROR(VLOOKUP(B44,Sheet3!A38:I1499,8,FALSE),0)</f>
        <v>3.65</v>
      </c>
      <c r="E44" s="63"/>
      <c r="F44" s="43">
        <f t="shared" si="4"/>
        <v>0</v>
      </c>
      <c r="G44" s="44"/>
      <c r="H44" s="45" t="str">
        <f>IFERROR(VLOOKUP(B44,Sheet3!A38:$I$1463,5,FALSE),0)</f>
        <v>2" FASTPIPE, 2" TUBING, STRUT CUSHION CLAMP 2.00 O.D.</v>
      </c>
      <c r="I44" s="37">
        <f>IFERROR(VLOOKUP(B44,Sheet3!A38:J1499,9,FALSE),0)</f>
        <v>0.4</v>
      </c>
      <c r="J44" s="38">
        <f t="shared" si="2"/>
        <v>0</v>
      </c>
      <c r="K44" s="3">
        <f t="shared" si="3"/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60"/>
      <c r="B45" s="47" t="s">
        <v>59</v>
      </c>
      <c r="C45" s="41">
        <f>IFERROR(VLOOKUP(B45,Sheet3!A39:I1500,6,FALSE),0)</f>
        <v>6.14</v>
      </c>
      <c r="D45" s="46">
        <f>IFERROR(VLOOKUP(B45,Sheet3!A39:I1500,8,FALSE),0)</f>
        <v>4.3</v>
      </c>
      <c r="E45" s="63"/>
      <c r="F45" s="43">
        <f t="shared" si="4"/>
        <v>0</v>
      </c>
      <c r="G45" s="44"/>
      <c r="H45" s="45" t="str">
        <f>IFERROR(VLOOKUP(B45,Sheet3!A39:$I$1463,5,FALSE),0)</f>
        <v>3" FASTPIPE STRUT CLAMP</v>
      </c>
      <c r="I45" s="37">
        <f>IFERROR(VLOOKUP(B45,Sheet3!A39:J1500,9,FALSE),0)</f>
        <v>0.5</v>
      </c>
      <c r="J45" s="38">
        <f t="shared" si="2"/>
        <v>0</v>
      </c>
      <c r="K45" s="3">
        <f t="shared" si="3"/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60"/>
      <c r="B46" s="47" t="s">
        <v>60</v>
      </c>
      <c r="C46" s="41">
        <f>IFERROR(VLOOKUP(B46,Sheet3!A40:I1501,6,FALSE),0)</f>
        <v>8.97</v>
      </c>
      <c r="D46" s="46">
        <f>IFERROR(VLOOKUP(B46,Sheet3!A40:I1501,8,FALSE),0)</f>
        <v>6.28</v>
      </c>
      <c r="E46" s="63"/>
      <c r="F46" s="43">
        <f t="shared" si="4"/>
        <v>0</v>
      </c>
      <c r="G46" s="44"/>
      <c r="H46" s="45" t="str">
        <f>IFERROR(VLOOKUP(B46,Sheet3!A40:$I$1463,5,FALSE),0)</f>
        <v>4" TUBING, STRUT CUSHION CLAMP  4.00 O.D.   FASTPIPE 4</v>
      </c>
      <c r="I46" s="37">
        <f>IFERROR(VLOOKUP(B46,Sheet3!A40:J1501,9,FALSE),0)</f>
        <v>0.94</v>
      </c>
      <c r="J46" s="38">
        <f t="shared" si="2"/>
        <v>0</v>
      </c>
      <c r="K46" s="3">
        <f t="shared" si="3"/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60"/>
      <c r="B47" s="47" t="s">
        <v>61</v>
      </c>
      <c r="C47" s="41">
        <f>IFERROR(VLOOKUP(B47,Sheet3!A41:I1502,6,FALSE),0)</f>
        <v>13.59</v>
      </c>
      <c r="D47" s="46">
        <f>IFERROR(VLOOKUP(B47,Sheet3!A41:I1502,8,FALSE),0)</f>
        <v>9.51</v>
      </c>
      <c r="E47" s="63"/>
      <c r="F47" s="43">
        <f t="shared" si="4"/>
        <v>0</v>
      </c>
      <c r="G47" s="44"/>
      <c r="H47" s="45" t="str">
        <f>IFERROR(VLOOKUP(B47,Sheet3!A41:$I$1463,5,FALSE),0)</f>
        <v>6" TUBING, STRUT CUSHION CLAMP  6.00 O.D.   FASTPIPE 6</v>
      </c>
      <c r="I47" s="37">
        <f>IFERROR(VLOOKUP(B47,Sheet3!A41:J1502,9,FALSE),0)</f>
        <v>1.25</v>
      </c>
      <c r="J47" s="38">
        <f t="shared" si="2"/>
        <v>0</v>
      </c>
      <c r="K47" s="3">
        <f t="shared" si="3"/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65" t="s">
        <v>62</v>
      </c>
      <c r="B48" s="66" t="s">
        <v>63</v>
      </c>
      <c r="C48" s="50">
        <f>IFERROR(VLOOKUP(B48,Sheet3!A42:I1503,6,FALSE),0)</f>
        <v>19.24</v>
      </c>
      <c r="D48" s="51">
        <f>IFERROR(VLOOKUP(B48,Sheet3!A42:I1503,8,FALSE),0)</f>
        <v>13.47</v>
      </c>
      <c r="E48" s="67"/>
      <c r="F48" s="52">
        <f t="shared" si="4"/>
        <v>0</v>
      </c>
      <c r="G48" s="53"/>
      <c r="H48" s="45" t="str">
        <f>IFERROR(VLOOKUP(B48,Sheet3!A42:$I$1463,5,FALSE),0)</f>
        <v>CANTILEVER ARM 12 INCH LENGTH ZINC PLATED  (1-5/8 Strut)</v>
      </c>
      <c r="I48" s="37">
        <f>IFERROR(VLOOKUP(B48,Sheet3!A42:J1503,9,FALSE),0)</f>
        <v>2.61</v>
      </c>
      <c r="J48" s="38">
        <f t="shared" si="2"/>
        <v>0</v>
      </c>
      <c r="K48" s="3">
        <f t="shared" si="3"/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29"/>
      <c r="B49" s="11"/>
      <c r="C49" s="56"/>
      <c r="D49" s="4"/>
      <c r="E49" s="68"/>
      <c r="F49" s="69"/>
      <c r="G49" s="58"/>
      <c r="H49" s="70" t="s">
        <v>64</v>
      </c>
      <c r="I49" s="37">
        <f>IFERROR(VLOOKUP(B49,Sheet3!A43:J1504,9,FALSE),0)</f>
        <v>0</v>
      </c>
      <c r="J49" s="38">
        <f t="shared" si="2"/>
        <v>0</v>
      </c>
      <c r="K49" s="3">
        <f t="shared" si="3"/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39"/>
      <c r="B50" s="61" t="s">
        <v>65</v>
      </c>
      <c r="C50" s="31">
        <f>IFERROR(VLOOKUP(B50,Sheet3!A44:I1505,6,FALSE),0)</f>
        <v>13.97</v>
      </c>
      <c r="D50" s="32">
        <f>IFERROR(VLOOKUP(B50,Sheet3!A44:I1505,8,FALSE),0)</f>
        <v>9.78</v>
      </c>
      <c r="E50" s="71"/>
      <c r="F50" s="34">
        <f t="shared" ref="F50:F53" si="5">D50*E50</f>
        <v>0</v>
      </c>
      <c r="G50" s="35" t="str">
        <f>IFERROR(VLOOKUP(B50,Sheet3!A44:I1505,4,FALSE),0)</f>
        <v>3/4"</v>
      </c>
      <c r="H50" s="36" t="str">
        <f>IFERROR(VLOOKUP(B50,Sheet3!A44:I1505,5,FALSE),0)</f>
        <v>3/4" UNION FASTPIPE</v>
      </c>
      <c r="I50" s="37">
        <f>IFERROR(VLOOKUP(B50,Sheet3!A44:J1505,9,FALSE),0)</f>
        <v>0.19</v>
      </c>
      <c r="J50" s="38">
        <f t="shared" si="2"/>
        <v>0</v>
      </c>
      <c r="K50" s="3">
        <f t="shared" si="3"/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39" t="s">
        <v>66</v>
      </c>
      <c r="B51" s="47" t="s">
        <v>67</v>
      </c>
      <c r="C51" s="41">
        <f>IFERROR(VLOOKUP(B51,Sheet3!A45:I1506,6,FALSE),0)</f>
        <v>21.62</v>
      </c>
      <c r="D51" s="46">
        <f>IFERROR(VLOOKUP(B51,Sheet3!A45:I1506,8,FALSE),0)</f>
        <v>15.13</v>
      </c>
      <c r="E51" s="42"/>
      <c r="F51" s="43">
        <f t="shared" si="5"/>
        <v>0</v>
      </c>
      <c r="G51" s="44" t="str">
        <f>IFERROR(VLOOKUP(B51,Sheet3!A45:I1506,4,FALSE),0)</f>
        <v>1"</v>
      </c>
      <c r="H51" s="45" t="str">
        <f>IFERROR(VLOOKUP(B51,Sheet3!A45:I1506,5,FALSE),0)</f>
        <v>1"  UNION FASTPIPE</v>
      </c>
      <c r="I51" s="37">
        <f>IFERROR(VLOOKUP(B51,Sheet3!A45:J1506,9,FALSE),0)</f>
        <v>0.36</v>
      </c>
      <c r="J51" s="38">
        <f t="shared" si="2"/>
        <v>0</v>
      </c>
      <c r="K51" s="3">
        <f t="shared" si="3"/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39"/>
      <c r="B52" s="47" t="s">
        <v>68</v>
      </c>
      <c r="C52" s="41">
        <f>IFERROR(VLOOKUP(B52,Sheet3!A46:I1507,6,FALSE),0)</f>
        <v>35.54</v>
      </c>
      <c r="D52" s="46">
        <f>IFERROR(VLOOKUP(B52,Sheet3!A46:I1507,8,FALSE),0)</f>
        <v>24.88</v>
      </c>
      <c r="E52" s="42"/>
      <c r="F52" s="43">
        <f t="shared" si="5"/>
        <v>0</v>
      </c>
      <c r="G52" s="44" t="str">
        <f>IFERROR(VLOOKUP(B52,Sheet3!A46:I1507,4,FALSE),0)</f>
        <v>1.5"</v>
      </c>
      <c r="H52" s="45" t="str">
        <f>IFERROR(VLOOKUP(B52,Sheet3!A46:I1507,5,FALSE),0)</f>
        <v>1-1/2" UNION FASTPIPE</v>
      </c>
      <c r="I52" s="37">
        <f>IFERROR(VLOOKUP(B52,Sheet3!A46:J1507,9,FALSE),0)</f>
        <v>1.26</v>
      </c>
      <c r="J52" s="38">
        <f t="shared" si="2"/>
        <v>0</v>
      </c>
      <c r="K52" s="3">
        <f t="shared" si="3"/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39"/>
      <c r="B53" s="47" t="s">
        <v>69</v>
      </c>
      <c r="C53" s="41">
        <f>IFERROR(VLOOKUP(B53,Sheet3!A47:I1508,6,FALSE),0)</f>
        <v>43.97</v>
      </c>
      <c r="D53" s="46">
        <f>IFERROR(VLOOKUP(B53,Sheet3!A47:I1508,8,FALSE),0)</f>
        <v>30.78</v>
      </c>
      <c r="E53" s="42"/>
      <c r="F53" s="43">
        <f t="shared" si="5"/>
        <v>0</v>
      </c>
      <c r="G53" s="44" t="str">
        <f>IFERROR(VLOOKUP(B53,Sheet3!A47:I1508,4,FALSE),0)</f>
        <v>2"</v>
      </c>
      <c r="H53" s="45" t="str">
        <f>IFERROR(VLOOKUP(B53,Sheet3!A47:I1508,5,FALSE),0)</f>
        <v>2" UNION FASTPIPE</v>
      </c>
      <c r="I53" s="37">
        <f>IFERROR(VLOOKUP(B53,Sheet3!A47:J1508,9,FALSE),0)</f>
        <v>2.49</v>
      </c>
      <c r="J53" s="38">
        <f t="shared" si="2"/>
        <v>0</v>
      </c>
      <c r="K53" s="3">
        <f t="shared" si="3"/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29"/>
      <c r="B54" s="47"/>
      <c r="C54" s="41">
        <f>IFERROR(VLOOKUP(B54,Sheet3!A48:I1509,6,FALSE),0)</f>
        <v>0</v>
      </c>
      <c r="D54" s="46">
        <f>IFERROR(VLOOKUP(B54,Sheet3!A48:I1509,8,FALSE),0)</f>
        <v>0</v>
      </c>
      <c r="E54" s="42"/>
      <c r="F54" s="43"/>
      <c r="G54" s="44"/>
      <c r="H54" s="45">
        <f>IFERROR(VLOOKUP(B54,Sheet3!A48:I1509,5,FALSE),0)</f>
        <v>0</v>
      </c>
      <c r="I54" s="37">
        <f>IFERROR(VLOOKUP(B54,Sheet3!A48:J1509,9,FALSE),0)</f>
        <v>0</v>
      </c>
      <c r="J54" s="38">
        <f t="shared" si="2"/>
        <v>0</v>
      </c>
      <c r="K54" s="3">
        <f t="shared" si="3"/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39"/>
      <c r="B55" s="47"/>
      <c r="C55" s="41">
        <f>IFERROR(VLOOKUP(B55,Sheet3!A49:I1510,6,FALSE),0)</f>
        <v>0</v>
      </c>
      <c r="D55" s="46">
        <f>IFERROR(VLOOKUP(B55,Sheet3!A49:I1510,8,FALSE),0)</f>
        <v>0</v>
      </c>
      <c r="E55" s="42"/>
      <c r="F55" s="43"/>
      <c r="G55" s="44"/>
      <c r="H55" s="45">
        <f>IFERROR(VLOOKUP(B55,Sheet3!A49:I1510,5,FALSE),0)</f>
        <v>0</v>
      </c>
      <c r="I55" s="37">
        <f>IFERROR(VLOOKUP(B55,Sheet3!A49:J1510,9,FALSE),0)</f>
        <v>0</v>
      </c>
      <c r="J55" s="38">
        <f t="shared" si="2"/>
        <v>0</v>
      </c>
      <c r="K55" s="3">
        <f t="shared" si="3"/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39"/>
      <c r="B56" s="47" t="s">
        <v>70</v>
      </c>
      <c r="C56" s="41">
        <f>IFERROR(VLOOKUP(B56,Sheet3!A50:I1511,6,FALSE),0)</f>
        <v>90.97</v>
      </c>
      <c r="D56" s="46">
        <f>IFERROR(VLOOKUP(B56,Sheet3!A50:I1511,8,FALSE),0)</f>
        <v>63.68</v>
      </c>
      <c r="E56" s="42"/>
      <c r="F56" s="43">
        <f>D56*E56</f>
        <v>0</v>
      </c>
      <c r="G56" s="44" t="str">
        <f>IFERROR(VLOOKUP(B56,Sheet3!A50:I1511,4,FALSE),0)</f>
        <v>3"</v>
      </c>
      <c r="H56" s="45" t="str">
        <f>IFERROR(VLOOKUP(B56,Sheet3!A50:I1511,5,FALSE),0)</f>
        <v>3" UNION FASTPIPE INDUSTRIAL</v>
      </c>
      <c r="I56" s="37">
        <f>IFERROR(VLOOKUP(B56,Sheet3!A50:J1511,9,FALSE),0)</f>
        <v>5.1</v>
      </c>
      <c r="J56" s="38">
        <f t="shared" si="2"/>
        <v>0</v>
      </c>
      <c r="K56" s="3">
        <f t="shared" si="3"/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48"/>
      <c r="B57" s="47"/>
      <c r="C57" s="41">
        <f>IFERROR(VLOOKUP(B57,Sheet3!A51:I1512,6,FALSE),0)</f>
        <v>0</v>
      </c>
      <c r="D57" s="46">
        <f>IFERROR(VLOOKUP(B57,Sheet3!A51:I1512,8,FALSE),0)</f>
        <v>0</v>
      </c>
      <c r="E57" s="42"/>
      <c r="F57" s="43"/>
      <c r="G57" s="44"/>
      <c r="H57" s="45">
        <f>IFERROR(VLOOKUP(B57,Sheet3!A51:I1512,5,FALSE),0)</f>
        <v>0</v>
      </c>
      <c r="I57" s="37">
        <f>IFERROR(VLOOKUP(B57,Sheet3!A51:J1512,9,FALSE),0)</f>
        <v>0</v>
      </c>
      <c r="J57" s="38">
        <f t="shared" si="2"/>
        <v>0</v>
      </c>
      <c r="K57" s="3">
        <f t="shared" si="3"/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39"/>
      <c r="B58" s="47" t="s">
        <v>71</v>
      </c>
      <c r="C58" s="41">
        <f>IFERROR(VLOOKUP(B58,Sheet3!A52:I1513,6,FALSE),0)</f>
        <v>97.14</v>
      </c>
      <c r="D58" s="46">
        <f>IFERROR(VLOOKUP(B58,Sheet3!A52:I1513,8,FALSE),0)</f>
        <v>68</v>
      </c>
      <c r="E58" s="42"/>
      <c r="F58" s="43">
        <f t="shared" ref="F58:F59" si="6">D58*E58</f>
        <v>0</v>
      </c>
      <c r="G58" s="44" t="str">
        <f>IFERROR(VLOOKUP(B58,Sheet3!A52:I1513,4,FALSE),0)</f>
        <v>4"</v>
      </c>
      <c r="H58" s="45" t="str">
        <f>IFERROR(VLOOKUP(B58,Sheet3!A52:I1513,5,FALSE),0)</f>
        <v> 4" UNION FASTPIPE INDUSTRIAL</v>
      </c>
      <c r="I58" s="37">
        <f>IFERROR(VLOOKUP(B58,Sheet3!A52:J1513,9,FALSE),0)</f>
        <v>2.16</v>
      </c>
      <c r="J58" s="38">
        <f t="shared" si="2"/>
        <v>0</v>
      </c>
      <c r="K58" s="3">
        <f t="shared" si="3"/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39"/>
      <c r="B59" s="47" t="s">
        <v>72</v>
      </c>
      <c r="C59" s="41">
        <f>IFERROR(VLOOKUP(B59,Sheet3!A53:I1514,6,FALSE),0)</f>
        <v>133.94</v>
      </c>
      <c r="D59" s="46">
        <f>IFERROR(VLOOKUP(B59,Sheet3!A53:I1514,8,FALSE),0)</f>
        <v>93.76</v>
      </c>
      <c r="E59" s="42"/>
      <c r="F59" s="43">
        <f t="shared" si="6"/>
        <v>0</v>
      </c>
      <c r="G59" s="44" t="str">
        <f>IFERROR(VLOOKUP(B59,Sheet3!A53:I1514,4,FALSE),0)</f>
        <v>6"</v>
      </c>
      <c r="H59" s="45" t="str">
        <f>IFERROR(VLOOKUP(B59,Sheet3!A53:I1514,5,FALSE),0)</f>
        <v>6" UNION FASTPIPE INDUSTRIAL</v>
      </c>
      <c r="I59" s="37">
        <f>IFERROR(VLOOKUP(B59,Sheet3!A53:J1514,9,FALSE),0)</f>
        <v>4.84</v>
      </c>
      <c r="J59" s="38">
        <f t="shared" si="2"/>
        <v>0</v>
      </c>
      <c r="K59" s="3">
        <f t="shared" si="3"/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39"/>
      <c r="B60" s="47"/>
      <c r="C60" s="41">
        <f>IFERROR(VLOOKUP(B60,Sheet3!A54:I1515,6,FALSE),0)</f>
        <v>0</v>
      </c>
      <c r="D60" s="46">
        <f>IFERROR(VLOOKUP(B60,Sheet3!A54:I1515,8,FALSE),0)</f>
        <v>0</v>
      </c>
      <c r="E60" s="72"/>
      <c r="F60" s="43"/>
      <c r="G60" s="44"/>
      <c r="H60" s="45">
        <f>IFERROR(VLOOKUP(B60,Sheet3!A54:I1515,5,FALSE),0)</f>
        <v>0</v>
      </c>
      <c r="I60" s="37">
        <f>IFERROR(VLOOKUP(B60,Sheet3!A54:J1515,9,FALSE),0)</f>
        <v>0</v>
      </c>
      <c r="J60" s="38">
        <f t="shared" si="2"/>
        <v>0</v>
      </c>
      <c r="K60" s="3">
        <f t="shared" si="3"/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39"/>
      <c r="B61" s="47" t="s">
        <v>71</v>
      </c>
      <c r="C61" s="41">
        <f>IFERROR(VLOOKUP(B61,Sheet3!A55:I1516,6,FALSE),0)</f>
        <v>97.14</v>
      </c>
      <c r="D61" s="46">
        <f>IFERROR(VLOOKUP(B61,Sheet3!A55:I1516,8,FALSE),0)</f>
        <v>68</v>
      </c>
      <c r="E61" s="73">
        <f>(E71)+(E84*2)+(E95*2)+(E115*3)+(E160*2)+(E229)+(E250)+(E239*2)</f>
        <v>0</v>
      </c>
      <c r="F61" s="43">
        <f t="shared" ref="F61:F62" si="7">D61*E61</f>
        <v>0</v>
      </c>
      <c r="G61" s="44" t="str">
        <f>IFERROR(VLOOKUP(B61,Sheet3!A55:I1516,4,FALSE),0)</f>
        <v>4"</v>
      </c>
      <c r="H61" s="45" t="str">
        <f>IFERROR(VLOOKUP(B61,Sheet3!A55:I1516,5,FALSE),0)</f>
        <v> 4" UNION FASTPIPE INDUSTRIAL</v>
      </c>
      <c r="I61" s="37">
        <f>IFERROR(VLOOKUP(B61,Sheet3!A55:J1516,9,FALSE),0)</f>
        <v>2.16</v>
      </c>
      <c r="J61" s="38">
        <f t="shared" si="2"/>
        <v>0</v>
      </c>
      <c r="K61" s="3">
        <f t="shared" si="3"/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48"/>
      <c r="B62" s="47" t="s">
        <v>72</v>
      </c>
      <c r="C62" s="41">
        <f>IFERROR(VLOOKUP(B62,Sheet3!A56:I1517,6,FALSE),0)</f>
        <v>133.94</v>
      </c>
      <c r="D62" s="46">
        <f>IFERROR(VLOOKUP(B62,Sheet3!A56:I1517,8,FALSE),0)</f>
        <v>93.76</v>
      </c>
      <c r="E62" s="73">
        <f>(E71)+(E85*2)+(E96*2)+(E116*3)+(E161*2)+(E230)+(E251)+(E240*2)</f>
        <v>0</v>
      </c>
      <c r="F62" s="43">
        <f t="shared" si="7"/>
        <v>0</v>
      </c>
      <c r="G62" s="44" t="str">
        <f>IFERROR(VLOOKUP(B62,Sheet3!A56:I1517,4,FALSE),0)</f>
        <v>6"</v>
      </c>
      <c r="H62" s="45" t="str">
        <f>IFERROR(VLOOKUP(B62,Sheet3!A56:I1517,5,FALSE),0)</f>
        <v>6" UNION FASTPIPE INDUSTRIAL</v>
      </c>
      <c r="I62" s="37">
        <f>IFERROR(VLOOKUP(B62,Sheet3!A56:J1517,9,FALSE),0)</f>
        <v>4.84</v>
      </c>
      <c r="J62" s="38">
        <f t="shared" si="2"/>
        <v>0</v>
      </c>
      <c r="K62" s="3">
        <f t="shared" si="3"/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54"/>
      <c r="B63" s="47"/>
      <c r="C63" s="41">
        <f>IFERROR(VLOOKUP(B63,Sheet3!A57:I1518,6,FALSE),0)</f>
        <v>0</v>
      </c>
      <c r="D63" s="46">
        <f>IFERROR(VLOOKUP(B63,Sheet3!A57:I1518,8,FALSE),0)</f>
        <v>0</v>
      </c>
      <c r="E63" s="74"/>
      <c r="F63" s="43"/>
      <c r="G63" s="44"/>
      <c r="H63" s="45">
        <f>IFERROR(VLOOKUP(B63,Sheet3!A57:I1518,5,FALSE),0)</f>
        <v>0</v>
      </c>
      <c r="I63" s="37">
        <f>IFERROR(VLOOKUP(B63,Sheet3!A57:J1518,9,FALSE),0)</f>
        <v>0</v>
      </c>
      <c r="J63" s="38">
        <f t="shared" si="2"/>
        <v>0</v>
      </c>
      <c r="K63" s="3">
        <f t="shared" si="3"/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60"/>
      <c r="B64" s="47" t="s">
        <v>73</v>
      </c>
      <c r="C64" s="41">
        <f>IFERROR(VLOOKUP(B64,Sheet3!A58:I1519,6,FALSE),0)</f>
        <v>22.19</v>
      </c>
      <c r="D64" s="46">
        <f>IFERROR(VLOOKUP(B64,Sheet3!A58:I1519,8,FALSE),0)</f>
        <v>15.53</v>
      </c>
      <c r="E64" s="42"/>
      <c r="F64" s="43">
        <f t="shared" ref="F64:F69" si="8">D64*E64</f>
        <v>0</v>
      </c>
      <c r="G64" s="44" t="str">
        <f>IFERROR(VLOOKUP(B64,Sheet3!A58:I1519,4,FALSE),0)</f>
        <v>1"</v>
      </c>
      <c r="H64" s="45" t="str">
        <f>IFERROR(VLOOKUP(B64,Sheet3!A58:I1519,5,FALSE),0)</f>
        <v>1" X 3/4" REDUCTION UNION FASTPIPE</v>
      </c>
      <c r="I64" s="37">
        <f>IFERROR(VLOOKUP(B64,Sheet3!A58:J1519,9,FALSE),0)</f>
        <v>0.63</v>
      </c>
      <c r="J64" s="38">
        <f t="shared" si="2"/>
        <v>0</v>
      </c>
      <c r="K64" s="3">
        <f t="shared" si="3"/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60"/>
      <c r="B65" s="47" t="s">
        <v>74</v>
      </c>
      <c r="C65" s="41">
        <f>IFERROR(VLOOKUP(B65,Sheet3!A59:I1520,6,FALSE),0)</f>
        <v>34.74</v>
      </c>
      <c r="D65" s="46">
        <f>IFERROR(VLOOKUP(B65,Sheet3!A59:I1520,8,FALSE),0)</f>
        <v>24.32</v>
      </c>
      <c r="E65" s="42"/>
      <c r="F65" s="43">
        <f t="shared" si="8"/>
        <v>0</v>
      </c>
      <c r="G65" s="44" t="str">
        <f>IFERROR(VLOOKUP(B65,Sheet3!A59:I1520,4,FALSE),0)</f>
        <v>1.5"</v>
      </c>
      <c r="H65" s="45" t="str">
        <f>IFERROR(VLOOKUP(B65,Sheet3!A59:I1520,5,FALSE),0)</f>
        <v>1-1/2" X 3/4" REDUCTION UNION FASTPIPE</v>
      </c>
      <c r="I65" s="37">
        <f>IFERROR(VLOOKUP(B65,Sheet3!A59:J1520,9,FALSE),0)</f>
        <v>1.08</v>
      </c>
      <c r="J65" s="38">
        <f t="shared" si="2"/>
        <v>0</v>
      </c>
      <c r="K65" s="3">
        <f t="shared" si="3"/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60"/>
      <c r="B66" s="47" t="s">
        <v>75</v>
      </c>
      <c r="C66" s="41">
        <f>IFERROR(VLOOKUP(B66,Sheet3!A60:I1521,6,FALSE),0)</f>
        <v>33.96</v>
      </c>
      <c r="D66" s="46">
        <f>IFERROR(VLOOKUP(B66,Sheet3!A60:I1521,8,FALSE),0)</f>
        <v>23.77</v>
      </c>
      <c r="E66" s="42"/>
      <c r="F66" s="43">
        <f t="shared" si="8"/>
        <v>0</v>
      </c>
      <c r="G66" s="44" t="str">
        <f>IFERROR(VLOOKUP(B66,Sheet3!A60:I1521,4,FALSE),0)</f>
        <v>1.5"</v>
      </c>
      <c r="H66" s="45" t="str">
        <f>IFERROR(VLOOKUP(B66,Sheet3!A60:I1521,5,FALSE),0)</f>
        <v>1-1/2" X 1" REDUCTION UNION FASTPIPE</v>
      </c>
      <c r="I66" s="37">
        <f>IFERROR(VLOOKUP(B66,Sheet3!A60:J1521,9,FALSE),0)</f>
        <v>0.7</v>
      </c>
      <c r="J66" s="38">
        <f t="shared" si="2"/>
        <v>0</v>
      </c>
      <c r="K66" s="3">
        <f t="shared" si="3"/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60"/>
      <c r="B67" s="47" t="s">
        <v>76</v>
      </c>
      <c r="C67" s="41">
        <f>IFERROR(VLOOKUP(B67,Sheet3!A61:I1522,6,FALSE),0)</f>
        <v>44.99</v>
      </c>
      <c r="D67" s="46">
        <f>IFERROR(VLOOKUP(B67,Sheet3!A61:I1522,8,FALSE),0)</f>
        <v>31.49</v>
      </c>
      <c r="E67" s="42"/>
      <c r="F67" s="43">
        <f t="shared" si="8"/>
        <v>0</v>
      </c>
      <c r="G67" s="44" t="str">
        <f>IFERROR(VLOOKUP(B67,Sheet3!A61:I1522,4,FALSE),0)</f>
        <v>2"</v>
      </c>
      <c r="H67" s="45" t="str">
        <f>IFERROR(VLOOKUP(B67,Sheet3!A61:I1522,5,FALSE),0)</f>
        <v>2" X 3/4" REDUCTION UNION FASTPIPE</v>
      </c>
      <c r="I67" s="37">
        <f>IFERROR(VLOOKUP(B67,Sheet3!A61:J1522,9,FALSE),0)</f>
        <v>1.76</v>
      </c>
      <c r="J67" s="38">
        <f t="shared" si="2"/>
        <v>0</v>
      </c>
      <c r="K67" s="3">
        <f t="shared" si="3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60"/>
      <c r="B68" s="47" t="s">
        <v>77</v>
      </c>
      <c r="C68" s="41">
        <f>IFERROR(VLOOKUP(B68,Sheet3!A62:I1523,6,FALSE),0)</f>
        <v>45.45</v>
      </c>
      <c r="D68" s="46">
        <f>IFERROR(VLOOKUP(B68,Sheet3!A62:I1523,8,FALSE),0)</f>
        <v>31.81</v>
      </c>
      <c r="E68" s="42"/>
      <c r="F68" s="43">
        <f t="shared" si="8"/>
        <v>0</v>
      </c>
      <c r="G68" s="44" t="str">
        <f>IFERROR(VLOOKUP(B68,Sheet3!A62:I1523,4,FALSE),0)</f>
        <v>2"</v>
      </c>
      <c r="H68" s="45" t="str">
        <f>IFERROR(VLOOKUP(B68,Sheet3!A62:I1523,5,FALSE),0)</f>
        <v>2" X 1" REDUCTION UNION FASTPIPE</v>
      </c>
      <c r="I68" s="37">
        <f>IFERROR(VLOOKUP(B68,Sheet3!A62:J1523,9,FALSE),0)</f>
        <v>1.1</v>
      </c>
      <c r="J68" s="38">
        <f t="shared" si="2"/>
        <v>0</v>
      </c>
      <c r="K68" s="3">
        <f t="shared" si="3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75"/>
      <c r="B69" s="47" t="s">
        <v>78</v>
      </c>
      <c r="C69" s="41">
        <f>IFERROR(VLOOKUP(B69,Sheet3!A63:I1524,6,FALSE),0)</f>
        <v>46.95</v>
      </c>
      <c r="D69" s="46">
        <f>IFERROR(VLOOKUP(B69,Sheet3!A63:I1524,8,FALSE),0)</f>
        <v>32.86</v>
      </c>
      <c r="E69" s="42"/>
      <c r="F69" s="43">
        <f t="shared" si="8"/>
        <v>0</v>
      </c>
      <c r="G69" s="44" t="str">
        <f>IFERROR(VLOOKUP(B69,Sheet3!A63:I1524,4,FALSE),0)</f>
        <v>2"</v>
      </c>
      <c r="H69" s="45" t="str">
        <f>IFERROR(VLOOKUP(B69,Sheet3!A63:I1524,5,FALSE),0)</f>
        <v>2" X 1-1/2" REDUCTION UNION FASTPIPE</v>
      </c>
      <c r="I69" s="37">
        <f>IFERROR(VLOOKUP(B69,Sheet3!A63:J1524,9,FALSE),0)</f>
        <v>1.79</v>
      </c>
      <c r="J69" s="38">
        <f t="shared" si="2"/>
        <v>0</v>
      </c>
      <c r="K69" s="3">
        <f t="shared" si="3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54"/>
      <c r="B70" s="47"/>
      <c r="C70" s="41">
        <f>IFERROR(VLOOKUP(B70,Sheet3!A64:I1525,6,FALSE),0)</f>
        <v>0</v>
      </c>
      <c r="D70" s="46">
        <f>IFERROR(VLOOKUP(B70,Sheet3!A64:I1525,8,FALSE),0)</f>
        <v>0</v>
      </c>
      <c r="E70" s="74"/>
      <c r="F70" s="43"/>
      <c r="G70" s="44"/>
      <c r="H70" s="45">
        <f>IFERROR(VLOOKUP(B70,Sheet3!A64:I1525,5,FALSE),0)</f>
        <v>0</v>
      </c>
      <c r="I70" s="37">
        <f>IFERROR(VLOOKUP(B70,Sheet3!A64:J1525,9,FALSE),0)</f>
        <v>0</v>
      </c>
      <c r="J70" s="38">
        <f t="shared" si="2"/>
        <v>0</v>
      </c>
      <c r="K70" s="3">
        <f t="shared" si="3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60"/>
      <c r="B71" s="47" t="s">
        <v>79</v>
      </c>
      <c r="C71" s="41">
        <f>IFERROR(VLOOKUP(B71,Sheet3!A65:I1526,6,FALSE),0)</f>
        <v>363.94</v>
      </c>
      <c r="D71" s="46">
        <f>IFERROR(VLOOKUP(B71,Sheet3!A65:I1526,8,FALSE),0)</f>
        <v>254.76</v>
      </c>
      <c r="E71" s="42"/>
      <c r="F71" s="43">
        <f>D71*E71</f>
        <v>0</v>
      </c>
      <c r="G71" s="44" t="str">
        <f>IFERROR(VLOOKUP(B71,Sheet3!A65:I1526,4,FALSE),0)</f>
        <v>6"</v>
      </c>
      <c r="H71" s="45" t="str">
        <f>IFERROR(VLOOKUP(B71,Sheet3!A65:I1526,5,FALSE),0)</f>
        <v>6" X 4" REDUCER FASTPIPE INDUSTRIAL NEEDS (1) FI9002 and (1) FI8002 to connect to pipe</v>
      </c>
      <c r="I71" s="37">
        <f>IFERROR(VLOOKUP(B71,Sheet3!A65:J1526,9,FALSE),0)</f>
        <v>7.5</v>
      </c>
      <c r="J71" s="38">
        <f t="shared" si="2"/>
        <v>0</v>
      </c>
      <c r="K71" s="3">
        <f t="shared" si="3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60"/>
      <c r="B72" s="66"/>
      <c r="C72" s="50">
        <f>IFERROR(VLOOKUP(B72,Sheet3!A66:I1527,6,FALSE),0)</f>
        <v>0</v>
      </c>
      <c r="D72" s="51">
        <f>IFERROR(VLOOKUP(B72,Sheet3!A66:I1527,8,FALSE),0)</f>
        <v>0</v>
      </c>
      <c r="E72" s="76"/>
      <c r="F72" s="52"/>
      <c r="G72" s="53"/>
      <c r="H72" s="77">
        <f>IFERROR(VLOOKUP(B72,Sheet3!A66:I1527,5,FALSE),0)</f>
        <v>0</v>
      </c>
      <c r="I72" s="37">
        <f>IFERROR(VLOOKUP(B72,Sheet3!A66:J1527,9,FALSE),0)</f>
        <v>0</v>
      </c>
      <c r="J72" s="38">
        <f t="shared" si="2"/>
        <v>0</v>
      </c>
      <c r="K72" s="3">
        <f t="shared" si="3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75"/>
      <c r="B73" s="78"/>
      <c r="C73" s="56"/>
      <c r="D73" s="4"/>
      <c r="E73" s="79"/>
      <c r="F73" s="69"/>
      <c r="G73" s="58"/>
      <c r="H73" s="70" t="s">
        <v>80</v>
      </c>
      <c r="I73" s="37">
        <f>IFERROR(VLOOKUP(B73,Sheet3!A67:J1528,9,FALSE),0)</f>
        <v>0</v>
      </c>
      <c r="J73" s="38">
        <f t="shared" si="2"/>
        <v>0</v>
      </c>
      <c r="K73" s="3">
        <f t="shared" si="3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29"/>
      <c r="B74" s="61" t="s">
        <v>81</v>
      </c>
      <c r="C74" s="31">
        <f>IFERROR(VLOOKUP(B74,Sheet3!A68:I1529,6,FALSE),0)</f>
        <v>15.25</v>
      </c>
      <c r="D74" s="32">
        <f>IFERROR(VLOOKUP(B74,Sheet3!A68:I1529,8,FALSE),0)</f>
        <v>10.67</v>
      </c>
      <c r="E74" s="80"/>
      <c r="F74" s="34">
        <f t="shared" ref="F74:F78" si="9">D74*E74</f>
        <v>0</v>
      </c>
      <c r="G74" s="35" t="str">
        <f>IFERROR(VLOOKUP(B74,Sheet3!A68:I1529,4,FALSE),0)</f>
        <v>3/4"</v>
      </c>
      <c r="H74" s="36" t="str">
        <f>IFERROR(VLOOKUP(B74,Sheet3!A68:I1529,5,FALSE),0)</f>
        <v>3/4" 90 DEGREE ELBOW FASTPIPE</v>
      </c>
      <c r="I74" s="37">
        <f>IFERROR(VLOOKUP(B74,Sheet3!A68:J1529,9,FALSE),0)</f>
        <v>0.28</v>
      </c>
      <c r="J74" s="38">
        <f t="shared" si="2"/>
        <v>0</v>
      </c>
      <c r="K74" s="3">
        <f t="shared" si="3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39"/>
      <c r="B75" s="47" t="s">
        <v>82</v>
      </c>
      <c r="C75" s="41">
        <f>IFERROR(VLOOKUP(B75,Sheet3!A69:I1530,6,FALSE),0)</f>
        <v>22.95</v>
      </c>
      <c r="D75" s="46">
        <f>IFERROR(VLOOKUP(B75,Sheet3!A69:I1530,8,FALSE),0)</f>
        <v>16.07</v>
      </c>
      <c r="E75" s="81"/>
      <c r="F75" s="43">
        <f t="shared" si="9"/>
        <v>0</v>
      </c>
      <c r="G75" s="44" t="str">
        <f>IFERROR(VLOOKUP(B75,Sheet3!A69:I1530,4,FALSE),0)</f>
        <v>1"</v>
      </c>
      <c r="H75" s="45" t="str">
        <f>IFERROR(VLOOKUP(B75,Sheet3!A69:I1530,5,FALSE),0)</f>
        <v>1" 90 DEGREE ELBOW FASTPIPE</v>
      </c>
      <c r="I75" s="37">
        <f>IFERROR(VLOOKUP(B75,Sheet3!A69:J1530,9,FALSE),0)</f>
        <v>0.33</v>
      </c>
      <c r="J75" s="38">
        <f t="shared" si="2"/>
        <v>0</v>
      </c>
      <c r="K75" s="3">
        <f t="shared" si="3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39"/>
      <c r="B76" s="47" t="s">
        <v>83</v>
      </c>
      <c r="C76" s="41">
        <f>IFERROR(VLOOKUP(B76,Sheet3!A70:I1531,6,FALSE),0)</f>
        <v>36.99</v>
      </c>
      <c r="D76" s="46">
        <f>IFERROR(VLOOKUP(B76,Sheet3!A70:I1531,8,FALSE),0)</f>
        <v>25.89</v>
      </c>
      <c r="E76" s="63"/>
      <c r="F76" s="43">
        <f t="shared" si="9"/>
        <v>0</v>
      </c>
      <c r="G76" s="44" t="str">
        <f>IFERROR(VLOOKUP(B76,Sheet3!A70:I1531,4,FALSE),0)</f>
        <v>1.5"</v>
      </c>
      <c r="H76" s="45" t="str">
        <f>IFERROR(VLOOKUP(B76,Sheet3!A70:I1531,5,FALSE),0)</f>
        <v>1-1/2" 90 DEGREE ELBOW FASTPIPE</v>
      </c>
      <c r="I76" s="37">
        <f>IFERROR(VLOOKUP(B76,Sheet3!A70:J1531,9,FALSE),0)</f>
        <v>1.2</v>
      </c>
      <c r="J76" s="38">
        <f t="shared" si="2"/>
        <v>0</v>
      </c>
      <c r="K76" s="3">
        <f t="shared" si="3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39"/>
      <c r="B77" s="47" t="s">
        <v>84</v>
      </c>
      <c r="C77" s="41">
        <f>IFERROR(VLOOKUP(B77,Sheet3!A71:I1532,6,FALSE),0)</f>
        <v>51.97</v>
      </c>
      <c r="D77" s="46">
        <f>IFERROR(VLOOKUP(B77,Sheet3!A71:I1532,8,FALSE),0)</f>
        <v>36.38</v>
      </c>
      <c r="E77" s="63"/>
      <c r="F77" s="43">
        <f t="shared" si="9"/>
        <v>0</v>
      </c>
      <c r="G77" s="44" t="str">
        <f>IFERROR(VLOOKUP(B77,Sheet3!A71:I1532,4,FALSE),0)</f>
        <v>2"</v>
      </c>
      <c r="H77" s="45" t="str">
        <f>IFERROR(VLOOKUP(B77,Sheet3!A71:I1532,5,FALSE),0)</f>
        <v>2" 90 DEGREE ELBOW FASTPIPE</v>
      </c>
      <c r="I77" s="37">
        <f>IFERROR(VLOOKUP(B77,Sheet3!A71:J1532,9,FALSE),0)</f>
        <v>2.2</v>
      </c>
      <c r="J77" s="38">
        <f t="shared" si="2"/>
        <v>0</v>
      </c>
      <c r="K77" s="3">
        <f t="shared" si="3"/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48"/>
      <c r="B78" s="66"/>
      <c r="C78" s="50">
        <f>IFERROR(VLOOKUP(B78,Sheet3!A72:I1533,6,FALSE),0)</f>
        <v>0</v>
      </c>
      <c r="D78" s="51">
        <f>IFERROR(VLOOKUP(B78,Sheet3!A72:I1533,8,FALSE),0)</f>
        <v>0</v>
      </c>
      <c r="E78" s="67"/>
      <c r="F78" s="52">
        <f t="shared" si="9"/>
        <v>0</v>
      </c>
      <c r="G78" s="53"/>
      <c r="H78" s="77">
        <f>IFERROR(VLOOKUP(B78,Sheet3!A72:I1533,5,FALSE),0)</f>
        <v>0</v>
      </c>
      <c r="I78" s="37">
        <f>IFERROR(VLOOKUP(B78,Sheet3!A72:J1533,9,FALSE),0)</f>
        <v>0</v>
      </c>
      <c r="J78" s="38">
        <f t="shared" si="2"/>
        <v>0</v>
      </c>
      <c r="K78" s="3">
        <f t="shared" si="3"/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29"/>
      <c r="B79" s="61"/>
      <c r="C79" s="31">
        <f>IFERROR(VLOOKUP(B79,Sheet3!A73:I1534,6,FALSE),0)</f>
        <v>0</v>
      </c>
      <c r="D79" s="32">
        <f>IFERROR(VLOOKUP(B79,Sheet3!A73:I1534,8,FALSE),0)</f>
        <v>0</v>
      </c>
      <c r="E79" s="62"/>
      <c r="F79" s="34"/>
      <c r="G79" s="35"/>
      <c r="H79" s="36">
        <f>IFERROR(VLOOKUP(B79,Sheet3!A73:I1534,5,FALSE),0)</f>
        <v>0</v>
      </c>
      <c r="I79" s="37">
        <f>IFERROR(VLOOKUP(B79,Sheet3!A73:J1534,9,FALSE),0)</f>
        <v>0</v>
      </c>
      <c r="J79" s="38">
        <f t="shared" si="2"/>
        <v>0</v>
      </c>
      <c r="K79" s="3">
        <f t="shared" si="3"/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39"/>
      <c r="B80" s="47" t="s">
        <v>85</v>
      </c>
      <c r="C80" s="41">
        <f>IFERROR(VLOOKUP(B80,Sheet3!A74:I1535,6,FALSE),0)</f>
        <v>107.98</v>
      </c>
      <c r="D80" s="46">
        <f>IFERROR(VLOOKUP(B80,Sheet3!A74:I1535,8,FALSE),0)</f>
        <v>75.59</v>
      </c>
      <c r="E80" s="63"/>
      <c r="F80" s="43">
        <f>D80*E80</f>
        <v>0</v>
      </c>
      <c r="G80" s="44" t="str">
        <f>IFERROR(VLOOKUP(B80,Sheet3!A74:I1535,4,FALSE),0)</f>
        <v>3"</v>
      </c>
      <c r="H80" s="45" t="str">
        <f>IFERROR(VLOOKUP(B80,Sheet3!A74:I1535,5,FALSE),0)</f>
        <v>3" 90 DEGREE ELBOW FASTPIPE  INDUSTRIAL</v>
      </c>
      <c r="I80" s="37">
        <f>IFERROR(VLOOKUP(B80,Sheet3!A74:J1535,9,FALSE),0)</f>
        <v>7.3</v>
      </c>
      <c r="J80" s="38">
        <f t="shared" si="2"/>
        <v>0</v>
      </c>
      <c r="K80" s="3">
        <f t="shared" si="3"/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39"/>
      <c r="B81" s="47"/>
      <c r="C81" s="41">
        <f>IFERROR(VLOOKUP(B81,Sheet3!A75:I1536,6,FALSE),0)</f>
        <v>0</v>
      </c>
      <c r="D81" s="46">
        <f>IFERROR(VLOOKUP(B81,Sheet3!A75:I1536,8,FALSE),0)</f>
        <v>0</v>
      </c>
      <c r="E81" s="82"/>
      <c r="F81" s="43"/>
      <c r="G81" s="44"/>
      <c r="H81" s="45">
        <f>IFERROR(VLOOKUP(B81,Sheet3!A75:I1536,5,FALSE),0)</f>
        <v>0</v>
      </c>
      <c r="I81" s="37">
        <f>IFERROR(VLOOKUP(B81,Sheet3!A75:J1536,9,FALSE),0)</f>
        <v>0</v>
      </c>
      <c r="J81" s="38">
        <f t="shared" si="2"/>
        <v>0</v>
      </c>
      <c r="K81" s="3">
        <f t="shared" si="3"/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48"/>
      <c r="B82" s="83"/>
      <c r="C82" s="84">
        <f>IFERROR(VLOOKUP(B82,Sheet3!A76:I1537,6,FALSE),0)</f>
        <v>0</v>
      </c>
      <c r="D82" s="85">
        <f>IFERROR(VLOOKUP(B82,Sheet3!A76:I1537,8,FALSE),0)</f>
        <v>0</v>
      </c>
      <c r="E82" s="86"/>
      <c r="F82" s="87"/>
      <c r="G82" s="88"/>
      <c r="H82" s="89">
        <f>IFERROR(VLOOKUP(B82,Sheet3!A76:I1537,5,FALSE),0)</f>
        <v>0</v>
      </c>
      <c r="I82" s="37">
        <f>IFERROR(VLOOKUP(B82,Sheet3!A76:J1537,9,FALSE),0)</f>
        <v>0</v>
      </c>
      <c r="J82" s="38">
        <f t="shared" si="2"/>
        <v>0</v>
      </c>
      <c r="K82" s="3">
        <f t="shared" si="3"/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54"/>
      <c r="B83" s="61"/>
      <c r="C83" s="31">
        <f>IFERROR(VLOOKUP(B83,Sheet3!A77:I1538,6,FALSE),0)</f>
        <v>0</v>
      </c>
      <c r="D83" s="32">
        <f>IFERROR(VLOOKUP(B83,Sheet3!A77:I1538,8,FALSE),0)</f>
        <v>0</v>
      </c>
      <c r="E83" s="90"/>
      <c r="F83" s="34"/>
      <c r="G83" s="35"/>
      <c r="H83" s="36">
        <f>IFERROR(VLOOKUP(B83,Sheet3!A77:I1538,5,FALSE),0)</f>
        <v>0</v>
      </c>
      <c r="I83" s="37">
        <f>IFERROR(VLOOKUP(B83,Sheet3!A77:J1538,9,FALSE),0)</f>
        <v>0</v>
      </c>
      <c r="J83" s="38">
        <f t="shared" si="2"/>
        <v>0</v>
      </c>
      <c r="K83" s="3">
        <f t="shared" si="3"/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60"/>
      <c r="B84" s="47" t="s">
        <v>86</v>
      </c>
      <c r="C84" s="41">
        <f>IFERROR(VLOOKUP(B84,Sheet3!A78:I1539,6,FALSE),0)</f>
        <v>86.97</v>
      </c>
      <c r="D84" s="46">
        <f>IFERROR(VLOOKUP(B84,Sheet3!A78:I1539,8,FALSE),0)</f>
        <v>60.88</v>
      </c>
      <c r="E84" s="91"/>
      <c r="F84" s="43">
        <f t="shared" ref="F84:F85" si="10">D84*E84</f>
        <v>0</v>
      </c>
      <c r="G84" s="44" t="str">
        <f>IFERROR(VLOOKUP(B84,Sheet3!A78:I1539,4,FALSE),0)</f>
        <v>4"</v>
      </c>
      <c r="H84" s="45" t="str">
        <f>IFERROR(VLOOKUP(B84,Sheet3!A78:I1539,5,FALSE),0)</f>
        <v>4" 90 DEGREE ELBOW FASTPIPE  INDUSTRIAL NEEDS (2) FI8002 to connect to pipe</v>
      </c>
      <c r="I84" s="37">
        <f>IFERROR(VLOOKUP(B84,Sheet3!A78:J1539,9,FALSE),0)</f>
        <v>1.89</v>
      </c>
      <c r="J84" s="38">
        <f t="shared" si="2"/>
        <v>0</v>
      </c>
      <c r="K84" s="3">
        <f t="shared" si="3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60"/>
      <c r="B85" s="47" t="s">
        <v>87</v>
      </c>
      <c r="C85" s="41">
        <f>IFERROR(VLOOKUP(B85,Sheet3!A79:I1540,6,FALSE),0)</f>
        <v>169.72</v>
      </c>
      <c r="D85" s="46">
        <f>IFERROR(VLOOKUP(B85,Sheet3!A79:I1540,8,FALSE),0)</f>
        <v>118.8</v>
      </c>
      <c r="E85" s="91"/>
      <c r="F85" s="43">
        <f t="shared" si="10"/>
        <v>0</v>
      </c>
      <c r="G85" s="44" t="str">
        <f>IFERROR(VLOOKUP(B85,Sheet3!A79:I1540,4,FALSE),0)</f>
        <v>6"</v>
      </c>
      <c r="H85" s="45" t="str">
        <f>IFERROR(VLOOKUP(B85,Sheet3!A79:I1540,5,FALSE),0)</f>
        <v>6"  90 DEGREE ELBOW FASTPIPE  INDUSTRIAL NEEDS (2) FI9002 to connect to pipe</v>
      </c>
      <c r="I85" s="37">
        <f>IFERROR(VLOOKUP(B85,Sheet3!A79:J1540,9,FALSE),0)</f>
        <v>4.09</v>
      </c>
      <c r="J85" s="38">
        <f t="shared" si="2"/>
        <v>0</v>
      </c>
      <c r="K85" s="3">
        <f t="shared" si="3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60"/>
      <c r="B86" s="47"/>
      <c r="C86" s="41">
        <f>IFERROR(VLOOKUP(B86,Sheet3!A80:I1541,6,FALSE),0)</f>
        <v>0</v>
      </c>
      <c r="D86" s="46">
        <f>IFERROR(VLOOKUP(B86,Sheet3!A80:I1541,8,FALSE),0)</f>
        <v>0</v>
      </c>
      <c r="E86" s="92"/>
      <c r="F86" s="43"/>
      <c r="G86" s="44"/>
      <c r="H86" s="45">
        <f>IFERROR(VLOOKUP(B86,Sheet3!A80:I1541,5,FALSE),0)</f>
        <v>0</v>
      </c>
      <c r="I86" s="37">
        <f>IFERROR(VLOOKUP(B86,Sheet3!A80:J1541,9,FALSE),0)</f>
        <v>0</v>
      </c>
      <c r="J86" s="38">
        <f t="shared" si="2"/>
        <v>0</v>
      </c>
      <c r="K86" s="3">
        <f t="shared" si="3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60"/>
      <c r="B87" s="47"/>
      <c r="C87" s="41">
        <f>IFERROR(VLOOKUP(B87,Sheet3!A81:I1542,6,FALSE),0)</f>
        <v>0</v>
      </c>
      <c r="D87" s="46">
        <f>IFERROR(VLOOKUP(B87,Sheet3!A81:I1542,8,FALSE),0)</f>
        <v>0</v>
      </c>
      <c r="E87" s="92"/>
      <c r="F87" s="43"/>
      <c r="G87" s="44"/>
      <c r="H87" s="45">
        <f>IFERROR(VLOOKUP(B87,Sheet3!A81:I1542,5,FALSE),0)</f>
        <v>0</v>
      </c>
      <c r="I87" s="37">
        <f>IFERROR(VLOOKUP(B87,Sheet3!A81:J1542,9,FALSE),0)</f>
        <v>0</v>
      </c>
      <c r="J87" s="38">
        <f t="shared" si="2"/>
        <v>0</v>
      </c>
      <c r="K87" s="3">
        <f t="shared" si="3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75"/>
      <c r="B88" s="66"/>
      <c r="C88" s="50">
        <f>IFERROR(VLOOKUP(B88,Sheet3!A82:I1543,6,FALSE),0)</f>
        <v>0</v>
      </c>
      <c r="D88" s="51">
        <f>IFERROR(VLOOKUP(B88,Sheet3!A82:I1543,8,FALSE),0)</f>
        <v>0</v>
      </c>
      <c r="E88" s="93"/>
      <c r="F88" s="52"/>
      <c r="G88" s="53"/>
      <c r="H88" s="77">
        <f>IFERROR(VLOOKUP(B88,Sheet3!A82:I1543,5,FALSE),0)</f>
        <v>0</v>
      </c>
      <c r="I88" s="37">
        <f>IFERROR(VLOOKUP(B88,Sheet3!A82:J1543,9,FALSE),0)</f>
        <v>0</v>
      </c>
      <c r="J88" s="38">
        <f t="shared" si="2"/>
        <v>0</v>
      </c>
      <c r="K88" s="3">
        <f t="shared" si="3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54"/>
      <c r="B89" s="61"/>
      <c r="C89" s="31">
        <f>IFERROR(VLOOKUP(B89,Sheet3!A83:I1544,6,FALSE),0)</f>
        <v>0</v>
      </c>
      <c r="D89" s="32">
        <f>IFERROR(VLOOKUP(B89,Sheet3!A83:I1544,8,FALSE),0)</f>
        <v>0</v>
      </c>
      <c r="E89" s="94"/>
      <c r="F89" s="34"/>
      <c r="G89" s="35"/>
      <c r="H89" s="36">
        <f>IFERROR(VLOOKUP(B89,Sheet3!A83:I1544,5,FALSE),0)</f>
        <v>0</v>
      </c>
      <c r="I89" s="37">
        <f>IFERROR(VLOOKUP(B89,Sheet3!A83:J1544,9,FALSE),0)</f>
        <v>0</v>
      </c>
      <c r="J89" s="38">
        <f t="shared" si="2"/>
        <v>0</v>
      </c>
      <c r="K89" s="3">
        <f t="shared" si="3"/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60"/>
      <c r="B90" s="47" t="s">
        <v>88</v>
      </c>
      <c r="C90" s="41">
        <f>IFERROR(VLOOKUP(B90,Sheet3!A84:I1545,6,FALSE),0)</f>
        <v>23.24</v>
      </c>
      <c r="D90" s="46">
        <f>IFERROR(VLOOKUP(B90,Sheet3!A84:I1545,8,FALSE),0)</f>
        <v>16.27</v>
      </c>
      <c r="E90" s="91"/>
      <c r="F90" s="43">
        <f t="shared" ref="F90:F93" si="11">D90*E90</f>
        <v>0</v>
      </c>
      <c r="G90" s="44" t="str">
        <f>IFERROR(VLOOKUP(B90,Sheet3!A84:I1545,4,FALSE),0)</f>
        <v>1"</v>
      </c>
      <c r="H90" s="45" t="str">
        <f>IFERROR(VLOOKUP(B90,Sheet3!A84:I1545,5,FALSE),0)</f>
        <v>1" 45 DEGREE ELBOW FASTPIPE</v>
      </c>
      <c r="I90" s="37">
        <f>IFERROR(VLOOKUP(B90,Sheet3!A84:J1545,9,FALSE),0)</f>
        <v>0.5</v>
      </c>
      <c r="J90" s="38">
        <f t="shared" si="2"/>
        <v>0</v>
      </c>
      <c r="K90" s="3">
        <f t="shared" si="3"/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60"/>
      <c r="B91" s="47" t="s">
        <v>89</v>
      </c>
      <c r="C91" s="41">
        <f>IFERROR(VLOOKUP(B91,Sheet3!A85:I1546,6,FALSE),0)</f>
        <v>43.1</v>
      </c>
      <c r="D91" s="46">
        <f>IFERROR(VLOOKUP(B91,Sheet3!A85:I1546,8,FALSE),0)</f>
        <v>30.17</v>
      </c>
      <c r="E91" s="91"/>
      <c r="F91" s="43">
        <f t="shared" si="11"/>
        <v>0</v>
      </c>
      <c r="G91" s="44" t="str">
        <f>IFERROR(VLOOKUP(B91,Sheet3!A85:I1546,4,FALSE),0)</f>
        <v>1.5"</v>
      </c>
      <c r="H91" s="45" t="str">
        <f>IFERROR(VLOOKUP(B91,Sheet3!A85:I1546,5,FALSE),0)</f>
        <v>1-1/2" 45 DEGREE ELBOW FASTPIPE</v>
      </c>
      <c r="I91" s="37">
        <f>IFERROR(VLOOKUP(B91,Sheet3!A85:J1546,9,FALSE),0)</f>
        <v>1.78</v>
      </c>
      <c r="J91" s="38">
        <f t="shared" si="2"/>
        <v>0</v>
      </c>
      <c r="K91" s="3">
        <f t="shared" si="3"/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60"/>
      <c r="B92" s="47" t="s">
        <v>90</v>
      </c>
      <c r="C92" s="41">
        <f>IFERROR(VLOOKUP(B92,Sheet3!A86:I1547,6,FALSE),0)</f>
        <v>57.75</v>
      </c>
      <c r="D92" s="46">
        <f>IFERROR(VLOOKUP(B92,Sheet3!A86:I1547,8,FALSE),0)</f>
        <v>40.42</v>
      </c>
      <c r="E92" s="91"/>
      <c r="F92" s="43">
        <f t="shared" si="11"/>
        <v>0</v>
      </c>
      <c r="G92" s="44" t="str">
        <f>IFERROR(VLOOKUP(B92,Sheet3!A86:I1547,4,FALSE),0)</f>
        <v>2"</v>
      </c>
      <c r="H92" s="45" t="str">
        <f>IFERROR(VLOOKUP(B92,Sheet3!A86:I1547,5,FALSE),0)</f>
        <v>2" 45 DEGREE ELBOW FASTPIPE</v>
      </c>
      <c r="I92" s="37">
        <f>IFERROR(VLOOKUP(B92,Sheet3!A86:J1547,9,FALSE),0)</f>
        <v>3.59</v>
      </c>
      <c r="J92" s="38">
        <f t="shared" si="2"/>
        <v>0</v>
      </c>
      <c r="K92" s="3">
        <f t="shared" si="3"/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75"/>
      <c r="B93" s="66"/>
      <c r="C93" s="50">
        <f>IFERROR(VLOOKUP(B93,Sheet3!A87:I1548,6,FALSE),0)</f>
        <v>0</v>
      </c>
      <c r="D93" s="51">
        <f>IFERROR(VLOOKUP(B93,Sheet3!A87:I1548,8,FALSE),0)</f>
        <v>0</v>
      </c>
      <c r="E93" s="95"/>
      <c r="F93" s="52">
        <f t="shared" si="11"/>
        <v>0</v>
      </c>
      <c r="G93" s="53"/>
      <c r="H93" s="77">
        <f>IFERROR(VLOOKUP(B93,Sheet3!A87:I1548,5,FALSE),0)</f>
        <v>0</v>
      </c>
      <c r="I93" s="37">
        <f>IFERROR(VLOOKUP(B93,Sheet3!A87:J1548,9,FALSE),0)</f>
        <v>0</v>
      </c>
      <c r="J93" s="38">
        <f t="shared" si="2"/>
        <v>0</v>
      </c>
      <c r="K93" s="3">
        <f t="shared" si="3"/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54"/>
      <c r="B94" s="61"/>
      <c r="C94" s="31">
        <f>IFERROR(VLOOKUP(B94,Sheet3!A88:I1549,6,FALSE),0)</f>
        <v>0</v>
      </c>
      <c r="D94" s="32">
        <f>IFERROR(VLOOKUP(B94,Sheet3!A88:I1549,8,FALSE),0)</f>
        <v>0</v>
      </c>
      <c r="E94" s="96"/>
      <c r="F94" s="34"/>
      <c r="G94" s="35"/>
      <c r="H94" s="36">
        <f>IFERROR(VLOOKUP(B94,Sheet3!A88:I1549,5,FALSE),0)</f>
        <v>0</v>
      </c>
      <c r="I94" s="37">
        <f>IFERROR(VLOOKUP(B94,Sheet3!A88:J1549,9,FALSE),0)</f>
        <v>0</v>
      </c>
      <c r="J94" s="38">
        <f t="shared" si="2"/>
        <v>0</v>
      </c>
      <c r="K94" s="3">
        <f t="shared" si="3"/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60"/>
      <c r="B95" s="47" t="s">
        <v>91</v>
      </c>
      <c r="C95" s="41">
        <f>IFERROR(VLOOKUP(B95,Sheet3!A89:I1550,6,FALSE),0)</f>
        <v>85.97</v>
      </c>
      <c r="D95" s="46">
        <f>IFERROR(VLOOKUP(B95,Sheet3!A89:I1550,8,FALSE),0)</f>
        <v>60.18</v>
      </c>
      <c r="E95" s="91"/>
      <c r="F95" s="43">
        <f t="shared" ref="F95:F96" si="12">D95*E95</f>
        <v>0</v>
      </c>
      <c r="G95" s="44" t="str">
        <f>IFERROR(VLOOKUP(B95,Sheet3!A89:I1550,4,FALSE),0)</f>
        <v>4"</v>
      </c>
      <c r="H95" s="45" t="str">
        <f>IFERROR(VLOOKUP(B95,Sheet3!A89:I1550,5,FALSE),0)</f>
        <v>4" 45 DEGREE ELBOW FASTPIPE  INDUSTRIAL NEEDS (2) FI8002 to connect to pipe</v>
      </c>
      <c r="I95" s="37">
        <f>IFERROR(VLOOKUP(B95,Sheet3!A89:J1550,9,FALSE),0)</f>
        <v>3.29</v>
      </c>
      <c r="J95" s="38">
        <f t="shared" si="2"/>
        <v>0</v>
      </c>
      <c r="K95" s="3">
        <f t="shared" si="3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60"/>
      <c r="B96" s="47" t="s">
        <v>92</v>
      </c>
      <c r="C96" s="41">
        <f>IFERROR(VLOOKUP(B96,Sheet3!A90:I1551,6,FALSE),0)</f>
        <v>169.72</v>
      </c>
      <c r="D96" s="46">
        <f>IFERROR(VLOOKUP(B96,Sheet3!A90:I1551,8,FALSE),0)</f>
        <v>118.8</v>
      </c>
      <c r="E96" s="91"/>
      <c r="F96" s="43">
        <f t="shared" si="12"/>
        <v>0</v>
      </c>
      <c r="G96" s="44" t="str">
        <f>IFERROR(VLOOKUP(B96,Sheet3!A90:I1551,4,FALSE),0)</f>
        <v>6"</v>
      </c>
      <c r="H96" s="45" t="str">
        <f>IFERROR(VLOOKUP(B96,Sheet3!A90:I1551,5,FALSE),0)</f>
        <v>6" 45 DEGREE ELBOW FASTPIPE  INDUSTRIAL NEEDS (2) FI9002 to connect to pipe</v>
      </c>
      <c r="I96" s="37">
        <f>IFERROR(VLOOKUP(B96,Sheet3!A90:J1551,9,FALSE),0)</f>
        <v>7.24</v>
      </c>
      <c r="J96" s="38">
        <f t="shared" si="2"/>
        <v>0</v>
      </c>
      <c r="K96" s="3">
        <f t="shared" si="3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75"/>
      <c r="B97" s="66"/>
      <c r="C97" s="50">
        <f>IFERROR(VLOOKUP(B97,Sheet3!A91:I1552,6,FALSE),0)</f>
        <v>0</v>
      </c>
      <c r="D97" s="51">
        <f>IFERROR(VLOOKUP(B97,Sheet3!A91:I1552,8,FALSE),0)</f>
        <v>0</v>
      </c>
      <c r="E97" s="97"/>
      <c r="F97" s="52"/>
      <c r="G97" s="53"/>
      <c r="H97" s="77">
        <f>IFERROR(VLOOKUP(B97,Sheet3!A91:I1552,5,FALSE),0)</f>
        <v>0</v>
      </c>
      <c r="I97" s="37">
        <f>IFERROR(VLOOKUP(B97,Sheet3!A91:J1552,9,FALSE),0)</f>
        <v>0</v>
      </c>
      <c r="J97" s="38">
        <f t="shared" si="2"/>
        <v>0</v>
      </c>
      <c r="K97" s="3">
        <f t="shared" si="3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54"/>
      <c r="B98" s="98" t="s">
        <v>93</v>
      </c>
      <c r="C98" s="31"/>
      <c r="D98" s="32"/>
      <c r="E98" s="99"/>
      <c r="F98" s="100"/>
      <c r="G98" s="35"/>
      <c r="H98" s="36"/>
      <c r="I98" s="37">
        <f>IFERROR(VLOOKUP(B98,Sheet3!A92:J1553,9,FALSE),0)</f>
        <v>0</v>
      </c>
      <c r="J98" s="38">
        <f t="shared" si="2"/>
        <v>0</v>
      </c>
      <c r="K98" s="3">
        <f t="shared" si="3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60"/>
      <c r="B99" s="47" t="s">
        <v>94</v>
      </c>
      <c r="C99" s="41">
        <f>IFERROR(VLOOKUP(B99,Sheet3!A93:I1554,6,FALSE),0)</f>
        <v>30.35</v>
      </c>
      <c r="D99" s="46">
        <f>IFERROR(VLOOKUP(B99,Sheet3!A93:I1554,8,FALSE),0)</f>
        <v>21.25</v>
      </c>
      <c r="E99" s="96"/>
      <c r="F99" s="43">
        <f t="shared" ref="F99:F103" si="13">D99*E99</f>
        <v>0</v>
      </c>
      <c r="G99" s="44" t="str">
        <f>IFERROR(VLOOKUP(B99,Sheet3!A93:I1554,4,FALSE),0)</f>
        <v>3/4"</v>
      </c>
      <c r="H99" s="45" t="str">
        <f>IFERROR(VLOOKUP(B99,Sheet3!A93:I1554,5,FALSE),0)</f>
        <v>3/4" 90 DEGREE REDUCING ELBOW X 1/4" FEMALE NPT FASTPIPE</v>
      </c>
      <c r="I99" s="37">
        <f>IFERROR(VLOOKUP(B99,Sheet3!A93:J1554,9,FALSE),0)</f>
        <v>0</v>
      </c>
      <c r="J99" s="38">
        <f t="shared" si="2"/>
        <v>0</v>
      </c>
      <c r="K99" s="3">
        <f t="shared" si="3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60"/>
      <c r="B100" s="47" t="s">
        <v>95</v>
      </c>
      <c r="C100" s="41">
        <f>IFERROR(VLOOKUP(B100,Sheet3!A94:I1555,6,FALSE),0)</f>
        <v>31.25</v>
      </c>
      <c r="D100" s="46">
        <f>IFERROR(VLOOKUP(B100,Sheet3!A94:I1555,8,FALSE),0)</f>
        <v>21.88</v>
      </c>
      <c r="E100" s="91"/>
      <c r="F100" s="43">
        <f t="shared" si="13"/>
        <v>0</v>
      </c>
      <c r="G100" s="44" t="str">
        <f>IFERROR(VLOOKUP(B100,Sheet3!A94:I1555,4,FALSE),0)</f>
        <v>3/4"</v>
      </c>
      <c r="H100" s="45" t="str">
        <f>IFERROR(VLOOKUP(B100,Sheet3!A94:I1555,5,FALSE),0)</f>
        <v>3/4" 90 DEGREE REDUCING ELBOW X 1/2" FEMALE NPT FASTPIPE</v>
      </c>
      <c r="I100" s="37">
        <f>IFERROR(VLOOKUP(B100,Sheet3!A94:J1555,9,FALSE),0)</f>
        <v>1.07</v>
      </c>
      <c r="J100" s="38">
        <f t="shared" si="2"/>
        <v>0</v>
      </c>
      <c r="K100" s="3">
        <f t="shared" si="3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60"/>
      <c r="B101" s="47" t="s">
        <v>96</v>
      </c>
      <c r="C101" s="41">
        <f>IFERROR(VLOOKUP(B101,Sheet3!A95:I1556,6,FALSE),0)</f>
        <v>36.94</v>
      </c>
      <c r="D101" s="46">
        <f>IFERROR(VLOOKUP(B101,Sheet3!A95:I1556,8,FALSE),0)</f>
        <v>25.86</v>
      </c>
      <c r="E101" s="91"/>
      <c r="F101" s="43">
        <f t="shared" si="13"/>
        <v>0</v>
      </c>
      <c r="G101" s="44" t="str">
        <f>IFERROR(VLOOKUP(B101,Sheet3!A95:I1556,4,FALSE),0)</f>
        <v>1"</v>
      </c>
      <c r="H101" s="45" t="str">
        <f>IFERROR(VLOOKUP(B101,Sheet3!A95:I1556,5,FALSE),0)</f>
        <v>1" 90 DEGREE REDUCING ELBOW X 1/4" FEMALE NPT FASTPIPE</v>
      </c>
      <c r="I101" s="37">
        <f>IFERROR(VLOOKUP(B101,Sheet3!A95:J1556,9,FALSE),0)</f>
        <v>0</v>
      </c>
      <c r="J101" s="38">
        <f t="shared" si="2"/>
        <v>0</v>
      </c>
      <c r="K101" s="3">
        <f t="shared" si="3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60"/>
      <c r="B102" s="47" t="s">
        <v>97</v>
      </c>
      <c r="C102" s="41">
        <f>IFERROR(VLOOKUP(B102,Sheet3!A96:I1557,6,FALSE),0)</f>
        <v>36.59</v>
      </c>
      <c r="D102" s="46">
        <f>IFERROR(VLOOKUP(B102,Sheet3!A96:I1557,8,FALSE),0)</f>
        <v>25.61</v>
      </c>
      <c r="E102" s="91"/>
      <c r="F102" s="43">
        <f t="shared" si="13"/>
        <v>0</v>
      </c>
      <c r="G102" s="44" t="str">
        <f>IFERROR(VLOOKUP(B102,Sheet3!A96:I1557,4,FALSE),0)</f>
        <v>1"</v>
      </c>
      <c r="H102" s="45" t="str">
        <f>IFERROR(VLOOKUP(B102,Sheet3!A96:I1557,5,FALSE),0)</f>
        <v>1" 90 DEGREE REDUCING ELBOW X 1/2" FEMALE NPT  FASTPIPE</v>
      </c>
      <c r="I102" s="37">
        <f>IFERROR(VLOOKUP(B102,Sheet3!A96:J1557,9,FALSE),0)</f>
        <v>1.23</v>
      </c>
      <c r="J102" s="38">
        <f t="shared" si="2"/>
        <v>0</v>
      </c>
      <c r="K102" s="3">
        <f t="shared" si="3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75"/>
      <c r="B103" s="66" t="s">
        <v>98</v>
      </c>
      <c r="C103" s="50">
        <f>IFERROR(VLOOKUP(B103,Sheet3!A97:I1558,6,FALSE),0)</f>
        <v>36.59</v>
      </c>
      <c r="D103" s="51">
        <f>IFERROR(VLOOKUP(B103,Sheet3!A97:I1558,8,FALSE),0)</f>
        <v>25.61</v>
      </c>
      <c r="E103" s="97"/>
      <c r="F103" s="43">
        <f t="shared" si="13"/>
        <v>0</v>
      </c>
      <c r="G103" s="44" t="str">
        <f>IFERROR(VLOOKUP(B103,Sheet3!A97:I1558,4,FALSE),0)</f>
        <v>1"</v>
      </c>
      <c r="H103" s="45" t="str">
        <f>IFERROR(VLOOKUP(B103,Sheet3!A97:I1558,5,FALSE),0)</f>
        <v>1" 90 DEGREE REDUCING ELBOW X 3/4" FEMALE NPT  FASTPIPE</v>
      </c>
      <c r="I103" s="37">
        <f>IFERROR(VLOOKUP(B103,Sheet3!A97:J1558,9,FALSE),0)</f>
        <v>0.88</v>
      </c>
      <c r="J103" s="38">
        <f t="shared" si="2"/>
        <v>0</v>
      </c>
      <c r="K103" s="3">
        <f t="shared" si="3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60"/>
      <c r="B104" s="101"/>
      <c r="C104" s="56"/>
      <c r="D104" s="4"/>
      <c r="E104" s="102"/>
      <c r="F104" s="87"/>
      <c r="G104" s="88"/>
      <c r="H104" s="103" t="s">
        <v>99</v>
      </c>
      <c r="I104" s="37">
        <f>IFERROR(VLOOKUP(B104,Sheet3!A98:J1559,9,FALSE),0)</f>
        <v>0</v>
      </c>
      <c r="J104" s="38">
        <f t="shared" si="2"/>
        <v>0</v>
      </c>
      <c r="K104" s="3">
        <f t="shared" si="3"/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39"/>
      <c r="B105" s="61" t="s">
        <v>100</v>
      </c>
      <c r="C105" s="31">
        <f>IFERROR(VLOOKUP(B105,Sheet3!A99:I1560,6,FALSE),0)</f>
        <v>19.34</v>
      </c>
      <c r="D105" s="32">
        <f>IFERROR(VLOOKUP(B105,Sheet3!A99:I1560,8,FALSE),0)</f>
        <v>13.54</v>
      </c>
      <c r="E105" s="62"/>
      <c r="F105" s="34">
        <f t="shared" ref="F105:F108" si="14">D105*E105</f>
        <v>0</v>
      </c>
      <c r="G105" s="35" t="str">
        <f>IFERROR(VLOOKUP(B105,Sheet3!A99:I1560,4,FALSE),0)</f>
        <v>3/4"</v>
      </c>
      <c r="H105" s="36" t="str">
        <f>IFERROR(VLOOKUP(B105,Sheet3!A99:I1560,5,FALSE),0)</f>
        <v>3/4" EQUAL TEE FASTPIPE</v>
      </c>
      <c r="I105" s="37">
        <f>IFERROR(VLOOKUP(B105,Sheet3!A99:J1560,9,FALSE),0)</f>
        <v>0.17</v>
      </c>
      <c r="J105" s="38">
        <f t="shared" si="2"/>
        <v>0</v>
      </c>
      <c r="K105" s="3">
        <f t="shared" si="3"/>
        <v>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39"/>
      <c r="B106" s="47" t="s">
        <v>101</v>
      </c>
      <c r="C106" s="41">
        <f>IFERROR(VLOOKUP(B106,Sheet3!A100:I1561,6,FALSE),0)</f>
        <v>27.24</v>
      </c>
      <c r="D106" s="46">
        <f>IFERROR(VLOOKUP(B106,Sheet3!A100:I1561,8,FALSE),0)</f>
        <v>19.07</v>
      </c>
      <c r="E106" s="81"/>
      <c r="F106" s="43">
        <f t="shared" si="14"/>
        <v>0</v>
      </c>
      <c r="G106" s="44" t="str">
        <f>IFERROR(VLOOKUP(B106,Sheet3!A100:I1561,4,FALSE),0)</f>
        <v>1"</v>
      </c>
      <c r="H106" s="45" t="str">
        <f>IFERROR(VLOOKUP(B106,Sheet3!A100:I1561,5,FALSE),0)</f>
        <v>1" EQUAL TEE FASTPIPE</v>
      </c>
      <c r="I106" s="37">
        <f>IFERROR(VLOOKUP(B106,Sheet3!A100:J1561,9,FALSE),0)</f>
        <v>0.31</v>
      </c>
      <c r="J106" s="38">
        <f t="shared" si="2"/>
        <v>0</v>
      </c>
      <c r="K106" s="3">
        <f t="shared" si="3"/>
        <v>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39"/>
      <c r="B107" s="47" t="s">
        <v>102</v>
      </c>
      <c r="C107" s="41">
        <f>IFERROR(VLOOKUP(B107,Sheet3!A101:I1562,6,FALSE),0)</f>
        <v>57.97</v>
      </c>
      <c r="D107" s="46">
        <f>IFERROR(VLOOKUP(B107,Sheet3!A101:I1562,8,FALSE),0)</f>
        <v>40.58</v>
      </c>
      <c r="E107" s="63"/>
      <c r="F107" s="43">
        <f t="shared" si="14"/>
        <v>0</v>
      </c>
      <c r="G107" s="44" t="str">
        <f>IFERROR(VLOOKUP(B107,Sheet3!A101:I1562,4,FALSE),0)</f>
        <v>1.5"</v>
      </c>
      <c r="H107" s="45" t="str">
        <f>IFERROR(VLOOKUP(B107,Sheet3!A101:I1562,5,FALSE),0)</f>
        <v>1-1/2" EQUAL TEE FASTPIPE</v>
      </c>
      <c r="I107" s="37">
        <f>IFERROR(VLOOKUP(B107,Sheet3!A101:J1562,9,FALSE),0)</f>
        <v>1.13</v>
      </c>
      <c r="J107" s="38">
        <f t="shared" si="2"/>
        <v>0</v>
      </c>
      <c r="K107" s="3">
        <f t="shared" si="3"/>
        <v>0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48"/>
      <c r="B108" s="66" t="s">
        <v>103</v>
      </c>
      <c r="C108" s="50">
        <f>IFERROR(VLOOKUP(B108,Sheet3!A102:I1563,6,FALSE),0)</f>
        <v>71.25</v>
      </c>
      <c r="D108" s="51">
        <f>IFERROR(VLOOKUP(B108,Sheet3!A102:I1563,8,FALSE),0)</f>
        <v>49.88</v>
      </c>
      <c r="E108" s="67"/>
      <c r="F108" s="52">
        <f t="shared" si="14"/>
        <v>0</v>
      </c>
      <c r="G108" s="53" t="str">
        <f>IFERROR(VLOOKUP(B108,Sheet3!A102:I1563,4,FALSE),0)</f>
        <v>2"</v>
      </c>
      <c r="H108" s="77" t="str">
        <f>IFERROR(VLOOKUP(B108,Sheet3!A102:I1563,5,FALSE),0)</f>
        <v>2" EQUAL TEE FASTPIPE</v>
      </c>
      <c r="I108" s="37">
        <f>IFERROR(VLOOKUP(B108,Sheet3!A102:J1563,9,FALSE),0)</f>
        <v>1.96</v>
      </c>
      <c r="J108" s="38">
        <f t="shared" si="2"/>
        <v>0</v>
      </c>
      <c r="K108" s="3">
        <f t="shared" si="3"/>
        <v>0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29"/>
      <c r="B109" s="61"/>
      <c r="C109" s="31">
        <f>IFERROR(VLOOKUP(B109,Sheet3!A103:I1564,6,FALSE),0)</f>
        <v>0</v>
      </c>
      <c r="D109" s="32">
        <f>IFERROR(VLOOKUP(B109,Sheet3!A103:I1564,8,FALSE),0)</f>
        <v>0</v>
      </c>
      <c r="E109" s="62"/>
      <c r="F109" s="34"/>
      <c r="G109" s="35"/>
      <c r="H109" s="36">
        <f>IFERROR(VLOOKUP(B109,Sheet3!A103:I1564,5,FALSE),0)</f>
        <v>0</v>
      </c>
      <c r="I109" s="37">
        <f>IFERROR(VLOOKUP(B109,Sheet3!A103:J1564,9,FALSE),0)</f>
        <v>0</v>
      </c>
      <c r="J109" s="38">
        <f t="shared" si="2"/>
        <v>0</v>
      </c>
      <c r="K109" s="3">
        <f t="shared" si="3"/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39"/>
      <c r="B110" s="47"/>
      <c r="C110" s="41">
        <f>IFERROR(VLOOKUP(B110,Sheet3!A104:I1565,6,FALSE),0)</f>
        <v>0</v>
      </c>
      <c r="D110" s="46">
        <f>IFERROR(VLOOKUP(B110,Sheet3!A104:I1565,8,FALSE),0)</f>
        <v>0</v>
      </c>
      <c r="E110" s="63"/>
      <c r="F110" s="43"/>
      <c r="G110" s="44"/>
      <c r="H110" s="45">
        <f>IFERROR(VLOOKUP(B110,Sheet3!A104:I1565,5,FALSE),0)</f>
        <v>0</v>
      </c>
      <c r="I110" s="37">
        <f>IFERROR(VLOOKUP(B110,Sheet3!A104:J1565,9,FALSE),0)</f>
        <v>0</v>
      </c>
      <c r="J110" s="38">
        <f t="shared" si="2"/>
        <v>0</v>
      </c>
      <c r="K110" s="3">
        <f t="shared" si="3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39"/>
      <c r="B111" s="47" t="s">
        <v>104</v>
      </c>
      <c r="C111" s="41">
        <f>IFERROR(VLOOKUP(B111,Sheet3!A105:I1566,6,FALSE),0)</f>
        <v>145.97</v>
      </c>
      <c r="D111" s="46">
        <f>IFERROR(VLOOKUP(B111,Sheet3!A105:I1566,8,FALSE),0)</f>
        <v>102.18</v>
      </c>
      <c r="E111" s="63"/>
      <c r="F111" s="43">
        <f>D111*E111</f>
        <v>0</v>
      </c>
      <c r="G111" s="44" t="str">
        <f>IFERROR(VLOOKUP(B111,Sheet3!A105:I1566,4,FALSE),0)</f>
        <v>3"</v>
      </c>
      <c r="H111" s="45" t="str">
        <f>IFERROR(VLOOKUP(B111,Sheet3!A105:I1566,5,FALSE),0)</f>
        <v>3" EQUAL TEE FASTPIPE INDUSTRIAL</v>
      </c>
      <c r="I111" s="37">
        <f>IFERROR(VLOOKUP(B111,Sheet3!A105:J1566,9,FALSE),0)</f>
        <v>2.5</v>
      </c>
      <c r="J111" s="38">
        <f t="shared" si="2"/>
        <v>0</v>
      </c>
      <c r="K111" s="3">
        <f t="shared" si="3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39"/>
      <c r="B112" s="47"/>
      <c r="C112" s="41">
        <f>IFERROR(VLOOKUP(B112,Sheet3!A106:I1567,6,FALSE),0)</f>
        <v>0</v>
      </c>
      <c r="D112" s="46">
        <f>IFERROR(VLOOKUP(B112,Sheet3!A106:I1567,8,FALSE),0)</f>
        <v>0</v>
      </c>
      <c r="E112" s="63"/>
      <c r="F112" s="43"/>
      <c r="G112" s="44"/>
      <c r="H112" s="45">
        <f>IFERROR(VLOOKUP(B112,Sheet3!A106:I1567,5,FALSE),0)</f>
        <v>0</v>
      </c>
      <c r="I112" s="37">
        <f>IFERROR(VLOOKUP(B112,Sheet3!A106:J1567,9,FALSE),0)</f>
        <v>0</v>
      </c>
      <c r="J112" s="38">
        <f t="shared" si="2"/>
        <v>0</v>
      </c>
      <c r="K112" s="3">
        <f t="shared" si="3"/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48"/>
      <c r="B113" s="66"/>
      <c r="C113" s="50">
        <f>IFERROR(VLOOKUP(B113,Sheet3!A107:I1568,6,FALSE),0)</f>
        <v>0</v>
      </c>
      <c r="D113" s="51">
        <f>IFERROR(VLOOKUP(B113,Sheet3!A107:I1568,8,FALSE),0)</f>
        <v>0</v>
      </c>
      <c r="E113" s="104"/>
      <c r="F113" s="52"/>
      <c r="G113" s="53"/>
      <c r="H113" s="77">
        <f>IFERROR(VLOOKUP(B113,Sheet3!A107:I1568,5,FALSE),0)</f>
        <v>0</v>
      </c>
      <c r="I113" s="37">
        <f>IFERROR(VLOOKUP(B113,Sheet3!A107:J1568,9,FALSE),0)</f>
        <v>0</v>
      </c>
      <c r="J113" s="38">
        <f t="shared" si="2"/>
        <v>0</v>
      </c>
      <c r="K113" s="3">
        <f t="shared" si="3"/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29"/>
      <c r="B114" s="61"/>
      <c r="C114" s="31">
        <f>IFERROR(VLOOKUP(B114,Sheet3!A108:I1569,6,FALSE),0)</f>
        <v>0</v>
      </c>
      <c r="D114" s="32">
        <f>IFERROR(VLOOKUP(B114,Sheet3!A108:I1569,8,FALSE),0)</f>
        <v>0</v>
      </c>
      <c r="E114" s="105"/>
      <c r="F114" s="34"/>
      <c r="G114" s="35"/>
      <c r="H114" s="36">
        <f>IFERROR(VLOOKUP(B114,Sheet3!A108:I1569,5,FALSE),0)</f>
        <v>0</v>
      </c>
      <c r="I114" s="37">
        <f>IFERROR(VLOOKUP(B114,Sheet3!A108:J1569,9,FALSE),0)</f>
        <v>0</v>
      </c>
      <c r="J114" s="38">
        <f t="shared" si="2"/>
        <v>0</v>
      </c>
      <c r="K114" s="3">
        <f t="shared" si="3"/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39"/>
      <c r="B115" s="47" t="s">
        <v>105</v>
      </c>
      <c r="C115" s="41">
        <f>IFERROR(VLOOKUP(B115,Sheet3!A109:I1570,6,FALSE),0)</f>
        <v>110.18</v>
      </c>
      <c r="D115" s="46">
        <f>IFERROR(VLOOKUP(B115,Sheet3!A109:I1570,8,FALSE),0)</f>
        <v>77.12</v>
      </c>
      <c r="E115" s="63"/>
      <c r="F115" s="43">
        <f t="shared" ref="F115:F116" si="15">D115*E115</f>
        <v>0</v>
      </c>
      <c r="G115" s="44" t="str">
        <f>IFERROR(VLOOKUP(B115,Sheet3!A109:I1570,4,FALSE),0)</f>
        <v>4"</v>
      </c>
      <c r="H115" s="45" t="str">
        <f>IFERROR(VLOOKUP(B115,Sheet3!A109:I1570,5,FALSE),0)</f>
        <v>4" EQUAL TEE FASTPIPE  INDUSTRIAL NEEDS (3) FI8002 to connect to pipe</v>
      </c>
      <c r="I115" s="37">
        <f>IFERROR(VLOOKUP(B115,Sheet3!A109:J1570,9,FALSE),0)</f>
        <v>1.44</v>
      </c>
      <c r="J115" s="38">
        <f t="shared" si="2"/>
        <v>0</v>
      </c>
      <c r="K115" s="3">
        <f t="shared" si="3"/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39"/>
      <c r="B116" s="47" t="s">
        <v>106</v>
      </c>
      <c r="C116" s="41">
        <f>IFERROR(VLOOKUP(B116,Sheet3!A110:I1571,6,FALSE),0)</f>
        <v>241.98</v>
      </c>
      <c r="D116" s="46">
        <f>IFERROR(VLOOKUP(B116,Sheet3!A110:I1571,8,FALSE),0)</f>
        <v>169.39</v>
      </c>
      <c r="E116" s="63"/>
      <c r="F116" s="43">
        <f t="shared" si="15"/>
        <v>0</v>
      </c>
      <c r="G116" s="44" t="str">
        <f>IFERROR(VLOOKUP(B116,Sheet3!A110:I1571,4,FALSE),0)</f>
        <v>6"</v>
      </c>
      <c r="H116" s="45" t="str">
        <f>IFERROR(VLOOKUP(B116,Sheet3!A110:I1571,5,FALSE),0)</f>
        <v>6" EQUAL TEE FASTPIPE  INDUSTRIAL NEEDS (3) FI9002 to connect to pipe</v>
      </c>
      <c r="I116" s="37">
        <f>IFERROR(VLOOKUP(B116,Sheet3!A110:J1571,9,FALSE),0)</f>
        <v>2.1</v>
      </c>
      <c r="J116" s="38">
        <f t="shared" si="2"/>
        <v>0</v>
      </c>
      <c r="K116" s="3">
        <f t="shared" si="3"/>
        <v>0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39"/>
      <c r="B117" s="66"/>
      <c r="C117" s="50">
        <f>IFERROR(VLOOKUP(B117,Sheet3!A111:I1572,6,FALSE),0)</f>
        <v>0</v>
      </c>
      <c r="D117" s="51">
        <f>IFERROR(VLOOKUP(B117,Sheet3!A111:I1572,8,FALSE),0)</f>
        <v>0</v>
      </c>
      <c r="E117" s="67"/>
      <c r="F117" s="52"/>
      <c r="G117" s="53"/>
      <c r="H117" s="77">
        <f>IFERROR(VLOOKUP(B117,Sheet3!A111:I1572,5,FALSE),0)</f>
        <v>0</v>
      </c>
      <c r="I117" s="37">
        <f>IFERROR(VLOOKUP(B117,Sheet3!A111:J1572,9,FALSE),0)</f>
        <v>0</v>
      </c>
      <c r="J117" s="38">
        <f t="shared" si="2"/>
        <v>0</v>
      </c>
      <c r="K117" s="3">
        <f t="shared" si="3"/>
        <v>0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48"/>
      <c r="B118" s="11"/>
      <c r="C118" s="56"/>
      <c r="D118" s="4"/>
      <c r="E118" s="106"/>
      <c r="F118" s="69"/>
      <c r="G118" s="58"/>
      <c r="H118" s="107" t="s">
        <v>107</v>
      </c>
      <c r="I118" s="37">
        <f>IFERROR(VLOOKUP(B118,Sheet3!A112:J1573,9,FALSE),0)</f>
        <v>0</v>
      </c>
      <c r="J118" s="38">
        <f t="shared" si="2"/>
        <v>0</v>
      </c>
      <c r="K118" s="3">
        <f t="shared" si="3"/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29"/>
      <c r="B119" s="61" t="s">
        <v>108</v>
      </c>
      <c r="C119" s="31">
        <f>IFERROR(VLOOKUP(B119,Sheet3!A113:I1574,6,FALSE),0)</f>
        <v>19.97</v>
      </c>
      <c r="D119" s="32">
        <f>IFERROR(VLOOKUP(B119,Sheet3!A113:I1574,8,FALSE),0)</f>
        <v>13.98</v>
      </c>
      <c r="E119" s="62"/>
      <c r="F119" s="34">
        <f t="shared" ref="F119:F122" si="16">D119*E119</f>
        <v>0</v>
      </c>
      <c r="G119" s="35" t="str">
        <f>IFERROR(VLOOKUP(B119,Sheet3!A113:I1574,4,FALSE),0)</f>
        <v>3/4"</v>
      </c>
      <c r="H119" s="36" t="str">
        <f>IFERROR(VLOOKUP(B119,Sheet3!A113:I1574,5,FALSE),0)</f>
        <v>3/4" CROSS FITTING FASTPIPE</v>
      </c>
      <c r="I119" s="37">
        <f>IFERROR(VLOOKUP(B119,Sheet3!A113:J1574,9,FALSE),0)</f>
        <v>0</v>
      </c>
      <c r="J119" s="38">
        <f t="shared" si="2"/>
        <v>0</v>
      </c>
      <c r="K119" s="3">
        <f t="shared" si="3"/>
        <v>0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39"/>
      <c r="B120" s="47" t="s">
        <v>109</v>
      </c>
      <c r="C120" s="41">
        <f>IFERROR(VLOOKUP(B120,Sheet3!A114:I1575,6,FALSE),0)</f>
        <v>31.47</v>
      </c>
      <c r="D120" s="46">
        <f>IFERROR(VLOOKUP(B120,Sheet3!A114:I1575,8,FALSE),0)</f>
        <v>22.03</v>
      </c>
      <c r="E120" s="63"/>
      <c r="F120" s="43">
        <f t="shared" si="16"/>
        <v>0</v>
      </c>
      <c r="G120" s="44" t="str">
        <f>IFERROR(VLOOKUP(B120,Sheet3!A114:I1575,4,FALSE),0)</f>
        <v>1"</v>
      </c>
      <c r="H120" s="45" t="str">
        <f>IFERROR(VLOOKUP(B120,Sheet3!A114:I1575,5,FALSE),0)</f>
        <v>1" CROSS FITTING FASTPIPE</v>
      </c>
      <c r="I120" s="37">
        <f>IFERROR(VLOOKUP(B120,Sheet3!A114:J1575,9,FALSE),0)</f>
        <v>0.01</v>
      </c>
      <c r="J120" s="38">
        <f t="shared" si="2"/>
        <v>0</v>
      </c>
      <c r="K120" s="3">
        <f t="shared" si="3"/>
        <v>0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39"/>
      <c r="B121" s="47" t="s">
        <v>110</v>
      </c>
      <c r="C121" s="41">
        <f>IFERROR(VLOOKUP(B121,Sheet3!A115:I1576,6,FALSE),0)</f>
        <v>62.74</v>
      </c>
      <c r="D121" s="46">
        <f>IFERROR(VLOOKUP(B121,Sheet3!A115:I1576,8,FALSE),0)</f>
        <v>43.92</v>
      </c>
      <c r="E121" s="63"/>
      <c r="F121" s="43">
        <f t="shared" si="16"/>
        <v>0</v>
      </c>
      <c r="G121" s="44" t="str">
        <f>IFERROR(VLOOKUP(B121,Sheet3!A115:I1576,4,FALSE),0)</f>
        <v>1.5"</v>
      </c>
      <c r="H121" s="45" t="str">
        <f>IFERROR(VLOOKUP(B121,Sheet3!A115:I1576,5,FALSE),0)</f>
        <v>1-1/2" CROSS FITTING FASTPIPE</v>
      </c>
      <c r="I121" s="37">
        <f>IFERROR(VLOOKUP(B121,Sheet3!A115:J1576,9,FALSE),0)</f>
        <v>0.01</v>
      </c>
      <c r="J121" s="38">
        <f t="shared" si="2"/>
        <v>0</v>
      </c>
      <c r="K121" s="3">
        <f t="shared" si="3"/>
        <v>0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39"/>
      <c r="B122" s="66" t="s">
        <v>111</v>
      </c>
      <c r="C122" s="50">
        <f>IFERROR(VLOOKUP(B122,Sheet3!A116:I1577,6,FALSE),0)</f>
        <v>83.4</v>
      </c>
      <c r="D122" s="51">
        <f>IFERROR(VLOOKUP(B122,Sheet3!A116:I1577,8,FALSE),0)</f>
        <v>58.38</v>
      </c>
      <c r="E122" s="67"/>
      <c r="F122" s="52">
        <f t="shared" si="16"/>
        <v>0</v>
      </c>
      <c r="G122" s="53" t="str">
        <f>IFERROR(VLOOKUP(B122,Sheet3!A116:I1577,4,FALSE),0)</f>
        <v>2"</v>
      </c>
      <c r="H122" s="77" t="str">
        <f>IFERROR(VLOOKUP(B122,Sheet3!A116:I1577,5,FALSE),0)</f>
        <v>2" CROSS FITTING FASTPIPE</v>
      </c>
      <c r="I122" s="37">
        <f>IFERROR(VLOOKUP(B122,Sheet3!A116:J1577,9,FALSE),0)</f>
        <v>0.01</v>
      </c>
      <c r="J122" s="38">
        <f t="shared" si="2"/>
        <v>0</v>
      </c>
      <c r="K122" s="3">
        <f t="shared" si="3"/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48"/>
      <c r="B123" s="78"/>
      <c r="C123" s="56"/>
      <c r="D123" s="4"/>
      <c r="E123" s="106"/>
      <c r="F123" s="69"/>
      <c r="G123" s="58"/>
      <c r="H123" s="108" t="s">
        <v>112</v>
      </c>
      <c r="I123" s="37">
        <f>IFERROR(VLOOKUP(B123,Sheet3!A117:J1578,9,FALSE),0)</f>
        <v>0</v>
      </c>
      <c r="J123" s="38">
        <f t="shared" si="2"/>
        <v>0</v>
      </c>
      <c r="K123" s="3">
        <f t="shared" si="3"/>
        <v>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60"/>
      <c r="B124" s="61" t="s">
        <v>113</v>
      </c>
      <c r="C124" s="31">
        <f>IFERROR(VLOOKUP(B124,Sheet3!A118:I1579,6,FALSE),0)</f>
        <v>73.54</v>
      </c>
      <c r="D124" s="32">
        <f>IFERROR(VLOOKUP(B124,Sheet3!A118:I1579,8,FALSE),0)</f>
        <v>51.48</v>
      </c>
      <c r="E124" s="62"/>
      <c r="F124" s="34">
        <f t="shared" ref="F124:F128" si="17">D124*E124</f>
        <v>0</v>
      </c>
      <c r="G124" s="35" t="str">
        <f>IFERROR(VLOOKUP(B124,Sheet3!A118:I1579,4,FALSE),0)</f>
        <v>4"</v>
      </c>
      <c r="H124" s="36" t="str">
        <f>IFERROR(VLOOKUP(B124,Sheet3!A118:I1579,5,FALSE),0)</f>
        <v>4" UNION PLUG X 2" FEMALE NPT FASTPIPE INDUSTRIAL NEEDS(1) FI8002 to connect to pipe</v>
      </c>
      <c r="I124" s="37">
        <f>IFERROR(VLOOKUP(B124,Sheet3!A118:J1579,9,FALSE),0)</f>
        <v>1.3</v>
      </c>
      <c r="J124" s="38">
        <f t="shared" si="2"/>
        <v>0</v>
      </c>
      <c r="K124" s="3">
        <f t="shared" si="3"/>
        <v>0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60"/>
      <c r="B125" s="47" t="s">
        <v>114</v>
      </c>
      <c r="C125" s="41">
        <f>IFERROR(VLOOKUP(B125,Sheet3!A119:I1580,6,FALSE),0)</f>
        <v>73.54</v>
      </c>
      <c r="D125" s="46">
        <f>IFERROR(VLOOKUP(B125,Sheet3!A119:I1580,8,FALSE),0)</f>
        <v>51.48</v>
      </c>
      <c r="E125" s="63"/>
      <c r="F125" s="43">
        <f t="shared" si="17"/>
        <v>0</v>
      </c>
      <c r="G125" s="44" t="str">
        <f>IFERROR(VLOOKUP(B125,Sheet3!A119:I1580,4,FALSE),0)</f>
        <v>4"</v>
      </c>
      <c r="H125" s="45" t="str">
        <f>IFERROR(VLOOKUP(B125,Sheet3!A119:I1580,5,FALSE),0)</f>
        <v>4" UNION PLUG X 3" FEMALE NPT FASTPIPE INDUSTRIAL NEEDS (1) FI8002 to connect to pipe</v>
      </c>
      <c r="I125" s="37">
        <f>IFERROR(VLOOKUP(B125,Sheet3!A119:J1580,9,FALSE),0)</f>
        <v>28</v>
      </c>
      <c r="J125" s="38">
        <f t="shared" si="2"/>
        <v>0</v>
      </c>
      <c r="K125" s="3">
        <f t="shared" si="3"/>
        <v>0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60"/>
      <c r="B126" s="47"/>
      <c r="C126" s="41">
        <f>IFERROR(VLOOKUP(B126,Sheet3!A120:I1581,6,FALSE),0)</f>
        <v>0</v>
      </c>
      <c r="D126" s="46">
        <f>IFERROR(VLOOKUP(B126,Sheet3!A120:I1581,8,FALSE),0)</f>
        <v>0</v>
      </c>
      <c r="E126" s="63"/>
      <c r="F126" s="43">
        <f t="shared" si="17"/>
        <v>0</v>
      </c>
      <c r="G126" s="44"/>
      <c r="H126" s="45">
        <f>IFERROR(VLOOKUP(B126,Sheet3!A120:I1581,5,FALSE),0)</f>
        <v>0</v>
      </c>
      <c r="I126" s="37">
        <f>IFERROR(VLOOKUP(B126,Sheet3!A120:J1581,9,FALSE),0)</f>
        <v>0</v>
      </c>
      <c r="J126" s="38">
        <f t="shared" si="2"/>
        <v>0</v>
      </c>
      <c r="K126" s="3">
        <f t="shared" si="3"/>
        <v>0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60"/>
      <c r="B127" s="47" t="s">
        <v>115</v>
      </c>
      <c r="C127" s="41">
        <f>IFERROR(VLOOKUP(B127,Sheet3!A121:I1582,6,FALSE),0)</f>
        <v>123.98</v>
      </c>
      <c r="D127" s="46">
        <f>IFERROR(VLOOKUP(B127,Sheet3!A121:I1582,8,FALSE),0)</f>
        <v>86.78</v>
      </c>
      <c r="E127" s="63"/>
      <c r="F127" s="43">
        <f t="shared" si="17"/>
        <v>0</v>
      </c>
      <c r="G127" s="44" t="str">
        <f>IFERROR(VLOOKUP(B127,Sheet3!A121:I1582,4,FALSE),0)</f>
        <v>6"</v>
      </c>
      <c r="H127" s="45" t="str">
        <f>IFERROR(VLOOKUP(B127,Sheet3!A121:I1582,5,FALSE),0)</f>
        <v>6" UNION PLUG X 2" FEMALE NPT FASTPIPE INDUSTRIAL NEEDS (1) FI9002 to connect to pipe</v>
      </c>
      <c r="I127" s="37">
        <f>IFERROR(VLOOKUP(B127,Sheet3!A121:J1582,9,FALSE),0)</f>
        <v>1.34</v>
      </c>
      <c r="J127" s="38">
        <f t="shared" si="2"/>
        <v>0</v>
      </c>
      <c r="K127" s="3">
        <f t="shared" si="3"/>
        <v>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75"/>
      <c r="B128" s="66" t="s">
        <v>116</v>
      </c>
      <c r="C128" s="50">
        <f>IFERROR(VLOOKUP(B128,Sheet3!A122:I1583,6,FALSE),0)</f>
        <v>123.98</v>
      </c>
      <c r="D128" s="51">
        <f>IFERROR(VLOOKUP(B128,Sheet3!A122:I1583,8,FALSE),0)</f>
        <v>86.79</v>
      </c>
      <c r="E128" s="67"/>
      <c r="F128" s="52">
        <f t="shared" si="17"/>
        <v>0</v>
      </c>
      <c r="G128" s="53" t="str">
        <f>IFERROR(VLOOKUP(B128,Sheet3!A122:I1583,4,FALSE),0)</f>
        <v>6"</v>
      </c>
      <c r="H128" s="77" t="str">
        <f>IFERROR(VLOOKUP(B128,Sheet3!A122:I1583,5,FALSE),0)</f>
        <v>6" UNION PLUG X 3"  FEMALE NPT FASTPIPE INDUSTRIAL NEEDS (1) FI9002 to connect to pipe</v>
      </c>
      <c r="I128" s="37">
        <f>IFERROR(VLOOKUP(B128,Sheet3!A122:J1583,9,FALSE),0)</f>
        <v>1.82</v>
      </c>
      <c r="J128" s="38">
        <f t="shared" si="2"/>
        <v>0</v>
      </c>
      <c r="K128" s="3">
        <f t="shared" si="3"/>
        <v>0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29"/>
      <c r="B129" s="109" t="s">
        <v>117</v>
      </c>
      <c r="C129" s="56"/>
      <c r="D129" s="4"/>
      <c r="E129" s="57"/>
      <c r="F129" s="1"/>
      <c r="G129" s="58"/>
      <c r="H129" s="59"/>
      <c r="I129" s="37">
        <f>IFERROR(VLOOKUP(B129,Sheet3!A123:J1584,9,FALSE),0)</f>
        <v>0</v>
      </c>
      <c r="J129" s="38">
        <f t="shared" si="2"/>
        <v>0</v>
      </c>
      <c r="K129" s="3">
        <f t="shared" si="3"/>
        <v>0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39"/>
      <c r="B130" s="61" t="s">
        <v>118</v>
      </c>
      <c r="C130" s="31">
        <f>IFERROR(VLOOKUP(B130,Sheet3!A124:I1585,6,FALSE),0)</f>
        <v>27.14</v>
      </c>
      <c r="D130" s="32">
        <f>IFERROR(VLOOKUP(B130,Sheet3!A124:I1585,8,FALSE),0)</f>
        <v>19</v>
      </c>
      <c r="E130" s="110"/>
      <c r="F130" s="34">
        <f t="shared" ref="F130:F134" si="18">D130*E130</f>
        <v>0</v>
      </c>
      <c r="G130" s="35" t="str">
        <f>IFERROR(VLOOKUP(B130,Sheet3!A124:I1585,4,FALSE),0)</f>
        <v>1"</v>
      </c>
      <c r="H130" s="36" t="str">
        <f>IFERROR(VLOOKUP(B130,Sheet3!A124:I1585,5,FALSE),0)</f>
        <v>1" REDUCTION TEE X 3/4" FASTPIPE</v>
      </c>
      <c r="I130" s="37">
        <f>IFERROR(VLOOKUP(B130,Sheet3!A124:J1585,9,FALSE),0)</f>
        <v>0.29</v>
      </c>
      <c r="J130" s="38">
        <f t="shared" si="2"/>
        <v>0</v>
      </c>
      <c r="K130" s="3">
        <f t="shared" si="3"/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39"/>
      <c r="B131" s="47" t="s">
        <v>119</v>
      </c>
      <c r="C131" s="41">
        <f>IFERROR(VLOOKUP(B131,Sheet3!A125:I1586,6,FALSE),0)</f>
        <v>53.47</v>
      </c>
      <c r="D131" s="46">
        <f>IFERROR(VLOOKUP(B131,Sheet3!A125:I1586,8,FALSE),0)</f>
        <v>37.43</v>
      </c>
      <c r="E131" s="63"/>
      <c r="F131" s="43">
        <f t="shared" si="18"/>
        <v>0</v>
      </c>
      <c r="G131" s="44" t="str">
        <f>IFERROR(VLOOKUP(B131,Sheet3!A125:I1586,4,FALSE),0)</f>
        <v>1.5"</v>
      </c>
      <c r="H131" s="45" t="str">
        <f>IFERROR(VLOOKUP(B131,Sheet3!A125:I1586,5,FALSE),0)</f>
        <v>1-1/2" REDUCTION TEE X  3/4" FASTPIPE</v>
      </c>
      <c r="I131" s="37">
        <f>IFERROR(VLOOKUP(B131,Sheet3!A125:J1586,9,FALSE),0)</f>
        <v>1.45</v>
      </c>
      <c r="J131" s="38">
        <f t="shared" si="2"/>
        <v>0</v>
      </c>
      <c r="K131" s="3">
        <f t="shared" si="3"/>
        <v>0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39"/>
      <c r="B132" s="47" t="s">
        <v>120</v>
      </c>
      <c r="C132" s="41">
        <f>IFERROR(VLOOKUP(B132,Sheet3!A126:I1587,6,FALSE),0)</f>
        <v>54.94</v>
      </c>
      <c r="D132" s="46">
        <f>IFERROR(VLOOKUP(B132,Sheet3!A126:I1587,8,FALSE),0)</f>
        <v>38.46</v>
      </c>
      <c r="E132" s="63"/>
      <c r="F132" s="43">
        <f t="shared" si="18"/>
        <v>0</v>
      </c>
      <c r="G132" s="44" t="str">
        <f>IFERROR(VLOOKUP(B132,Sheet3!A126:I1587,4,FALSE),0)</f>
        <v>1.5"</v>
      </c>
      <c r="H132" s="45" t="str">
        <f>IFERROR(VLOOKUP(B132,Sheet3!A126:I1587,5,FALSE),0)</f>
        <v>1-1/2" REDUCTION TEE X 1" FASTPIPE</v>
      </c>
      <c r="I132" s="37">
        <f>IFERROR(VLOOKUP(B132,Sheet3!A126:J1587,9,FALSE),0)</f>
        <v>0.64</v>
      </c>
      <c r="J132" s="38">
        <f t="shared" si="2"/>
        <v>0</v>
      </c>
      <c r="K132" s="3">
        <f t="shared" si="3"/>
        <v>0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39"/>
      <c r="B133" s="47" t="s">
        <v>121</v>
      </c>
      <c r="C133" s="41">
        <f>IFERROR(VLOOKUP(B133,Sheet3!A127:I1588,6,FALSE),0)</f>
        <v>68.32</v>
      </c>
      <c r="D133" s="46">
        <f>IFERROR(VLOOKUP(B133,Sheet3!A127:I1588,8,FALSE),0)</f>
        <v>47.82</v>
      </c>
      <c r="E133" s="63"/>
      <c r="F133" s="43">
        <f t="shared" si="18"/>
        <v>0</v>
      </c>
      <c r="G133" s="44" t="str">
        <f>IFERROR(VLOOKUP(B133,Sheet3!A127:I1588,4,FALSE),0)</f>
        <v>2"</v>
      </c>
      <c r="H133" s="45" t="str">
        <f>IFERROR(VLOOKUP(B133,Sheet3!A127:I1588,5,FALSE),0)</f>
        <v>2" REDUCTION TEE X  3/4" FASTPIPE</v>
      </c>
      <c r="I133" s="37">
        <f>IFERROR(VLOOKUP(B133,Sheet3!A127:J1588,9,FALSE),0)</f>
        <v>2.5</v>
      </c>
      <c r="J133" s="38">
        <f t="shared" si="2"/>
        <v>0</v>
      </c>
      <c r="K133" s="3">
        <f t="shared" si="3"/>
        <v>0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48"/>
      <c r="B134" s="66" t="s">
        <v>122</v>
      </c>
      <c r="C134" s="50">
        <f>IFERROR(VLOOKUP(B134,Sheet3!A128:I1589,6,FALSE),0)</f>
        <v>69.47</v>
      </c>
      <c r="D134" s="51">
        <f>IFERROR(VLOOKUP(B134,Sheet3!A128:I1589,8,FALSE),0)</f>
        <v>48.63</v>
      </c>
      <c r="E134" s="111"/>
      <c r="F134" s="52">
        <f t="shared" si="18"/>
        <v>0</v>
      </c>
      <c r="G134" s="53" t="str">
        <f>IFERROR(VLOOKUP(B134,Sheet3!A128:I1589,4,FALSE),0)</f>
        <v>2"</v>
      </c>
      <c r="H134" s="77" t="str">
        <f>IFERROR(VLOOKUP(B134,Sheet3!A128:I1589,5,FALSE),0)</f>
        <v>2" REDUCTION TEE X 1" FASTPIPE</v>
      </c>
      <c r="I134" s="37">
        <f>IFERROR(VLOOKUP(B134,Sheet3!A128:J1589,9,FALSE),0)</f>
        <v>0.99</v>
      </c>
      <c r="J134" s="38">
        <f t="shared" si="2"/>
        <v>0</v>
      </c>
      <c r="K134" s="3">
        <f t="shared" si="3"/>
        <v>0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29"/>
      <c r="B135" s="11" t="s">
        <v>123</v>
      </c>
      <c r="C135" s="56"/>
      <c r="D135" s="4"/>
      <c r="E135" s="57"/>
      <c r="F135" s="1"/>
      <c r="G135" s="58"/>
      <c r="H135" s="59"/>
      <c r="I135" s="37">
        <f>IFERROR(VLOOKUP(B135,Sheet3!A129:J1590,9,FALSE),0)</f>
        <v>0</v>
      </c>
      <c r="J135" s="38">
        <f t="shared" si="2"/>
        <v>0</v>
      </c>
      <c r="K135" s="3">
        <f t="shared" si="3"/>
        <v>0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39"/>
      <c r="B136" s="61" t="s">
        <v>124</v>
      </c>
      <c r="C136" s="31">
        <f>IFERROR(VLOOKUP(B136,Sheet3!A130:I1591,6,FALSE),0)</f>
        <v>33.75</v>
      </c>
      <c r="D136" s="32">
        <f>IFERROR(VLOOKUP(B136,Sheet3!A130:I1591,8,FALSE),0)</f>
        <v>23.62</v>
      </c>
      <c r="E136" s="62"/>
      <c r="F136" s="34">
        <f t="shared" ref="F136:F144" si="19">D136*E136</f>
        <v>0</v>
      </c>
      <c r="G136" s="35" t="str">
        <f>IFERROR(VLOOKUP(B136,Sheet3!A130:I1591,4,FALSE),0)</f>
        <v>3/4"</v>
      </c>
      <c r="H136" s="36" t="str">
        <f>IFERROR(VLOOKUP(B136,Sheet3!A130:I1591,5,FALSE),0)</f>
        <v>3/4"  REDUCING TEE X 1/4" FEMALE NPT FASTPIPE</v>
      </c>
      <c r="I136" s="37">
        <f>IFERROR(VLOOKUP(B136,Sheet3!A130:J1591,9,FALSE),0)</f>
        <v>0.56</v>
      </c>
      <c r="J136" s="38">
        <f t="shared" si="2"/>
        <v>0</v>
      </c>
      <c r="K136" s="3">
        <f t="shared" si="3"/>
        <v>0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39"/>
      <c r="B137" s="47" t="s">
        <v>125</v>
      </c>
      <c r="C137" s="41">
        <f>IFERROR(VLOOKUP(B137,Sheet3!A131:I1592,6,FALSE),0)</f>
        <v>33.75</v>
      </c>
      <c r="D137" s="46">
        <f>IFERROR(VLOOKUP(B137,Sheet3!A131:I1592,8,FALSE),0)</f>
        <v>23.62</v>
      </c>
      <c r="E137" s="63"/>
      <c r="F137" s="43">
        <f t="shared" si="19"/>
        <v>0</v>
      </c>
      <c r="G137" s="44" t="str">
        <f>IFERROR(VLOOKUP(B137,Sheet3!A131:I1592,4,FALSE),0)</f>
        <v>3/4"</v>
      </c>
      <c r="H137" s="45" t="str">
        <f>IFERROR(VLOOKUP(B137,Sheet3!A131:I1592,5,FALSE),0)</f>
        <v>3/4"  REDUCING TEE X 1/2" FEMALE NPT FASTPIPE</v>
      </c>
      <c r="I137" s="37">
        <f>IFERROR(VLOOKUP(B137,Sheet3!A131:J1592,9,FALSE),0)</f>
        <v>1.02</v>
      </c>
      <c r="J137" s="38">
        <f t="shared" si="2"/>
        <v>0</v>
      </c>
      <c r="K137" s="3">
        <f t="shared" si="3"/>
        <v>0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39"/>
      <c r="B138" s="47" t="s">
        <v>126</v>
      </c>
      <c r="C138" s="41">
        <f>IFERROR(VLOOKUP(B138,Sheet3!A132:I1593,6,FALSE),0)</f>
        <v>40.54</v>
      </c>
      <c r="D138" s="46">
        <f>IFERROR(VLOOKUP(B138,Sheet3!A132:I1593,8,FALSE),0)</f>
        <v>28.38</v>
      </c>
      <c r="E138" s="63"/>
      <c r="F138" s="43">
        <f t="shared" si="19"/>
        <v>0</v>
      </c>
      <c r="G138" s="44" t="str">
        <f>IFERROR(VLOOKUP(B138,Sheet3!A132:I1593,4,FALSE),0)</f>
        <v>1"</v>
      </c>
      <c r="H138" s="45" t="str">
        <f>IFERROR(VLOOKUP(B138,Sheet3!A132:I1593,5,FALSE),0)</f>
        <v>1"  REDUCING TEE X 1/4" FEMALE NPT FASTPIPE</v>
      </c>
      <c r="I138" s="37">
        <f>IFERROR(VLOOKUP(B138,Sheet3!A132:J1593,9,FALSE),0)</f>
        <v>1.05</v>
      </c>
      <c r="J138" s="38">
        <f t="shared" si="2"/>
        <v>0</v>
      </c>
      <c r="K138" s="3">
        <f t="shared" si="3"/>
        <v>0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39"/>
      <c r="B139" s="47" t="s">
        <v>127</v>
      </c>
      <c r="C139" s="41">
        <f>IFERROR(VLOOKUP(B139,Sheet3!A133:I1594,6,FALSE),0)</f>
        <v>40.34</v>
      </c>
      <c r="D139" s="46">
        <f>IFERROR(VLOOKUP(B139,Sheet3!A133:I1594,8,FALSE),0)</f>
        <v>28.24</v>
      </c>
      <c r="E139" s="63"/>
      <c r="F139" s="43">
        <f t="shared" si="19"/>
        <v>0</v>
      </c>
      <c r="G139" s="44" t="str">
        <f>IFERROR(VLOOKUP(B139,Sheet3!A133:I1594,4,FALSE),0)</f>
        <v>1"</v>
      </c>
      <c r="H139" s="45" t="str">
        <f>IFERROR(VLOOKUP(B139,Sheet3!A133:I1594,5,FALSE),0)</f>
        <v>1  REDUCING TEE X 1/2" FEMALE NPT  FASTPIPE</v>
      </c>
      <c r="I139" s="37">
        <f>IFERROR(VLOOKUP(B139,Sheet3!A133:J1594,9,FALSE),0)</f>
        <v>1.25</v>
      </c>
      <c r="J139" s="38">
        <f t="shared" si="2"/>
        <v>0</v>
      </c>
      <c r="K139" s="3">
        <f t="shared" si="3"/>
        <v>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39"/>
      <c r="B140" s="47" t="s">
        <v>128</v>
      </c>
      <c r="C140" s="41">
        <f>IFERROR(VLOOKUP(B140,Sheet3!A134:I1595,6,FALSE),0)</f>
        <v>40.54</v>
      </c>
      <c r="D140" s="46">
        <f>IFERROR(VLOOKUP(B140,Sheet3!A134:I1595,8,FALSE),0)</f>
        <v>28.38</v>
      </c>
      <c r="E140" s="63"/>
      <c r="F140" s="43">
        <f t="shared" si="19"/>
        <v>0</v>
      </c>
      <c r="G140" s="44" t="str">
        <f>IFERROR(VLOOKUP(B140,Sheet3!A134:I1595,4,FALSE),0)</f>
        <v>1"</v>
      </c>
      <c r="H140" s="45" t="str">
        <f>IFERROR(VLOOKUP(B140,Sheet3!A134:I1595,5,FALSE),0)</f>
        <v>1" REDUCING TEE X 3/4" FEMALE NPT  FASTPIPE</v>
      </c>
      <c r="I140" s="37">
        <f>IFERROR(VLOOKUP(B140,Sheet3!A134:J1595,9,FALSE),0)</f>
        <v>1.05</v>
      </c>
      <c r="J140" s="38">
        <f t="shared" si="2"/>
        <v>0</v>
      </c>
      <c r="K140" s="3">
        <f t="shared" si="3"/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39"/>
      <c r="B141" s="47" t="s">
        <v>129</v>
      </c>
      <c r="C141" s="41">
        <f>IFERROR(VLOOKUP(B141,Sheet3!A135:I1596,6,FALSE),0)</f>
        <v>61.71</v>
      </c>
      <c r="D141" s="46">
        <f>IFERROR(VLOOKUP(B141,Sheet3!A135:I1596,8,FALSE),0)</f>
        <v>43.2</v>
      </c>
      <c r="E141" s="63"/>
      <c r="F141" s="43">
        <f t="shared" si="19"/>
        <v>0</v>
      </c>
      <c r="G141" s="44" t="str">
        <f>IFERROR(VLOOKUP(B141,Sheet3!A135:I1596,4,FALSE),0)</f>
        <v>1.5"</v>
      </c>
      <c r="H141" s="45" t="str">
        <f>IFERROR(VLOOKUP(B141,Sheet3!A135:I1596,5,FALSE),0)</f>
        <v>1-1/2" REDUCING TEE X 1/2" FEMALE NPT FASTPIPE</v>
      </c>
      <c r="I141" s="37">
        <f>IFERROR(VLOOKUP(B141,Sheet3!A135:J1596,9,FALSE),0)</f>
        <v>1.25</v>
      </c>
      <c r="J141" s="38">
        <f t="shared" si="2"/>
        <v>0</v>
      </c>
      <c r="K141" s="3">
        <f t="shared" si="3"/>
        <v>0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39"/>
      <c r="B142" s="47" t="s">
        <v>130</v>
      </c>
      <c r="C142" s="41">
        <f>IFERROR(VLOOKUP(B142,Sheet3!A136:I1597,6,FALSE),0)</f>
        <v>61.71</v>
      </c>
      <c r="D142" s="46">
        <f>IFERROR(VLOOKUP(B142,Sheet3!A136:I1597,8,FALSE),0)</f>
        <v>43.2</v>
      </c>
      <c r="E142" s="63"/>
      <c r="F142" s="43">
        <f t="shared" si="19"/>
        <v>0</v>
      </c>
      <c r="G142" s="44" t="str">
        <f>IFERROR(VLOOKUP(B142,Sheet3!A136:I1597,4,FALSE),0)</f>
        <v>1.5"</v>
      </c>
      <c r="H142" s="45" t="str">
        <f>IFERROR(VLOOKUP(B142,Sheet3!A136:I1597,5,FALSE),0)</f>
        <v>1-1/2" REDUCING TEE X 3/4" FEMALE NPT FASTPIPE</v>
      </c>
      <c r="I142" s="37">
        <f>IFERROR(VLOOKUP(B142,Sheet3!A136:J1597,9,FALSE),0)</f>
        <v>2</v>
      </c>
      <c r="J142" s="38">
        <f t="shared" si="2"/>
        <v>0</v>
      </c>
      <c r="K142" s="3">
        <f t="shared" si="3"/>
        <v>0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39"/>
      <c r="B143" s="47" t="s">
        <v>131</v>
      </c>
      <c r="C143" s="41">
        <f>IFERROR(VLOOKUP(B143,Sheet3!A137:I1598,6,FALSE),0)</f>
        <v>67.96</v>
      </c>
      <c r="D143" s="46">
        <f>IFERROR(VLOOKUP(B143,Sheet3!A137:I1598,8,FALSE),0)</f>
        <v>47.57</v>
      </c>
      <c r="E143" s="63"/>
      <c r="F143" s="43">
        <f t="shared" si="19"/>
        <v>0</v>
      </c>
      <c r="G143" s="44" t="str">
        <f>IFERROR(VLOOKUP(B143,Sheet3!A137:I1598,4,FALSE),0)</f>
        <v>2"</v>
      </c>
      <c r="H143" s="45" t="str">
        <f>IFERROR(VLOOKUP(B143,Sheet3!A137:I1598,5,FALSE),0)</f>
        <v>2" REDUCING TEE X 1/2" FEMALE NPT  FASTPIPE</v>
      </c>
      <c r="I143" s="37">
        <f>IFERROR(VLOOKUP(B143,Sheet3!A137:J1598,9,FALSE),0)</f>
        <v>2</v>
      </c>
      <c r="J143" s="38">
        <f t="shared" si="2"/>
        <v>0</v>
      </c>
      <c r="K143" s="3">
        <f t="shared" si="3"/>
        <v>0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48"/>
      <c r="B144" s="66" t="s">
        <v>132</v>
      </c>
      <c r="C144" s="50">
        <f>IFERROR(VLOOKUP(B144,Sheet3!A138:I1599,6,FALSE),0)</f>
        <v>67.96</v>
      </c>
      <c r="D144" s="51">
        <f>IFERROR(VLOOKUP(B144,Sheet3!A138:I1599,8,FALSE),0)</f>
        <v>47.57</v>
      </c>
      <c r="E144" s="67"/>
      <c r="F144" s="52">
        <f t="shared" si="19"/>
        <v>0</v>
      </c>
      <c r="G144" s="53" t="str">
        <f>IFERROR(VLOOKUP(B144,Sheet3!A138:I1599,4,FALSE),0)</f>
        <v>2"</v>
      </c>
      <c r="H144" s="77" t="str">
        <f>IFERROR(VLOOKUP(B144,Sheet3!A138:I1599,5,FALSE),0)</f>
        <v>2" REDUCING TEE X 3/4" FEMALE NPT    FASTPIPE</v>
      </c>
      <c r="I144" s="37">
        <f>IFERROR(VLOOKUP(B144,Sheet3!A138:J1599,9,FALSE),0)</f>
        <v>3</v>
      </c>
      <c r="J144" s="38">
        <f t="shared" si="2"/>
        <v>0</v>
      </c>
      <c r="K144" s="3">
        <f t="shared" si="3"/>
        <v>0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54"/>
      <c r="B145" s="61"/>
      <c r="C145" s="31">
        <f>IFERROR(VLOOKUP(B145,Sheet3!A139:I1600,6,FALSE),0)</f>
        <v>0</v>
      </c>
      <c r="D145" s="32">
        <f>IFERROR(VLOOKUP(B145,Sheet3!A139:I1600,8,FALSE),0)</f>
        <v>0</v>
      </c>
      <c r="E145" s="112"/>
      <c r="F145" s="34"/>
      <c r="G145" s="35"/>
      <c r="H145" s="36">
        <f>IFERROR(VLOOKUP(B145,Sheet3!A139:I1600,5,FALSE),0)</f>
        <v>0</v>
      </c>
      <c r="I145" s="37">
        <f>IFERROR(VLOOKUP(B145,Sheet3!A139:J1600,9,FALSE),0)</f>
        <v>0</v>
      </c>
      <c r="J145" s="38">
        <f t="shared" si="2"/>
        <v>0</v>
      </c>
      <c r="K145" s="3">
        <f t="shared" si="3"/>
        <v>0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60"/>
      <c r="B146" s="47"/>
      <c r="C146" s="41">
        <f>IFERROR(VLOOKUP(B146,Sheet3!A140:I1601,6,FALSE),0)</f>
        <v>0</v>
      </c>
      <c r="D146" s="46">
        <f>IFERROR(VLOOKUP(B146,Sheet3!A140:I1601,8,FALSE),0)</f>
        <v>0</v>
      </c>
      <c r="E146" s="113"/>
      <c r="F146" s="43"/>
      <c r="G146" s="44"/>
      <c r="H146" s="45">
        <f>IFERROR(VLOOKUP(B146,Sheet3!A140:I1601,5,FALSE),0)</f>
        <v>0</v>
      </c>
      <c r="I146" s="37">
        <f>IFERROR(VLOOKUP(B146,Sheet3!A140:J1601,9,FALSE),0)</f>
        <v>0</v>
      </c>
      <c r="J146" s="38">
        <f t="shared" si="2"/>
        <v>0</v>
      </c>
      <c r="K146" s="3">
        <f t="shared" si="3"/>
        <v>0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60"/>
      <c r="B147" s="47" t="s">
        <v>133</v>
      </c>
      <c r="C147" s="41">
        <f>IFERROR(VLOOKUP(B147,Sheet3!A141:I1602,6,FALSE),0)</f>
        <v>147.94</v>
      </c>
      <c r="D147" s="46">
        <f>IFERROR(VLOOKUP(B147,Sheet3!A141:I1602,8,FALSE),0)</f>
        <v>103.56</v>
      </c>
      <c r="E147" s="63"/>
      <c r="F147" s="43">
        <f>D147*E147</f>
        <v>0</v>
      </c>
      <c r="G147" s="44" t="str">
        <f>IFERROR(VLOOKUP(B147,Sheet3!A141:I1602,4,FALSE),0)</f>
        <v>3"</v>
      </c>
      <c r="H147" s="45" t="str">
        <f>IFERROR(VLOOKUP(B147,Sheet3!A141:I1602,5,FALSE),0)</f>
        <v>3" REDUCING TEE X 2" FEMALE NPT FASTPIPE INDUSTRIAL</v>
      </c>
      <c r="I147" s="37">
        <f>IFERROR(VLOOKUP(B147,Sheet3!A141:J1602,9,FALSE),0)</f>
        <v>3</v>
      </c>
      <c r="J147" s="38">
        <f t="shared" si="2"/>
        <v>0</v>
      </c>
      <c r="K147" s="3">
        <f t="shared" si="3"/>
        <v>0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60"/>
      <c r="B148" s="47"/>
      <c r="C148" s="41">
        <f>IFERROR(VLOOKUP(B148,Sheet3!A142:I1603,6,FALSE),0)</f>
        <v>0</v>
      </c>
      <c r="D148" s="46">
        <f>IFERROR(VLOOKUP(B148,Sheet3!A142:I1603,8,FALSE),0)</f>
        <v>0</v>
      </c>
      <c r="E148" s="113"/>
      <c r="F148" s="43"/>
      <c r="G148" s="44"/>
      <c r="H148" s="45">
        <f>IFERROR(VLOOKUP(B148,Sheet3!A142:I1603,5,FALSE),0)</f>
        <v>0</v>
      </c>
      <c r="I148" s="37">
        <f>IFERROR(VLOOKUP(B148,Sheet3!A142:J1603,9,FALSE),0)</f>
        <v>0</v>
      </c>
      <c r="J148" s="38">
        <f t="shared" si="2"/>
        <v>0</v>
      </c>
      <c r="K148" s="3">
        <f t="shared" si="3"/>
        <v>0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75"/>
      <c r="B149" s="66"/>
      <c r="C149" s="50">
        <f>IFERROR(VLOOKUP(B149,Sheet3!A143:I1604,6,FALSE),0)</f>
        <v>0</v>
      </c>
      <c r="D149" s="51">
        <f>IFERROR(VLOOKUP(B149,Sheet3!A143:I1604,8,FALSE),0)</f>
        <v>0</v>
      </c>
      <c r="E149" s="114"/>
      <c r="F149" s="52"/>
      <c r="G149" s="53"/>
      <c r="H149" s="77">
        <f>IFERROR(VLOOKUP(B149,Sheet3!A143:I1604,5,FALSE),0)</f>
        <v>0</v>
      </c>
      <c r="I149" s="37">
        <f>IFERROR(VLOOKUP(B149,Sheet3!A143:J1604,9,FALSE),0)</f>
        <v>0</v>
      </c>
      <c r="J149" s="38">
        <f t="shared" si="2"/>
        <v>0</v>
      </c>
      <c r="K149" s="3">
        <f t="shared" si="3"/>
        <v>0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29"/>
      <c r="B150" s="55" t="s">
        <v>134</v>
      </c>
      <c r="C150" s="56"/>
      <c r="D150" s="4"/>
      <c r="E150" s="99"/>
      <c r="F150" s="115"/>
      <c r="G150" s="58"/>
      <c r="H150" s="59"/>
      <c r="I150" s="37">
        <f>IFERROR(VLOOKUP(B150,Sheet3!A144:J1605,9,FALSE),0)</f>
        <v>0</v>
      </c>
      <c r="J150" s="38">
        <f t="shared" si="2"/>
        <v>0</v>
      </c>
      <c r="K150" s="3">
        <f t="shared" si="3"/>
        <v>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60"/>
      <c r="B151" s="61" t="s">
        <v>135</v>
      </c>
      <c r="C151" s="31">
        <f>IFERROR(VLOOKUP(B151,Sheet3!A145:I1606,6,FALSE),0)</f>
        <v>62.47</v>
      </c>
      <c r="D151" s="32">
        <f>IFERROR(VLOOKUP(B151,Sheet3!A145:I1606,8,FALSE),0)</f>
        <v>43.73</v>
      </c>
      <c r="E151" s="80"/>
      <c r="F151" s="34">
        <f t="shared" ref="F151:F154" si="20">D151*E151</f>
        <v>0</v>
      </c>
      <c r="G151" s="35" t="str">
        <f>IFERROR(VLOOKUP(B151,Sheet3!A145:I1606,4,FALSE),0)</f>
        <v>3/4"</v>
      </c>
      <c r="H151" s="36" t="str">
        <f>IFERROR(VLOOKUP(B151,Sheet3!A145:I1606,5,FALSE),0)</f>
        <v>3/4" VALVE KIT FASTPIPE  LOCKABLE</v>
      </c>
      <c r="I151" s="37">
        <f>IFERROR(VLOOKUP(B151,Sheet3!A145:J1606,9,FALSE),0)</f>
        <v>0.53</v>
      </c>
      <c r="J151" s="38">
        <f t="shared" si="2"/>
        <v>0</v>
      </c>
      <c r="K151" s="3">
        <f t="shared" si="3"/>
        <v>0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60"/>
      <c r="B152" s="47" t="s">
        <v>136</v>
      </c>
      <c r="C152" s="41">
        <f>IFERROR(VLOOKUP(B152,Sheet3!A146:I1607,6,FALSE),0)</f>
        <v>78.94</v>
      </c>
      <c r="D152" s="46">
        <f>IFERROR(VLOOKUP(B152,Sheet3!A146:I1607,8,FALSE),0)</f>
        <v>55.26</v>
      </c>
      <c r="E152" s="81"/>
      <c r="F152" s="43">
        <f t="shared" si="20"/>
        <v>0</v>
      </c>
      <c r="G152" s="44" t="str">
        <f>IFERROR(VLOOKUP(B152,Sheet3!A146:I1607,4,FALSE),0)</f>
        <v>1"</v>
      </c>
      <c r="H152" s="45" t="str">
        <f>IFERROR(VLOOKUP(B152,Sheet3!A146:I1607,5,FALSE),0)</f>
        <v>1" VALVE KIT FASTPIPE LOCKABLE</v>
      </c>
      <c r="I152" s="37">
        <f>IFERROR(VLOOKUP(B152,Sheet3!A146:J1607,9,FALSE),0)</f>
        <v>0.86</v>
      </c>
      <c r="J152" s="38">
        <f t="shared" si="2"/>
        <v>0</v>
      </c>
      <c r="K152" s="3">
        <f t="shared" si="3"/>
        <v>0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60"/>
      <c r="B153" s="47" t="s">
        <v>137</v>
      </c>
      <c r="C153" s="41">
        <f>IFERROR(VLOOKUP(B153,Sheet3!A147:I1608,6,FALSE),0)</f>
        <v>170.99</v>
      </c>
      <c r="D153" s="46">
        <f>IFERROR(VLOOKUP(B153,Sheet3!A147:I1608,8,FALSE),0)</f>
        <v>119.69</v>
      </c>
      <c r="E153" s="63"/>
      <c r="F153" s="43">
        <f t="shared" si="20"/>
        <v>0</v>
      </c>
      <c r="G153" s="44" t="str">
        <f>IFERROR(VLOOKUP(B153,Sheet3!A147:I1608,4,FALSE),0)</f>
        <v>1.5"</v>
      </c>
      <c r="H153" s="45" t="str">
        <f>IFERROR(VLOOKUP(B153,Sheet3!A147:I1608,5,FALSE),0)</f>
        <v>1-1/2" VALVE KIT LOCKABLE</v>
      </c>
      <c r="I153" s="37">
        <f>IFERROR(VLOOKUP(B153,Sheet3!A147:J1608,9,FALSE),0)</f>
        <v>4</v>
      </c>
      <c r="J153" s="38">
        <f t="shared" si="2"/>
        <v>0</v>
      </c>
      <c r="K153" s="3">
        <f t="shared" si="3"/>
        <v>0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75"/>
      <c r="B154" s="47" t="s">
        <v>138</v>
      </c>
      <c r="C154" s="41">
        <f>IFERROR(VLOOKUP(B154,Sheet3!A148:I1609,6,FALSE),0)</f>
        <v>249.64</v>
      </c>
      <c r="D154" s="46">
        <f>IFERROR(VLOOKUP(B154,Sheet3!A148:I1609,8,FALSE),0)</f>
        <v>174.75</v>
      </c>
      <c r="E154" s="63"/>
      <c r="F154" s="43">
        <f t="shared" si="20"/>
        <v>0</v>
      </c>
      <c r="G154" s="44" t="str">
        <f>IFERROR(VLOOKUP(B154,Sheet3!A148:I1609,4,FALSE),0)</f>
        <v>2"</v>
      </c>
      <c r="H154" s="45" t="str">
        <f>IFERROR(VLOOKUP(B154,Sheet3!A148:I1609,5,FALSE),0)</f>
        <v>2" VALVE KIT FASTPIPE  LOCKABLE</v>
      </c>
      <c r="I154" s="37">
        <f>IFERROR(VLOOKUP(B154,Sheet3!A148:J1609,9,FALSE),0)</f>
        <v>4.1</v>
      </c>
      <c r="J154" s="38">
        <f t="shared" si="2"/>
        <v>0</v>
      </c>
      <c r="K154" s="3">
        <f t="shared" si="3"/>
        <v>0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54"/>
      <c r="B155" s="47"/>
      <c r="C155" s="41">
        <f>IFERROR(VLOOKUP(B155,Sheet3!A149:I1610,6,FALSE),0)</f>
        <v>0</v>
      </c>
      <c r="D155" s="46">
        <f>IFERROR(VLOOKUP(B155,Sheet3!A149:I1610,8,FALSE),0)</f>
        <v>0</v>
      </c>
      <c r="E155" s="82"/>
      <c r="F155" s="43"/>
      <c r="G155" s="44"/>
      <c r="H155" s="45">
        <f>IFERROR(VLOOKUP(B155,Sheet3!A149:I1610,5,FALSE),0)</f>
        <v>0</v>
      </c>
      <c r="I155" s="37">
        <f>IFERROR(VLOOKUP(B155,Sheet3!A149:J1610,9,FALSE),0)</f>
        <v>0</v>
      </c>
      <c r="J155" s="38">
        <f t="shared" si="2"/>
        <v>0</v>
      </c>
      <c r="K155" s="3">
        <f t="shared" si="3"/>
        <v>0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60"/>
      <c r="B156" s="47" t="s">
        <v>139</v>
      </c>
      <c r="C156" s="41">
        <f>IFERROR(VLOOKUP(B156,Sheet3!A150:I1611,6,FALSE),0)</f>
        <v>403.94</v>
      </c>
      <c r="D156" s="46">
        <f>IFERROR(VLOOKUP(B156,Sheet3!A150:I1611,8,FALSE),0)</f>
        <v>282.76</v>
      </c>
      <c r="E156" s="63"/>
      <c r="F156" s="43">
        <f>D156*E156</f>
        <v>0</v>
      </c>
      <c r="G156" s="44" t="str">
        <f>IFERROR(VLOOKUP(B156,Sheet3!A150:I1611,4,FALSE),0)</f>
        <v>3"</v>
      </c>
      <c r="H156" s="45" t="str">
        <f>IFERROR(VLOOKUP(B156,Sheet3!A150:I1611,5,FALSE),0)</f>
        <v>3" VALVE KIT FASTPIPE  INDUSTRIAL LOCKABLE</v>
      </c>
      <c r="I156" s="37">
        <f>IFERROR(VLOOKUP(B156,Sheet3!A150:J1611,9,FALSE),0)</f>
        <v>8.7</v>
      </c>
      <c r="J156" s="38">
        <f t="shared" si="2"/>
        <v>0</v>
      </c>
      <c r="K156" s="3">
        <f t="shared" si="3"/>
        <v>0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60"/>
      <c r="B157" s="47"/>
      <c r="C157" s="41">
        <f>IFERROR(VLOOKUP(B157,Sheet3!A151:I1612,6,FALSE),0)</f>
        <v>0</v>
      </c>
      <c r="D157" s="46">
        <f>IFERROR(VLOOKUP(B157,Sheet3!A151:I1612,8,FALSE),0)</f>
        <v>0</v>
      </c>
      <c r="E157" s="63"/>
      <c r="F157" s="43"/>
      <c r="G157" s="44"/>
      <c r="H157" s="45">
        <f>IFERROR(VLOOKUP(B157,Sheet3!A151:I1612,5,FALSE),0)</f>
        <v>0</v>
      </c>
      <c r="I157" s="37">
        <f>IFERROR(VLOOKUP(B157,Sheet3!A151:J1612,9,FALSE),0)</f>
        <v>0</v>
      </c>
      <c r="J157" s="38">
        <f t="shared" si="2"/>
        <v>0</v>
      </c>
      <c r="K157" s="3">
        <f t="shared" si="3"/>
        <v>0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75"/>
      <c r="B158" s="47"/>
      <c r="C158" s="41">
        <f>IFERROR(VLOOKUP(B158,Sheet3!A152:I1613,6,FALSE),0)</f>
        <v>0</v>
      </c>
      <c r="D158" s="46">
        <f>IFERROR(VLOOKUP(B158,Sheet3!A152:I1613,8,FALSE),0)</f>
        <v>0</v>
      </c>
      <c r="E158" s="63"/>
      <c r="F158" s="43"/>
      <c r="G158" s="44"/>
      <c r="H158" s="45">
        <f>IFERROR(VLOOKUP(B158,Sheet3!A152:I1613,5,FALSE),0)</f>
        <v>0</v>
      </c>
      <c r="I158" s="37">
        <f>IFERROR(VLOOKUP(B158,Sheet3!A152:J1613,9,FALSE),0)</f>
        <v>0</v>
      </c>
      <c r="J158" s="38">
        <f t="shared" si="2"/>
        <v>0</v>
      </c>
      <c r="K158" s="3">
        <f t="shared" si="3"/>
        <v>0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54"/>
      <c r="B159" s="47"/>
      <c r="C159" s="41">
        <f>IFERROR(VLOOKUP(B159,Sheet3!A153:I1614,6,FALSE),0)</f>
        <v>0</v>
      </c>
      <c r="D159" s="46">
        <f>IFERROR(VLOOKUP(B159,Sheet3!A153:I1614,8,FALSE),0)</f>
        <v>0</v>
      </c>
      <c r="E159" s="63"/>
      <c r="F159" s="43"/>
      <c r="G159" s="44"/>
      <c r="H159" s="45">
        <f>IFERROR(VLOOKUP(B159,Sheet3!A153:I1614,5,FALSE),0)</f>
        <v>0</v>
      </c>
      <c r="I159" s="37">
        <f>IFERROR(VLOOKUP(B159,Sheet3!A153:J1614,9,FALSE),0)</f>
        <v>0</v>
      </c>
      <c r="J159" s="38">
        <f t="shared" si="2"/>
        <v>0</v>
      </c>
      <c r="K159" s="3">
        <f t="shared" si="3"/>
        <v>0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60"/>
      <c r="B160" s="47" t="s">
        <v>140</v>
      </c>
      <c r="C160" s="41">
        <f>IFERROR(VLOOKUP(B160,Sheet3!A154:I1615,6,FALSE),0)</f>
        <v>795.47</v>
      </c>
      <c r="D160" s="46">
        <f>IFERROR(VLOOKUP(B160,Sheet3!A154:I1615,8,FALSE),0)</f>
        <v>556.83</v>
      </c>
      <c r="E160" s="63"/>
      <c r="F160" s="43">
        <f t="shared" ref="F160:F161" si="21">D160*E160</f>
        <v>0</v>
      </c>
      <c r="G160" s="44" t="str">
        <f>IFERROR(VLOOKUP(B160,Sheet3!A154:I1615,4,FALSE),0)</f>
        <v>4"</v>
      </c>
      <c r="H160" s="45" t="str">
        <f>IFERROR(VLOOKUP(B160,Sheet3!A154:I1615,5,FALSE),0)</f>
        <v>4" BUTTERFLY VALVE FASTPIPE  INDUSTRIAL NEEDS (2) FI8002 to connect to pipe</v>
      </c>
      <c r="I160" s="37">
        <f>IFERROR(VLOOKUP(B160,Sheet3!A154:J1615,9,FALSE),0)</f>
        <v>5.2</v>
      </c>
      <c r="J160" s="38">
        <f t="shared" si="2"/>
        <v>0</v>
      </c>
      <c r="K160" s="3">
        <f t="shared" si="3"/>
        <v>0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60"/>
      <c r="B161" s="47" t="s">
        <v>141</v>
      </c>
      <c r="C161" s="41">
        <f>IFERROR(VLOOKUP(B161,Sheet3!A155:I1616,6,FALSE),0)</f>
        <v>1254.83</v>
      </c>
      <c r="D161" s="46">
        <f>IFERROR(VLOOKUP(B161,Sheet3!A155:I1616,8,FALSE),0)</f>
        <v>878.38</v>
      </c>
      <c r="E161" s="63"/>
      <c r="F161" s="43">
        <f t="shared" si="21"/>
        <v>0</v>
      </c>
      <c r="G161" s="44" t="str">
        <f>IFERROR(VLOOKUP(B161,Sheet3!A155:I1616,4,FALSE),0)</f>
        <v>6"</v>
      </c>
      <c r="H161" s="45" t="str">
        <f>IFERROR(VLOOKUP(B161,Sheet3!A155:I1616,5,FALSE),0)</f>
        <v>6" BUTTERFLY VALVE FASTPIPE  INDUSTRIAL NEEDS (2) FI9002 to connect to pipe</v>
      </c>
      <c r="I161" s="37">
        <f>IFERROR(VLOOKUP(B161,Sheet3!A155:J1616,9,FALSE),0)</f>
        <v>1.64</v>
      </c>
      <c r="J161" s="38">
        <f t="shared" si="2"/>
        <v>0</v>
      </c>
      <c r="K161" s="3">
        <f t="shared" si="3"/>
        <v>0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60"/>
      <c r="B162" s="47"/>
      <c r="C162" s="41">
        <f>IFERROR(VLOOKUP(B162,Sheet3!A156:I1617,6,FALSE),0)</f>
        <v>0</v>
      </c>
      <c r="D162" s="46">
        <f>IFERROR(VLOOKUP(B162,Sheet3!A156:I1617,8,FALSE),0)</f>
        <v>0</v>
      </c>
      <c r="E162" s="63"/>
      <c r="F162" s="43"/>
      <c r="G162" s="44"/>
      <c r="H162" s="45">
        <f>IFERROR(VLOOKUP(B162,Sheet3!A156:I1617,5,FALSE),0)</f>
        <v>0</v>
      </c>
      <c r="I162" s="37">
        <f>IFERROR(VLOOKUP(B162,Sheet3!A156:J1617,9,FALSE),0)</f>
        <v>0</v>
      </c>
      <c r="J162" s="38">
        <f t="shared" si="2"/>
        <v>0</v>
      </c>
      <c r="K162" s="3">
        <f t="shared" si="3"/>
        <v>0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60"/>
      <c r="B163" s="66"/>
      <c r="C163" s="50">
        <f>IFERROR(VLOOKUP(B163,Sheet3!A157:I1618,6,FALSE),0)</f>
        <v>0</v>
      </c>
      <c r="D163" s="51">
        <f>IFERROR(VLOOKUP(B163,Sheet3!A157:I1618,8,FALSE),0)</f>
        <v>0</v>
      </c>
      <c r="E163" s="86"/>
      <c r="F163" s="52"/>
      <c r="G163" s="53"/>
      <c r="H163" s="77">
        <f>IFERROR(VLOOKUP(B163,Sheet3!A157:I1618,5,FALSE),0)</f>
        <v>0</v>
      </c>
      <c r="I163" s="37">
        <f>IFERROR(VLOOKUP(B163,Sheet3!A157:J1618,9,FALSE),0)</f>
        <v>0</v>
      </c>
      <c r="J163" s="38">
        <f t="shared" si="2"/>
        <v>0</v>
      </c>
      <c r="K163" s="3">
        <f t="shared" si="3"/>
        <v>0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48"/>
      <c r="B164" s="78" t="s">
        <v>142</v>
      </c>
      <c r="C164" s="56"/>
      <c r="D164" s="4"/>
      <c r="E164" s="57"/>
      <c r="F164" s="1"/>
      <c r="G164" s="58"/>
      <c r="H164" s="59"/>
      <c r="I164" s="37">
        <f>IFERROR(VLOOKUP(B164,Sheet3!A158:J1619,9,FALSE),0)</f>
        <v>0</v>
      </c>
      <c r="J164" s="38">
        <f t="shared" si="2"/>
        <v>0</v>
      </c>
      <c r="K164" s="3">
        <f t="shared" si="3"/>
        <v>0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29"/>
      <c r="B165" s="61" t="s">
        <v>143</v>
      </c>
      <c r="C165" s="31">
        <f>IFERROR(VLOOKUP(B165,Sheet3!A159:I1620,6,FALSE),0)</f>
        <v>32.47</v>
      </c>
      <c r="D165" s="32">
        <f>IFERROR(VLOOKUP(B165,Sheet3!A159:I1620,8,FALSE),0)</f>
        <v>22.73</v>
      </c>
      <c r="E165" s="62"/>
      <c r="F165" s="34">
        <f t="shared" ref="F165:F169" si="22">D165*E165</f>
        <v>0</v>
      </c>
      <c r="G165" s="35" t="str">
        <f>IFERROR(VLOOKUP(B165,Sheet3!A159:I1620,4,FALSE),0)</f>
        <v>1"</v>
      </c>
      <c r="H165" s="36" t="str">
        <f>IFERROR(VLOOKUP(B165,Sheet3!A159:I1620,5,FALSE),0)</f>
        <v>1" SADDLE DROP X  1" FASTPIPE</v>
      </c>
      <c r="I165" s="37">
        <f>IFERROR(VLOOKUP(B165,Sheet3!A159:J1620,9,FALSE),0)</f>
        <v>0.01</v>
      </c>
      <c r="J165" s="38">
        <f t="shared" si="2"/>
        <v>0</v>
      </c>
      <c r="K165" s="3">
        <f t="shared" si="3"/>
        <v>0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39"/>
      <c r="B166" s="47" t="s">
        <v>144</v>
      </c>
      <c r="C166" s="41">
        <f>IFERROR(VLOOKUP(B166,Sheet3!A160:I1621,6,FALSE),0)</f>
        <v>39.99</v>
      </c>
      <c r="D166" s="46">
        <f>IFERROR(VLOOKUP(B166,Sheet3!A160:I1621,8,FALSE),0)</f>
        <v>27.99</v>
      </c>
      <c r="E166" s="63"/>
      <c r="F166" s="43">
        <f t="shared" si="22"/>
        <v>0</v>
      </c>
      <c r="G166" s="44" t="str">
        <f>IFERROR(VLOOKUP(B166,Sheet3!A160:I1621,4,FALSE),0)</f>
        <v>1.5"</v>
      </c>
      <c r="H166" s="45" t="str">
        <f>IFERROR(VLOOKUP(B166,Sheet3!A160:I1621,5,FALSE),0)</f>
        <v>1-1/2" SADDLE DROP X  3/4" FASTPIPE</v>
      </c>
      <c r="I166" s="37">
        <f>IFERROR(VLOOKUP(B166,Sheet3!A160:J1621,9,FALSE),0)</f>
        <v>1.4</v>
      </c>
      <c r="J166" s="38">
        <f t="shared" si="2"/>
        <v>0</v>
      </c>
      <c r="K166" s="3">
        <f t="shared" si="3"/>
        <v>0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39"/>
      <c r="B167" s="47" t="s">
        <v>145</v>
      </c>
      <c r="C167" s="41">
        <f>IFERROR(VLOOKUP(B167,Sheet3!A161:I1622,6,FALSE),0)</f>
        <v>40.88</v>
      </c>
      <c r="D167" s="46">
        <f>IFERROR(VLOOKUP(B167,Sheet3!A161:I1622,8,FALSE),0)</f>
        <v>28.62</v>
      </c>
      <c r="E167" s="63"/>
      <c r="F167" s="43">
        <f t="shared" si="22"/>
        <v>0</v>
      </c>
      <c r="G167" s="44" t="str">
        <f>IFERROR(VLOOKUP(B167,Sheet3!A161:I1622,4,FALSE),0)</f>
        <v>1.5"</v>
      </c>
      <c r="H167" s="45" t="str">
        <f>IFERROR(VLOOKUP(B167,Sheet3!A161:I1622,5,FALSE),0)</f>
        <v>1-1/2" SADDLE DROP X  1" FASTPIPE</v>
      </c>
      <c r="I167" s="37">
        <f>IFERROR(VLOOKUP(B167,Sheet3!A161:J1622,9,FALSE),0)</f>
        <v>0.02</v>
      </c>
      <c r="J167" s="38">
        <f t="shared" si="2"/>
        <v>0</v>
      </c>
      <c r="K167" s="3">
        <f t="shared" si="3"/>
        <v>0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39"/>
      <c r="B168" s="47" t="s">
        <v>146</v>
      </c>
      <c r="C168" s="41">
        <f>IFERROR(VLOOKUP(B168,Sheet3!A162:I1623,6,FALSE),0)</f>
        <v>41.95</v>
      </c>
      <c r="D168" s="46">
        <f>IFERROR(VLOOKUP(B168,Sheet3!A162:I1623,8,FALSE),0)</f>
        <v>29.37</v>
      </c>
      <c r="E168" s="63"/>
      <c r="F168" s="43">
        <f t="shared" si="22"/>
        <v>0</v>
      </c>
      <c r="G168" s="44" t="str">
        <f>IFERROR(VLOOKUP(B168,Sheet3!A162:I1623,4,FALSE),0)</f>
        <v>2"</v>
      </c>
      <c r="H168" s="45" t="str">
        <f>IFERROR(VLOOKUP(B168,Sheet3!A162:I1623,5,FALSE),0)</f>
        <v>2" SADDLE DROP X  3/4" FASTPIPE</v>
      </c>
      <c r="I168" s="37">
        <f>IFERROR(VLOOKUP(B168,Sheet3!A162:J1623,9,FALSE),0)</f>
        <v>2.5</v>
      </c>
      <c r="J168" s="38">
        <f t="shared" si="2"/>
        <v>0</v>
      </c>
      <c r="K168" s="3">
        <f t="shared" si="3"/>
        <v>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48"/>
      <c r="B169" s="47" t="s">
        <v>147</v>
      </c>
      <c r="C169" s="41">
        <f>IFERROR(VLOOKUP(B169,Sheet3!A163:I1624,6,FALSE),0)</f>
        <v>42.45</v>
      </c>
      <c r="D169" s="46">
        <f>IFERROR(VLOOKUP(B169,Sheet3!A163:I1624,8,FALSE),0)</f>
        <v>29.72</v>
      </c>
      <c r="E169" s="111"/>
      <c r="F169" s="43">
        <f t="shared" si="22"/>
        <v>0</v>
      </c>
      <c r="G169" s="44" t="str">
        <f>IFERROR(VLOOKUP(B169,Sheet3!A163:I1624,4,FALSE),0)</f>
        <v>2"</v>
      </c>
      <c r="H169" s="45" t="str">
        <f>IFERROR(VLOOKUP(B169,Sheet3!A163:I1624,5,FALSE),0)</f>
        <v>2" SADDLE DROP X  1" FASTPIPE</v>
      </c>
      <c r="I169" s="37">
        <f>IFERROR(VLOOKUP(B169,Sheet3!A163:J1624,9,FALSE),0)</f>
        <v>0.01</v>
      </c>
      <c r="J169" s="38">
        <f t="shared" si="2"/>
        <v>0</v>
      </c>
      <c r="K169" s="3">
        <f t="shared" si="3"/>
        <v>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29"/>
      <c r="B170" s="47"/>
      <c r="C170" s="41">
        <f>IFERROR(VLOOKUP(B170,Sheet3!A164:I1625,6,FALSE),0)</f>
        <v>0</v>
      </c>
      <c r="D170" s="46">
        <f>IFERROR(VLOOKUP(B170,Sheet3!A164:I1625,8,FALSE),0)</f>
        <v>0</v>
      </c>
      <c r="E170" s="63"/>
      <c r="F170" s="43"/>
      <c r="G170" s="44"/>
      <c r="H170" s="45">
        <f>IFERROR(VLOOKUP(B170,Sheet3!A164:I1625,5,FALSE),0)</f>
        <v>0</v>
      </c>
      <c r="I170" s="37">
        <f>IFERROR(VLOOKUP(B170,Sheet3!A164:J1625,9,FALSE),0)</f>
        <v>0</v>
      </c>
      <c r="J170" s="38">
        <f t="shared" si="2"/>
        <v>0</v>
      </c>
      <c r="K170" s="3">
        <f t="shared" si="3"/>
        <v>0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39"/>
      <c r="B171" s="47" t="s">
        <v>148</v>
      </c>
      <c r="C171" s="41">
        <f>IFERROR(VLOOKUP(B171,Sheet3!A165:I1626,6,FALSE),0)</f>
        <v>54.49</v>
      </c>
      <c r="D171" s="46">
        <f>IFERROR(VLOOKUP(B171,Sheet3!A165:I1626,8,FALSE),0)</f>
        <v>38.14</v>
      </c>
      <c r="E171" s="81"/>
      <c r="F171" s="43">
        <f t="shared" ref="F171:F174" si="23">D171*E171</f>
        <v>0</v>
      </c>
      <c r="G171" s="44" t="str">
        <f>IFERROR(VLOOKUP(B171,Sheet3!A165:I1626,4,FALSE),0)</f>
        <v>3"</v>
      </c>
      <c r="H171" s="45" t="str">
        <f>IFERROR(VLOOKUP(B171,Sheet3!A165:I1626,5,FALSE),0)</f>
        <v>3" SADDLE DROP X  3/4" FASTPIPE INDUSTRIAL</v>
      </c>
      <c r="I171" s="37">
        <f>IFERROR(VLOOKUP(B171,Sheet3!A165:J1626,9,FALSE),0)</f>
        <v>3.1</v>
      </c>
      <c r="J171" s="38">
        <f t="shared" si="2"/>
        <v>0</v>
      </c>
      <c r="K171" s="3">
        <f t="shared" si="3"/>
        <v>0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39"/>
      <c r="B172" s="47" t="s">
        <v>149</v>
      </c>
      <c r="C172" s="41">
        <f>IFERROR(VLOOKUP(B172,Sheet3!A166:I1627,6,FALSE),0)</f>
        <v>54.49</v>
      </c>
      <c r="D172" s="46">
        <f>IFERROR(VLOOKUP(B172,Sheet3!A166:I1627,8,FALSE),0)</f>
        <v>38.14</v>
      </c>
      <c r="E172" s="81"/>
      <c r="F172" s="43">
        <f t="shared" si="23"/>
        <v>0</v>
      </c>
      <c r="G172" s="44" t="str">
        <f>IFERROR(VLOOKUP(B172,Sheet3!A166:I1627,4,FALSE),0)</f>
        <v>3"</v>
      </c>
      <c r="H172" s="45" t="str">
        <f>IFERROR(VLOOKUP(B172,Sheet3!A166:I1627,5,FALSE),0)</f>
        <v>3" SADDLE DROP X  1" FASTPIPE  INDUSTRIAL</v>
      </c>
      <c r="I172" s="37">
        <f>IFERROR(VLOOKUP(B172,Sheet3!A166:J1627,9,FALSE),0)</f>
        <v>0.01</v>
      </c>
      <c r="J172" s="38">
        <f t="shared" si="2"/>
        <v>0</v>
      </c>
      <c r="K172" s="3">
        <f t="shared" si="3"/>
        <v>0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39"/>
      <c r="B173" s="47" t="s">
        <v>150</v>
      </c>
      <c r="C173" s="41">
        <f>IFERROR(VLOOKUP(B173,Sheet3!A167:I1628,6,FALSE),0)</f>
        <v>85.97</v>
      </c>
      <c r="D173" s="46">
        <f>IFERROR(VLOOKUP(B173,Sheet3!A167:I1628,8,FALSE),0)</f>
        <v>60.18</v>
      </c>
      <c r="E173" s="63"/>
      <c r="F173" s="43">
        <f t="shared" si="23"/>
        <v>0</v>
      </c>
      <c r="G173" s="44" t="str">
        <f>IFERROR(VLOOKUP(B173,Sheet3!A167:I1628,4,FALSE),0)</f>
        <v>4"</v>
      </c>
      <c r="H173" s="45" t="str">
        <f>IFERROR(VLOOKUP(B173,Sheet3!A167:I1628,5,FALSE),0)</f>
        <v>4" SADDLE DROP FASTPIPE X 1" FEMALE NPT / or 1" Pipe</v>
      </c>
      <c r="I173" s="37">
        <f>IFERROR(VLOOKUP(B173,Sheet3!A167:J1628,9,FALSE),0)</f>
        <v>1.3</v>
      </c>
      <c r="J173" s="38">
        <f t="shared" si="2"/>
        <v>0</v>
      </c>
      <c r="K173" s="3">
        <f t="shared" si="3"/>
        <v>0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39"/>
      <c r="B174" s="66" t="s">
        <v>151</v>
      </c>
      <c r="C174" s="50">
        <f>IFERROR(VLOOKUP(B174,Sheet3!A168:I1629,6,FALSE),0)</f>
        <v>99.95</v>
      </c>
      <c r="D174" s="51">
        <f>IFERROR(VLOOKUP(B174,Sheet3!A168:I1629,8,FALSE),0)</f>
        <v>69.96</v>
      </c>
      <c r="E174" s="67"/>
      <c r="F174" s="52">
        <f t="shared" si="23"/>
        <v>0</v>
      </c>
      <c r="G174" s="53" t="str">
        <f>IFERROR(VLOOKUP(B174,Sheet3!A168:I1629,4,FALSE),0)</f>
        <v>6"</v>
      </c>
      <c r="H174" s="77" t="str">
        <f>IFERROR(VLOOKUP(B174,Sheet3!A168:I1629,5,FALSE),0)</f>
        <v>6" SADDLE DROP FASTPIPE X 1" FEMALE NPT or 1" Compression FASTPIPE  INDUSTRIAL</v>
      </c>
      <c r="I174" s="37">
        <f>IFERROR(VLOOKUP(B174,Sheet3!A168:J1629,9,FALSE),0)</f>
        <v>3.5</v>
      </c>
      <c r="J174" s="38">
        <f t="shared" si="2"/>
        <v>0</v>
      </c>
      <c r="K174" s="3">
        <f t="shared" si="3"/>
        <v>0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48"/>
      <c r="B175" s="78" t="s">
        <v>152</v>
      </c>
      <c r="C175" s="56"/>
      <c r="D175" s="4"/>
      <c r="E175" s="116"/>
      <c r="F175" s="1"/>
      <c r="G175" s="58"/>
      <c r="H175" s="59"/>
      <c r="I175" s="37">
        <f>IFERROR(VLOOKUP(B175,Sheet3!A169:J1630,9,FALSE),0)</f>
        <v>0</v>
      </c>
      <c r="J175" s="38">
        <f t="shared" si="2"/>
        <v>0</v>
      </c>
      <c r="K175" s="3">
        <f t="shared" si="3"/>
        <v>0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29"/>
      <c r="B176" s="61" t="s">
        <v>153</v>
      </c>
      <c r="C176" s="31">
        <f>IFERROR(VLOOKUP(B176,Sheet3!A170:I1631,6,FALSE),0)</f>
        <v>39.97</v>
      </c>
      <c r="D176" s="32">
        <f>IFERROR(VLOOKUP(B176,Sheet3!A170:I1631,8,FALSE),0)</f>
        <v>27.98</v>
      </c>
      <c r="E176" s="62"/>
      <c r="F176" s="34">
        <f t="shared" ref="F176:F192" si="24">D176*E176</f>
        <v>0</v>
      </c>
      <c r="G176" s="35" t="str">
        <f>IFERROR(VLOOKUP(B176,Sheet3!A170:I1631,4,FALSE),0)</f>
        <v>1"</v>
      </c>
      <c r="H176" s="36" t="str">
        <f>IFERROR(VLOOKUP(B176,Sheet3!A170:I1631,5,FALSE),0)</f>
        <v>1" SADDLE DROP X 1/4" FEMALE NPT  FASTPIPE</v>
      </c>
      <c r="I176" s="37">
        <f>IFERROR(VLOOKUP(B176,Sheet3!A170:J1631,9,FALSE),0)</f>
        <v>1.24</v>
      </c>
      <c r="J176" s="38">
        <f t="shared" si="2"/>
        <v>0</v>
      </c>
      <c r="K176" s="3">
        <f t="shared" si="3"/>
        <v>0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39"/>
      <c r="B177" s="47" t="s">
        <v>154</v>
      </c>
      <c r="C177" s="41">
        <f>IFERROR(VLOOKUP(B177,Sheet3!A171:I1632,6,FALSE),0)</f>
        <v>39.74</v>
      </c>
      <c r="D177" s="46">
        <f>IFERROR(VLOOKUP(B177,Sheet3!A171:I1632,8,FALSE),0)</f>
        <v>27.82</v>
      </c>
      <c r="E177" s="63"/>
      <c r="F177" s="43">
        <f t="shared" si="24"/>
        <v>0</v>
      </c>
      <c r="G177" s="44" t="str">
        <f>IFERROR(VLOOKUP(B177,Sheet3!A171:I1632,4,FALSE),0)</f>
        <v>1"</v>
      </c>
      <c r="H177" s="45" t="str">
        <f>IFERROR(VLOOKUP(B177,Sheet3!A171:I1632,5,FALSE),0)</f>
        <v>1" SADDLE DROP X 1/2" FEMALE NPT FASTPIPE</v>
      </c>
      <c r="I177" s="37">
        <f>IFERROR(VLOOKUP(B177,Sheet3!A171:J1632,9,FALSE),0)</f>
        <v>1.24</v>
      </c>
      <c r="J177" s="38">
        <f t="shared" si="2"/>
        <v>0</v>
      </c>
      <c r="K177" s="3">
        <f t="shared" si="3"/>
        <v>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39"/>
      <c r="B178" s="47" t="s">
        <v>155</v>
      </c>
      <c r="C178" s="41">
        <f>IFERROR(VLOOKUP(B178,Sheet3!A172:I1633,6,FALSE),0)</f>
        <v>39.47</v>
      </c>
      <c r="D178" s="46">
        <f>IFERROR(VLOOKUP(B178,Sheet3!A172:I1633,8,FALSE),0)</f>
        <v>27.63</v>
      </c>
      <c r="E178" s="63"/>
      <c r="F178" s="43">
        <f t="shared" si="24"/>
        <v>0</v>
      </c>
      <c r="G178" s="44" t="str">
        <f>IFERROR(VLOOKUP(B178,Sheet3!A172:I1633,4,FALSE),0)</f>
        <v>1"</v>
      </c>
      <c r="H178" s="45" t="str">
        <f>IFERROR(VLOOKUP(B178,Sheet3!A172:I1633,5,FALSE),0)</f>
        <v>1" SADDLE DROP X 3/4" FEMALE NPT FASTPIPE</v>
      </c>
      <c r="I178" s="37">
        <f>IFERROR(VLOOKUP(B178,Sheet3!A172:J1633,9,FALSE),0)</f>
        <v>0.93</v>
      </c>
      <c r="J178" s="38">
        <f t="shared" si="2"/>
        <v>0</v>
      </c>
      <c r="K178" s="3">
        <f t="shared" si="3"/>
        <v>0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39"/>
      <c r="B179" s="47" t="s">
        <v>156</v>
      </c>
      <c r="C179" s="41">
        <f>IFERROR(VLOOKUP(B179,Sheet3!A173:I1634,6,FALSE),0)</f>
        <v>45.74</v>
      </c>
      <c r="D179" s="46">
        <f>IFERROR(VLOOKUP(B179,Sheet3!A173:I1634,8,FALSE),0)</f>
        <v>32.02</v>
      </c>
      <c r="E179" s="63"/>
      <c r="F179" s="43">
        <f t="shared" si="24"/>
        <v>0</v>
      </c>
      <c r="G179" s="44" t="str">
        <f>IFERROR(VLOOKUP(B179,Sheet3!A173:I1634,4,FALSE),0)</f>
        <v>1.5"</v>
      </c>
      <c r="H179" s="45" t="str">
        <f>IFERROR(VLOOKUP(B179,Sheet3!A173:I1634,5,FALSE),0)</f>
        <v>1-1/2" SADDLE DROP X 1/4" FEMALE NPT FASTPIPE  FASTPIPE</v>
      </c>
      <c r="I179" s="37">
        <f>IFERROR(VLOOKUP(B179,Sheet3!A173:J1634,9,FALSE),0)</f>
        <v>1.16</v>
      </c>
      <c r="J179" s="38">
        <f t="shared" si="2"/>
        <v>0</v>
      </c>
      <c r="K179" s="3">
        <f t="shared" si="3"/>
        <v>0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39"/>
      <c r="B180" s="47" t="s">
        <v>157</v>
      </c>
      <c r="C180" s="41">
        <f>IFERROR(VLOOKUP(B180,Sheet3!A174:I1635,6,FALSE),0)</f>
        <v>45.74</v>
      </c>
      <c r="D180" s="46">
        <f>IFERROR(VLOOKUP(B180,Sheet3!A174:I1635,8,FALSE),0)</f>
        <v>32.02</v>
      </c>
      <c r="E180" s="63"/>
      <c r="F180" s="43">
        <f t="shared" si="24"/>
        <v>0</v>
      </c>
      <c r="G180" s="44" t="str">
        <f>IFERROR(VLOOKUP(B180,Sheet3!A174:I1635,4,FALSE),0)</f>
        <v>1.5"</v>
      </c>
      <c r="H180" s="45" t="str">
        <f>IFERROR(VLOOKUP(B180,Sheet3!A174:I1635,5,FALSE),0)</f>
        <v>1-1/2" SADDLE DROP X 1/2" FEMALE NPT FASTPIPE  FASTPIPE</v>
      </c>
      <c r="I180" s="37">
        <f>IFERROR(VLOOKUP(B180,Sheet3!A174:J1635,9,FALSE),0)</f>
        <v>0.02</v>
      </c>
      <c r="J180" s="38">
        <f t="shared" si="2"/>
        <v>0</v>
      </c>
      <c r="K180" s="3">
        <f t="shared" si="3"/>
        <v>0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39"/>
      <c r="B181" s="47" t="s">
        <v>158</v>
      </c>
      <c r="C181" s="41">
        <f>IFERROR(VLOOKUP(B181,Sheet3!A175:I1636,6,FALSE),0)</f>
        <v>45.74</v>
      </c>
      <c r="D181" s="46">
        <f>IFERROR(VLOOKUP(B181,Sheet3!A175:I1636,8,FALSE),0)</f>
        <v>32.02</v>
      </c>
      <c r="E181" s="63"/>
      <c r="F181" s="43">
        <f t="shared" si="24"/>
        <v>0</v>
      </c>
      <c r="G181" s="44" t="str">
        <f>IFERROR(VLOOKUP(B181,Sheet3!A175:I1636,4,FALSE),0)</f>
        <v>1.5"</v>
      </c>
      <c r="H181" s="45" t="str">
        <f>IFERROR(VLOOKUP(B181,Sheet3!A175:I1636,5,FALSE),0)</f>
        <v>1-1/2" SADDLE DROP X 3/4" FEMALE NPT FASTPIPE </v>
      </c>
      <c r="I181" s="37">
        <f>IFERROR(VLOOKUP(B181,Sheet3!A175:J1636,9,FALSE),0)</f>
        <v>1.2</v>
      </c>
      <c r="J181" s="38">
        <f t="shared" si="2"/>
        <v>0</v>
      </c>
      <c r="K181" s="3">
        <f t="shared" si="3"/>
        <v>0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39"/>
      <c r="B182" s="47" t="s">
        <v>159</v>
      </c>
      <c r="C182" s="41">
        <f>IFERROR(VLOOKUP(B182,Sheet3!A176:I1637,6,FALSE),0)</f>
        <v>47.99</v>
      </c>
      <c r="D182" s="46">
        <f>IFERROR(VLOOKUP(B182,Sheet3!A176:I1637,8,FALSE),0)</f>
        <v>33.59</v>
      </c>
      <c r="E182" s="63"/>
      <c r="F182" s="43">
        <f t="shared" si="24"/>
        <v>0</v>
      </c>
      <c r="G182" s="44" t="str">
        <f>IFERROR(VLOOKUP(B182,Sheet3!A176:I1637,4,FALSE),0)</f>
        <v>2"</v>
      </c>
      <c r="H182" s="45" t="str">
        <f>IFERROR(VLOOKUP(B182,Sheet3!A176:I1637,5,FALSE),0)</f>
        <v>2" SADDLE DROP X 1/4" FEMALE NPT FASTPIPE  FASTPIPE</v>
      </c>
      <c r="I182" s="37">
        <f>IFERROR(VLOOKUP(B182,Sheet3!A176:J1637,9,FALSE),0)</f>
        <v>1.57</v>
      </c>
      <c r="J182" s="38">
        <f t="shared" si="2"/>
        <v>0</v>
      </c>
      <c r="K182" s="3">
        <f t="shared" si="3"/>
        <v>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39"/>
      <c r="B183" s="47" t="s">
        <v>160</v>
      </c>
      <c r="C183" s="41">
        <f>IFERROR(VLOOKUP(B183,Sheet3!A177:I1638,6,FALSE),0)</f>
        <v>47.99</v>
      </c>
      <c r="D183" s="46">
        <f>IFERROR(VLOOKUP(B183,Sheet3!A177:I1638,8,FALSE),0)</f>
        <v>33.59</v>
      </c>
      <c r="E183" s="63"/>
      <c r="F183" s="43">
        <f t="shared" si="24"/>
        <v>0</v>
      </c>
      <c r="G183" s="44" t="str">
        <f>IFERROR(VLOOKUP(B183,Sheet3!A177:I1638,4,FALSE),0)</f>
        <v>2"</v>
      </c>
      <c r="H183" s="45" t="str">
        <f>IFERROR(VLOOKUP(B183,Sheet3!A177:I1638,5,FALSE),0)</f>
        <v>2" SADDLE DROP X 1/2" FEMALE NPT FASTPIPE FASTPIPE</v>
      </c>
      <c r="I183" s="37">
        <f>IFERROR(VLOOKUP(B183,Sheet3!A177:J1638,9,FALSE),0)</f>
        <v>0.3</v>
      </c>
      <c r="J183" s="38">
        <f t="shared" si="2"/>
        <v>0</v>
      </c>
      <c r="K183" s="3">
        <f t="shared" si="3"/>
        <v>0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48"/>
      <c r="B184" s="83" t="s">
        <v>161</v>
      </c>
      <c r="C184" s="84">
        <f>IFERROR(VLOOKUP(B184,Sheet3!A178:I1639,6,FALSE),0)</f>
        <v>47.99</v>
      </c>
      <c r="D184" s="85">
        <f>IFERROR(VLOOKUP(B184,Sheet3!A178:I1639,8,FALSE),0)</f>
        <v>33.6</v>
      </c>
      <c r="E184" s="67"/>
      <c r="F184" s="87">
        <f t="shared" si="24"/>
        <v>0</v>
      </c>
      <c r="G184" s="88" t="str">
        <f>IFERROR(VLOOKUP(B184,Sheet3!A178:I1639,4,FALSE),0)</f>
        <v>2"</v>
      </c>
      <c r="H184" s="89" t="str">
        <f>IFERROR(VLOOKUP(B184,Sheet3!A178:I1639,5,FALSE),0)</f>
        <v>2" SADDLE DROP X 3/4" FEMALE NPT FASTPIPE FASTPIPE</v>
      </c>
      <c r="I184" s="37">
        <f>IFERROR(VLOOKUP(B184,Sheet3!A178:J1639,9,FALSE),0)</f>
        <v>1.6</v>
      </c>
      <c r="J184" s="38">
        <f t="shared" si="2"/>
        <v>0</v>
      </c>
      <c r="K184" s="3">
        <f t="shared" si="3"/>
        <v>0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29"/>
      <c r="B185" s="61"/>
      <c r="C185" s="31">
        <f>IFERROR(VLOOKUP(B185,Sheet3!A179:I1640,6,FALSE),0)</f>
        <v>0</v>
      </c>
      <c r="D185" s="32">
        <f>IFERROR(VLOOKUP(B185,Sheet3!A179:I1640,8,FALSE),0)</f>
        <v>0</v>
      </c>
      <c r="E185" s="62"/>
      <c r="F185" s="34">
        <f t="shared" si="24"/>
        <v>0</v>
      </c>
      <c r="G185" s="35"/>
      <c r="H185" s="36">
        <f>IFERROR(VLOOKUP(B185,Sheet3!A179:I1640,5,FALSE),0)</f>
        <v>0</v>
      </c>
      <c r="I185" s="37">
        <f>IFERROR(VLOOKUP(B185,Sheet3!A179:J1640,9,FALSE),0)</f>
        <v>0</v>
      </c>
      <c r="J185" s="38">
        <f t="shared" si="2"/>
        <v>0</v>
      </c>
      <c r="K185" s="3">
        <f t="shared" si="3"/>
        <v>0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39"/>
      <c r="B186" s="47" t="s">
        <v>162</v>
      </c>
      <c r="C186" s="41">
        <f>IFERROR(VLOOKUP(B186,Sheet3!A180:I1641,6,FALSE),0)</f>
        <v>54.49</v>
      </c>
      <c r="D186" s="46">
        <f>IFERROR(VLOOKUP(B186,Sheet3!A180:I1641,8,FALSE),0)</f>
        <v>38.14</v>
      </c>
      <c r="E186" s="63"/>
      <c r="F186" s="43">
        <f t="shared" si="24"/>
        <v>0</v>
      </c>
      <c r="G186" s="44" t="str">
        <f>IFERROR(VLOOKUP(B186,Sheet3!A180:I1641,4,FALSE),0)</f>
        <v>3"</v>
      </c>
      <c r="H186" s="45" t="str">
        <f>IFERROR(VLOOKUP(B186,Sheet3!A180:I1641,5,FALSE),0)</f>
        <v>3" SADDLE DROP FASTPIPE X  1/2"  FEMALE NPT INDUSTRIAL</v>
      </c>
      <c r="I186" s="37">
        <f>IFERROR(VLOOKUP(B186,Sheet3!A180:J1641,9,FALSE),0)</f>
        <v>2.1</v>
      </c>
      <c r="J186" s="38">
        <f t="shared" si="2"/>
        <v>0</v>
      </c>
      <c r="K186" s="3">
        <f t="shared" si="3"/>
        <v>0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39"/>
      <c r="B187" s="47" t="s">
        <v>163</v>
      </c>
      <c r="C187" s="41">
        <f>IFERROR(VLOOKUP(B187,Sheet3!A181:I1642,6,FALSE),0)</f>
        <v>54.49</v>
      </c>
      <c r="D187" s="46">
        <f>IFERROR(VLOOKUP(B187,Sheet3!A181:I1642,8,FALSE),0)</f>
        <v>38.14</v>
      </c>
      <c r="E187" s="63"/>
      <c r="F187" s="43">
        <f t="shared" si="24"/>
        <v>0</v>
      </c>
      <c r="G187" s="44" t="str">
        <f>IFERROR(VLOOKUP(B187,Sheet3!A181:I1642,4,FALSE),0)</f>
        <v>3"</v>
      </c>
      <c r="H187" s="45" t="str">
        <f>IFERROR(VLOOKUP(B187,Sheet3!A181:I1642,5,FALSE),0)</f>
        <v>3" SADDLE DROP FASTPIPE X  3/4"  FEMALE NPT  INDUSTRIAL</v>
      </c>
      <c r="I187" s="37">
        <f>IFERROR(VLOOKUP(B187,Sheet3!A181:J1642,9,FALSE),0)</f>
        <v>3.1</v>
      </c>
      <c r="J187" s="38">
        <f t="shared" si="2"/>
        <v>0</v>
      </c>
      <c r="K187" s="3">
        <f t="shared" si="3"/>
        <v>0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39"/>
      <c r="B188" s="47" t="s">
        <v>164</v>
      </c>
      <c r="C188" s="41">
        <f>IFERROR(VLOOKUP(B188,Sheet3!A182:I1643,6,FALSE),0)</f>
        <v>54.49</v>
      </c>
      <c r="D188" s="46">
        <f>IFERROR(VLOOKUP(B188,Sheet3!A182:I1643,8,FALSE),0)</f>
        <v>38.14</v>
      </c>
      <c r="E188" s="63"/>
      <c r="F188" s="43">
        <f t="shared" si="24"/>
        <v>0</v>
      </c>
      <c r="G188" s="44" t="str">
        <f>IFERROR(VLOOKUP(B188,Sheet3!A182:I1643,4,FALSE),0)</f>
        <v>3"</v>
      </c>
      <c r="H188" s="45" t="str">
        <f>IFERROR(VLOOKUP(B188,Sheet3!A182:I1643,5,FALSE),0)</f>
        <v>3" SADDLE DROP FASTPIPE X 1" FEMALE NPT  INDUSTRIAL</v>
      </c>
      <c r="I188" s="37">
        <f>IFERROR(VLOOKUP(B188,Sheet3!A182:J1643,9,FALSE),0)</f>
        <v>5.4</v>
      </c>
      <c r="J188" s="38">
        <f t="shared" si="2"/>
        <v>0</v>
      </c>
      <c r="K188" s="3">
        <f t="shared" si="3"/>
        <v>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39"/>
      <c r="B189" s="47"/>
      <c r="C189" s="41">
        <f>IFERROR(VLOOKUP(B189,Sheet3!A183:I1644,6,FALSE),0)</f>
        <v>0</v>
      </c>
      <c r="D189" s="46">
        <f>IFERROR(VLOOKUP(B189,Sheet3!A183:I1644,8,FALSE),0)</f>
        <v>0</v>
      </c>
      <c r="E189" s="63"/>
      <c r="F189" s="43">
        <f t="shared" si="24"/>
        <v>0</v>
      </c>
      <c r="G189" s="44"/>
      <c r="H189" s="45">
        <f>IFERROR(VLOOKUP(B189,Sheet3!A183:I1644,5,FALSE),0)</f>
        <v>0</v>
      </c>
      <c r="I189" s="37">
        <f>IFERROR(VLOOKUP(B189,Sheet3!A183:J1644,9,FALSE),0)</f>
        <v>0</v>
      </c>
      <c r="J189" s="38">
        <f t="shared" si="2"/>
        <v>0</v>
      </c>
      <c r="K189" s="3">
        <f t="shared" si="3"/>
        <v>0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39"/>
      <c r="B190" s="47"/>
      <c r="C190" s="41">
        <f>IFERROR(VLOOKUP(B190,Sheet3!A184:I1645,6,FALSE),0)</f>
        <v>0</v>
      </c>
      <c r="D190" s="46">
        <f>IFERROR(VLOOKUP(B190,Sheet3!A184:I1645,8,FALSE),0)</f>
        <v>0</v>
      </c>
      <c r="E190" s="63"/>
      <c r="F190" s="43">
        <f t="shared" si="24"/>
        <v>0</v>
      </c>
      <c r="G190" s="44"/>
      <c r="H190" s="45">
        <f>IFERROR(VLOOKUP(B190,Sheet3!A184:I1645,5,FALSE),0)</f>
        <v>0</v>
      </c>
      <c r="I190" s="37">
        <f>IFERROR(VLOOKUP(B190,Sheet3!A184:J1645,9,FALSE),0)</f>
        <v>0</v>
      </c>
      <c r="J190" s="38">
        <f t="shared" si="2"/>
        <v>0</v>
      </c>
      <c r="K190" s="3">
        <f t="shared" si="3"/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39"/>
      <c r="B191" s="47" t="s">
        <v>150</v>
      </c>
      <c r="C191" s="41">
        <f>IFERROR(VLOOKUP(B191,Sheet3!A185:I1646,6,FALSE),0)</f>
        <v>85.97</v>
      </c>
      <c r="D191" s="46">
        <f>IFERROR(VLOOKUP(B191,Sheet3!A185:I1646,8,FALSE),0)</f>
        <v>60.18</v>
      </c>
      <c r="E191" s="63"/>
      <c r="F191" s="43">
        <f t="shared" si="24"/>
        <v>0</v>
      </c>
      <c r="G191" s="44" t="str">
        <f>IFERROR(VLOOKUP(B191,Sheet3!A185:I1646,4,FALSE),0)</f>
        <v>4"</v>
      </c>
      <c r="H191" s="45" t="str">
        <f>IFERROR(VLOOKUP(B191,Sheet3!A185:I1646,5,FALSE),0)</f>
        <v>4" SADDLE DROP FASTPIPE X 1" FEMALE NPT / or 1" Pipe</v>
      </c>
      <c r="I191" s="37">
        <f>IFERROR(VLOOKUP(B191,Sheet3!A185:J1646,9,FALSE),0)</f>
        <v>1.3</v>
      </c>
      <c r="J191" s="38">
        <f t="shared" si="2"/>
        <v>0</v>
      </c>
      <c r="K191" s="3">
        <f t="shared" si="3"/>
        <v>0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39"/>
      <c r="B192" s="47" t="s">
        <v>151</v>
      </c>
      <c r="C192" s="41">
        <f>IFERROR(VLOOKUP(B192,Sheet3!A186:I1647,6,FALSE),0)</f>
        <v>99.95</v>
      </c>
      <c r="D192" s="46">
        <f>IFERROR(VLOOKUP(B192,Sheet3!A186:I1647,8,FALSE),0)</f>
        <v>69.96</v>
      </c>
      <c r="E192" s="63"/>
      <c r="F192" s="43">
        <f t="shared" si="24"/>
        <v>0</v>
      </c>
      <c r="G192" s="44" t="str">
        <f>IFERROR(VLOOKUP(B192,Sheet3!A186:I1647,4,FALSE),0)</f>
        <v>6"</v>
      </c>
      <c r="H192" s="45" t="str">
        <f>IFERROR(VLOOKUP(B192,Sheet3!A186:I1647,5,FALSE),0)</f>
        <v>6" SADDLE DROP FASTPIPE X 1" FEMALE NPT or 1" Compression FASTPIPE  INDUSTRIAL</v>
      </c>
      <c r="I192" s="37">
        <f>IFERROR(VLOOKUP(B192,Sheet3!A186:J1647,9,FALSE),0)</f>
        <v>3.5</v>
      </c>
      <c r="J192" s="38">
        <f t="shared" si="2"/>
        <v>0</v>
      </c>
      <c r="K192" s="3">
        <f t="shared" si="3"/>
        <v>0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48"/>
      <c r="B193" s="66"/>
      <c r="C193" s="50">
        <f>IFERROR(VLOOKUP(B193,Sheet3!A187:I1648,6,FALSE),0)</f>
        <v>0</v>
      </c>
      <c r="D193" s="51">
        <f>IFERROR(VLOOKUP(B193,Sheet3!A187:I1648,8,FALSE),0)</f>
        <v>0</v>
      </c>
      <c r="E193" s="67"/>
      <c r="F193" s="52"/>
      <c r="G193" s="53"/>
      <c r="H193" s="77">
        <f>IFERROR(VLOOKUP(B193,Sheet3!A187:I1648,5,FALSE),0)</f>
        <v>0</v>
      </c>
      <c r="I193" s="37">
        <f>IFERROR(VLOOKUP(B193,Sheet3!A187:J1648,9,FALSE),0)</f>
        <v>0</v>
      </c>
      <c r="J193" s="38">
        <f t="shared" si="2"/>
        <v>0</v>
      </c>
      <c r="K193" s="3">
        <f t="shared" si="3"/>
        <v>0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29"/>
      <c r="B194" s="55" t="s">
        <v>165</v>
      </c>
      <c r="C194" s="56"/>
      <c r="D194" s="4"/>
      <c r="E194" s="99"/>
      <c r="F194" s="115"/>
      <c r="G194" s="58"/>
      <c r="H194" s="59"/>
      <c r="I194" s="37">
        <f>IFERROR(VLOOKUP(B194,Sheet3!A187:J1649,9,FALSE),0)</f>
        <v>0</v>
      </c>
      <c r="J194" s="38">
        <f t="shared" si="2"/>
        <v>0</v>
      </c>
      <c r="K194" s="3">
        <f t="shared" si="3"/>
        <v>0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60"/>
      <c r="B195" s="61" t="s">
        <v>166</v>
      </c>
      <c r="C195" s="31">
        <f>IFERROR(VLOOKUP(B195,Sheet3!A188:I1650,6,FALSE),0)</f>
        <v>21.97</v>
      </c>
      <c r="D195" s="32">
        <f>IFERROR(VLOOKUP(B195,Sheet3!A188:I1650,8,FALSE),0)</f>
        <v>15.38</v>
      </c>
      <c r="E195" s="62"/>
      <c r="F195" s="34">
        <f t="shared" ref="F195:F203" si="25">D195*E195</f>
        <v>0</v>
      </c>
      <c r="G195" s="35" t="str">
        <f>IFERROR(VLOOKUP(B195,Sheet3!A188:I1650,4,FALSE),0)</f>
        <v>3/4"</v>
      </c>
      <c r="H195" s="36" t="str">
        <f>IFERROR(VLOOKUP(B195,Sheet3!A188:I1650,5,FALSE),0)</f>
        <v>3/4" FASTPIPE X 1/2"" NPT MALE THREADED NIPPLE,   purple</v>
      </c>
      <c r="I195" s="37">
        <f>IFERROR(VLOOKUP(B195,Sheet3!A188:J1650,9,FALSE),0)</f>
        <v>0.07</v>
      </c>
      <c r="J195" s="38">
        <f t="shared" si="2"/>
        <v>0</v>
      </c>
      <c r="K195" s="3">
        <f t="shared" si="3"/>
        <v>0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60"/>
      <c r="B196" s="47" t="s">
        <v>167</v>
      </c>
      <c r="C196" s="41">
        <f>IFERROR(VLOOKUP(B196,Sheet3!A189:I1651,6,FALSE),0)</f>
        <v>21.87</v>
      </c>
      <c r="D196" s="46">
        <f>IFERROR(VLOOKUP(B196,Sheet3!A189:I1651,8,FALSE),0)</f>
        <v>15.31</v>
      </c>
      <c r="E196" s="81"/>
      <c r="F196" s="43">
        <f t="shared" si="25"/>
        <v>0</v>
      </c>
      <c r="G196" s="44" t="str">
        <f>IFERROR(VLOOKUP(B196,Sheet3!A189:I1651,4,FALSE),0)</f>
        <v>3/4"</v>
      </c>
      <c r="H196" s="45" t="str">
        <f>IFERROR(VLOOKUP(B196,Sheet3!A189:I1651,5,FALSE),0)</f>
        <v>3/4" FASTPIPE X 3/4" NPT MALE THREADED NIPPLE,  yellow</v>
      </c>
      <c r="I196" s="37">
        <f>IFERROR(VLOOKUP(B196,Sheet3!A189:J1651,9,FALSE),0)</f>
        <v>0.19</v>
      </c>
      <c r="J196" s="38">
        <f t="shared" si="2"/>
        <v>0</v>
      </c>
      <c r="K196" s="3">
        <f t="shared" si="3"/>
        <v>0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60"/>
      <c r="B197" s="47" t="s">
        <v>168</v>
      </c>
      <c r="C197" s="41">
        <f>IFERROR(VLOOKUP(B197,Sheet3!A190:I1652,6,FALSE),0)</f>
        <v>27.49</v>
      </c>
      <c r="D197" s="46">
        <f>IFERROR(VLOOKUP(B197,Sheet3!A190:I1652,8,FALSE),0)</f>
        <v>19.24</v>
      </c>
      <c r="E197" s="63"/>
      <c r="F197" s="43">
        <f t="shared" si="25"/>
        <v>0</v>
      </c>
      <c r="G197" s="44" t="str">
        <f>IFERROR(VLOOKUP(B197,Sheet3!A190:I1652,4,FALSE),0)</f>
        <v>1"</v>
      </c>
      <c r="H197" s="45" t="str">
        <f>IFERROR(VLOOKUP(B197,Sheet3!A190:I1652,5,FALSE),0)</f>
        <v>1" FASTPIPE X 1/2" NPT MALE THREADED NIPPLE</v>
      </c>
      <c r="I197" s="37">
        <f>IFERROR(VLOOKUP(B197,Sheet3!A190:J1652,9,FALSE),0)</f>
        <v>0.1</v>
      </c>
      <c r="J197" s="38">
        <f t="shared" si="2"/>
        <v>0</v>
      </c>
      <c r="K197" s="3">
        <f t="shared" si="3"/>
        <v>0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60"/>
      <c r="B198" s="47" t="s">
        <v>169</v>
      </c>
      <c r="C198" s="41">
        <f>IFERROR(VLOOKUP(B198,Sheet3!A191:I1653,6,FALSE),0)</f>
        <v>27.44</v>
      </c>
      <c r="D198" s="46">
        <f>IFERROR(VLOOKUP(B198,Sheet3!A191:I1653,8,FALSE),0)</f>
        <v>19.21</v>
      </c>
      <c r="E198" s="63"/>
      <c r="F198" s="43">
        <f t="shared" si="25"/>
        <v>0</v>
      </c>
      <c r="G198" s="44" t="str">
        <f>IFERROR(VLOOKUP(B198,Sheet3!A191:I1653,4,FALSE),0)</f>
        <v>1"</v>
      </c>
      <c r="H198" s="45" t="str">
        <f>IFERROR(VLOOKUP(B198,Sheet3!A191:I1653,5,FALSE),0)</f>
        <v>1" FASTPIPE X 3/4" NPT MALE THREADED NIPPLE,   green</v>
      </c>
      <c r="I198" s="37">
        <f>IFERROR(VLOOKUP(B198,Sheet3!A191:J1653,9,FALSE),0)</f>
        <v>0.27</v>
      </c>
      <c r="J198" s="38">
        <f t="shared" si="2"/>
        <v>0</v>
      </c>
      <c r="K198" s="3">
        <f t="shared" si="3"/>
        <v>0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60"/>
      <c r="B199" s="47" t="s">
        <v>170</v>
      </c>
      <c r="C199" s="41">
        <f>IFERROR(VLOOKUP(B199,Sheet3!A192:I1654,6,FALSE),0)</f>
        <v>27.49</v>
      </c>
      <c r="D199" s="46">
        <f>IFERROR(VLOOKUP(B199,Sheet3!A192:I1654,8,FALSE),0)</f>
        <v>19.24</v>
      </c>
      <c r="E199" s="81"/>
      <c r="F199" s="43">
        <f t="shared" si="25"/>
        <v>0</v>
      </c>
      <c r="G199" s="44" t="str">
        <f>IFERROR(VLOOKUP(B199,Sheet3!A192:I1654,4,FALSE),0)</f>
        <v>1"</v>
      </c>
      <c r="H199" s="45" t="str">
        <f>IFERROR(VLOOKUP(B199,Sheet3!A192:I1654,5,FALSE),0)</f>
        <v>1" FASTPIPE X 1" NPT MALE THREADED NIPPLE,  red</v>
      </c>
      <c r="I199" s="37">
        <f>IFERROR(VLOOKUP(B199,Sheet3!A192:J1654,9,FALSE),0)</f>
        <v>0.35</v>
      </c>
      <c r="J199" s="38">
        <f t="shared" si="2"/>
        <v>0</v>
      </c>
      <c r="K199" s="3">
        <f t="shared" si="3"/>
        <v>0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60"/>
      <c r="B200" s="47" t="s">
        <v>171</v>
      </c>
      <c r="C200" s="41">
        <f>IFERROR(VLOOKUP(B200,Sheet3!A193:I1655,6,FALSE),0)</f>
        <v>50.87</v>
      </c>
      <c r="D200" s="46">
        <f>IFERROR(VLOOKUP(B200,Sheet3!A193:I1655,8,FALSE),0)</f>
        <v>35.61</v>
      </c>
      <c r="E200" s="63"/>
      <c r="F200" s="117">
        <f t="shared" si="25"/>
        <v>0</v>
      </c>
      <c r="G200" s="44" t="str">
        <f>IFERROR(VLOOKUP(B200,Sheet3!A193:I1655,4,FALSE),0)</f>
        <v>1.5"</v>
      </c>
      <c r="H200" s="45" t="str">
        <f>IFERROR(VLOOKUP(B200,Sheet3!A193:I1655,5,FALSE),0)</f>
        <v>1-1/2" FASTPIPE X 1" NPT MALE THREADED NIPPLE</v>
      </c>
      <c r="I200" s="37">
        <f>IFERROR(VLOOKUP(B200,Sheet3!A193:J1655,9,FALSE),0)</f>
        <v>0.73</v>
      </c>
      <c r="J200" s="38">
        <f t="shared" si="2"/>
        <v>0</v>
      </c>
      <c r="K200" s="3">
        <f t="shared" si="3"/>
        <v>0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60"/>
      <c r="B201" s="47" t="s">
        <v>172</v>
      </c>
      <c r="C201" s="41">
        <f>IFERROR(VLOOKUP(B201,Sheet3!A194:I1656,6,FALSE),0)</f>
        <v>50.77</v>
      </c>
      <c r="D201" s="46">
        <f>IFERROR(VLOOKUP(B201,Sheet3!A194:I1656,8,FALSE),0)</f>
        <v>35.54</v>
      </c>
      <c r="E201" s="63"/>
      <c r="F201" s="43">
        <f t="shared" si="25"/>
        <v>0</v>
      </c>
      <c r="G201" s="44" t="str">
        <f>IFERROR(VLOOKUP(B201,Sheet3!A194:I1656,4,FALSE),0)</f>
        <v>1.5"</v>
      </c>
      <c r="H201" s="45" t="str">
        <f>IFERROR(VLOOKUP(B201,Sheet3!A194:I1656,5,FALSE),0)</f>
        <v>1-1/2" FASTPIPE X 1-1/2" NPT MALE THREADED NIPPLE</v>
      </c>
      <c r="I201" s="37">
        <f>IFERROR(VLOOKUP(B201,Sheet3!A194:J1656,9,FALSE),0)</f>
        <v>1.28</v>
      </c>
      <c r="J201" s="38">
        <f t="shared" si="2"/>
        <v>0</v>
      </c>
      <c r="K201" s="3">
        <f t="shared" si="3"/>
        <v>0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60"/>
      <c r="B202" s="47" t="s">
        <v>173</v>
      </c>
      <c r="C202" s="41">
        <f>IFERROR(VLOOKUP(B202,Sheet3!A195:I1657,6,FALSE),0)</f>
        <v>59.97</v>
      </c>
      <c r="D202" s="46">
        <f>IFERROR(VLOOKUP(B202,Sheet3!A195:I1657,8,FALSE),0)</f>
        <v>41.98</v>
      </c>
      <c r="E202" s="63"/>
      <c r="F202" s="43">
        <f t="shared" si="25"/>
        <v>0</v>
      </c>
      <c r="G202" s="44" t="str">
        <f>IFERROR(VLOOKUP(B202,Sheet3!A195:I1657,4,FALSE),0)</f>
        <v>2"</v>
      </c>
      <c r="H202" s="45" t="str">
        <f>IFERROR(VLOOKUP(B202,Sheet3!A195:I1657,5,FALSE),0)</f>
        <v>2" FASTPIPE X 1-1/2" NPT MALE THREADED NIPPLE</v>
      </c>
      <c r="I202" s="37">
        <f>IFERROR(VLOOKUP(B202,Sheet3!A195:J1657,9,FALSE),0)</f>
        <v>1.6</v>
      </c>
      <c r="J202" s="38">
        <f t="shared" si="2"/>
        <v>0</v>
      </c>
      <c r="K202" s="3">
        <f t="shared" si="3"/>
        <v>0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75"/>
      <c r="B203" s="83" t="s">
        <v>174</v>
      </c>
      <c r="C203" s="84">
        <f>IFERROR(VLOOKUP(B203,Sheet3!A196:I1658,6,FALSE),0)</f>
        <v>61.97</v>
      </c>
      <c r="D203" s="85">
        <f>IFERROR(VLOOKUP(B203,Sheet3!A196:I1658,8,FALSE),0)</f>
        <v>43.38</v>
      </c>
      <c r="E203" s="67"/>
      <c r="F203" s="87">
        <f t="shared" si="25"/>
        <v>0</v>
      </c>
      <c r="G203" s="88" t="str">
        <f>IFERROR(VLOOKUP(B203,Sheet3!A196:I1658,4,FALSE),0)</f>
        <v>2"</v>
      </c>
      <c r="H203" s="89" t="str">
        <f>IFERROR(VLOOKUP(B203,Sheet3!A196:I1658,5,FALSE),0)</f>
        <v>2" FASTPIPE X 2" NPT MALE THREADED NIPPLE</v>
      </c>
      <c r="I203" s="37">
        <f>IFERROR(VLOOKUP(B203,Sheet3!A196:J1658,9,FALSE),0)</f>
        <v>0.5</v>
      </c>
      <c r="J203" s="38">
        <f t="shared" si="2"/>
        <v>0</v>
      </c>
      <c r="K203" s="3">
        <f t="shared" si="3"/>
        <v>0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54"/>
      <c r="B204" s="61"/>
      <c r="C204" s="31">
        <f>IFERROR(VLOOKUP(B204,Sheet3!A197:I1659,6,FALSE),0)</f>
        <v>0</v>
      </c>
      <c r="D204" s="32">
        <f>IFERROR(VLOOKUP(B204,Sheet3!A197:I1659,8,FALSE),0)</f>
        <v>0</v>
      </c>
      <c r="E204" s="62"/>
      <c r="F204" s="34"/>
      <c r="G204" s="35"/>
      <c r="H204" s="36">
        <f>IFERROR(VLOOKUP(B204,Sheet3!A197:I1659,5,FALSE),0)</f>
        <v>0</v>
      </c>
      <c r="I204" s="37">
        <f>IFERROR(VLOOKUP(B204,Sheet3!A197:J1659,9,FALSE),0)</f>
        <v>0</v>
      </c>
      <c r="J204" s="38">
        <f t="shared" si="2"/>
        <v>0</v>
      </c>
      <c r="K204" s="3">
        <f t="shared" si="3"/>
        <v>0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60"/>
      <c r="B205" s="47" t="s">
        <v>175</v>
      </c>
      <c r="C205" s="41">
        <f>IFERROR(VLOOKUP(B205,Sheet3!A198:I1660,6,FALSE),0)</f>
        <v>60.98</v>
      </c>
      <c r="D205" s="46">
        <f>IFERROR(VLOOKUP(B205,Sheet3!A198:I1660,8,FALSE),0)</f>
        <v>42.68</v>
      </c>
      <c r="E205" s="63"/>
      <c r="F205" s="43">
        <f>D205*E205</f>
        <v>0</v>
      </c>
      <c r="G205" s="44" t="str">
        <f>IFERROR(VLOOKUP(B205,Sheet3!A198:I1660,4,FALSE),0)</f>
        <v>3"</v>
      </c>
      <c r="H205" s="45" t="str">
        <f>IFERROR(VLOOKUP(B205,Sheet3!A198:I1660,5,FALSE),0)</f>
        <v>3" FASTPIPE X 3" NPT MALE THREADED NIPPLE  INDUSTRIAL</v>
      </c>
      <c r="I205" s="37">
        <f>IFERROR(VLOOKUP(B205,Sheet3!A198:J1660,9,FALSE),0)</f>
        <v>5.8</v>
      </c>
      <c r="J205" s="38">
        <f t="shared" si="2"/>
        <v>0</v>
      </c>
      <c r="K205" s="3">
        <f t="shared" si="3"/>
        <v>0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60"/>
      <c r="B206" s="66"/>
      <c r="C206" s="50">
        <f>IFERROR(VLOOKUP(B206,Sheet3!A199:I1661,6,FALSE),0)</f>
        <v>0</v>
      </c>
      <c r="D206" s="51">
        <f>IFERROR(VLOOKUP(B206,Sheet3!A199:I1661,8,FALSE),0)</f>
        <v>0</v>
      </c>
      <c r="E206" s="67"/>
      <c r="F206" s="52"/>
      <c r="G206" s="53"/>
      <c r="H206" s="77">
        <f>IFERROR(VLOOKUP(B206,Sheet3!A199:I1661,5,FALSE),0)</f>
        <v>0</v>
      </c>
      <c r="I206" s="37">
        <f>IFERROR(VLOOKUP(B206,Sheet3!A199:J1661,9,FALSE),0)</f>
        <v>0</v>
      </c>
      <c r="J206" s="38">
        <f t="shared" si="2"/>
        <v>0</v>
      </c>
      <c r="K206" s="3">
        <f t="shared" si="3"/>
        <v>0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75"/>
      <c r="B207" s="78" t="s">
        <v>176</v>
      </c>
      <c r="C207" s="56"/>
      <c r="D207" s="4"/>
      <c r="E207" s="57"/>
      <c r="F207" s="1"/>
      <c r="G207" s="58"/>
      <c r="H207" s="59"/>
      <c r="I207" s="37">
        <f>IFERROR(VLOOKUP(B207,Sheet3!A200:J1662,9,FALSE),0)</f>
        <v>0</v>
      </c>
      <c r="J207" s="38">
        <f t="shared" si="2"/>
        <v>0</v>
      </c>
      <c r="K207" s="3">
        <f t="shared" si="3"/>
        <v>0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29"/>
      <c r="B208" s="61" t="s">
        <v>177</v>
      </c>
      <c r="C208" s="31">
        <f>IFERROR(VLOOKUP(B208,Sheet3!A201:I1663,6,FALSE),0)</f>
        <v>23.97</v>
      </c>
      <c r="D208" s="32">
        <f>IFERROR(VLOOKUP(B208,Sheet3!A201:I1663,8,FALSE),0)</f>
        <v>16.78</v>
      </c>
      <c r="E208" s="62"/>
      <c r="F208" s="34">
        <f t="shared" ref="F208:F210" si="26">D208*E208</f>
        <v>0</v>
      </c>
      <c r="G208" s="35" t="str">
        <f>IFERROR(VLOOKUP(B208,Sheet3!A201:I1663,4,FALSE),0)</f>
        <v>3/4"</v>
      </c>
      <c r="H208" s="36" t="str">
        <f>IFERROR(VLOOKUP(B208,Sheet3!A201:I1663,5,FALSE),0)</f>
        <v>3/4" FASTPIPE X 3/4" NPT FEMALE THREADED NIPPLE, orange</v>
      </c>
      <c r="I208" s="37">
        <f>IFERROR(VLOOKUP(B208,Sheet3!A201:J1663,9,FALSE),0)</f>
        <v>1.3</v>
      </c>
      <c r="J208" s="38">
        <f t="shared" si="2"/>
        <v>0</v>
      </c>
      <c r="K208" s="3">
        <f t="shared" si="3"/>
        <v>0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39"/>
      <c r="B209" s="47" t="s">
        <v>178</v>
      </c>
      <c r="C209" s="41">
        <f>IFERROR(VLOOKUP(B209,Sheet3!A202:I1664,6,FALSE),0)</f>
        <v>31.14</v>
      </c>
      <c r="D209" s="46">
        <f>IFERROR(VLOOKUP(B209,Sheet3!A202:I1664,8,FALSE),0)</f>
        <v>21.8</v>
      </c>
      <c r="E209" s="63"/>
      <c r="F209" s="43">
        <f t="shared" si="26"/>
        <v>0</v>
      </c>
      <c r="G209" s="44" t="str">
        <f>IFERROR(VLOOKUP(B209,Sheet3!A202:I1664,4,FALSE),0)</f>
        <v>1"</v>
      </c>
      <c r="H209" s="45" t="str">
        <f>IFERROR(VLOOKUP(B209,Sheet3!A202:I1664,5,FALSE),0)</f>
        <v>1" FASTPIPE X 1" NPT FEMALE THREADED NIPPLE,  blue</v>
      </c>
      <c r="I209" s="37">
        <f>IFERROR(VLOOKUP(B209,Sheet3!A202:J1664,9,FALSE),0)</f>
        <v>1.5</v>
      </c>
      <c r="J209" s="38">
        <f t="shared" si="2"/>
        <v>0</v>
      </c>
      <c r="K209" s="3">
        <f t="shared" si="3"/>
        <v>0</v>
      </c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39"/>
      <c r="B210" s="47" t="s">
        <v>179</v>
      </c>
      <c r="C210" s="41">
        <f>IFERROR(VLOOKUP(B210,Sheet3!A203:I1665,6,FALSE),0)</f>
        <v>54.57</v>
      </c>
      <c r="D210" s="46">
        <f>IFERROR(VLOOKUP(B210,Sheet3!A203:I1665,8,FALSE),0)</f>
        <v>38.2</v>
      </c>
      <c r="E210" s="63"/>
      <c r="F210" s="43">
        <f t="shared" si="26"/>
        <v>0</v>
      </c>
      <c r="G210" s="44" t="str">
        <f>IFERROR(VLOOKUP(B210,Sheet3!A203:I1665,4,FALSE),0)</f>
        <v>1.5"</v>
      </c>
      <c r="H210" s="45" t="str">
        <f>IFERROR(VLOOKUP(B210,Sheet3!A203:I1665,5,FALSE),0)</f>
        <v>1-1/2" FASTPIPE X 1-1/2" NPT FEMALE THREADED NIPPLE</v>
      </c>
      <c r="I210" s="37">
        <f>IFERROR(VLOOKUP(B210,Sheet3!A203:J1665,9,FALSE),0)</f>
        <v>10.6</v>
      </c>
      <c r="J210" s="38">
        <f t="shared" si="2"/>
        <v>0</v>
      </c>
      <c r="K210" s="3">
        <f t="shared" si="3"/>
        <v>0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48"/>
      <c r="B211" s="66"/>
      <c r="C211" s="50"/>
      <c r="D211" s="51"/>
      <c r="E211" s="67"/>
      <c r="F211" s="52"/>
      <c r="G211" s="53"/>
      <c r="H211" s="77"/>
      <c r="I211" s="37">
        <f>IFERROR(VLOOKUP(B211,Sheet3!A204:J1666,9,FALSE),0)</f>
        <v>0</v>
      </c>
      <c r="J211" s="38">
        <f t="shared" si="2"/>
        <v>0</v>
      </c>
      <c r="K211" s="3">
        <f t="shared" si="3"/>
        <v>0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29"/>
      <c r="B212" s="61" t="s">
        <v>180</v>
      </c>
      <c r="C212" s="31">
        <f>IFERROR(VLOOKUP(B212,Sheet3!A205:I1667,6,FALSE),0)</f>
        <v>25.45</v>
      </c>
      <c r="D212" s="32">
        <f>IFERROR(VLOOKUP(B212,Sheet3!A205:I1667,8,FALSE),0)</f>
        <v>17.82</v>
      </c>
      <c r="E212" s="62"/>
      <c r="F212" s="34">
        <f t="shared" ref="F212:F217" si="27">D212*E212</f>
        <v>0</v>
      </c>
      <c r="G212" s="35" t="str">
        <f>IFERROR(VLOOKUP(B212,Sheet3!A205:I1667,4,FALSE),0)</f>
        <v>3/4"</v>
      </c>
      <c r="H212" s="36" t="str">
        <f>IFERROR(VLOOKUP(B212,Sheet3!A205:I1667,5,FALSE),0)</f>
        <v>3/4" REDUCING UNION X 1/2" FEMALE NPT  FASTPIPE</v>
      </c>
      <c r="I212" s="37">
        <f>IFERROR(VLOOKUP(B212,Sheet3!A205:J1667,9,FALSE),0)</f>
        <v>22</v>
      </c>
      <c r="J212" s="38">
        <f t="shared" si="2"/>
        <v>0</v>
      </c>
      <c r="K212" s="3">
        <f t="shared" si="3"/>
        <v>0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39"/>
      <c r="B213" s="47" t="s">
        <v>181</v>
      </c>
      <c r="C213" s="41">
        <f>IFERROR(VLOOKUP(B213,Sheet3!A206:I1668,6,FALSE),0)</f>
        <v>32.74</v>
      </c>
      <c r="D213" s="46">
        <f>IFERROR(VLOOKUP(B213,Sheet3!A206:I1668,8,FALSE),0)</f>
        <v>22.92</v>
      </c>
      <c r="E213" s="63"/>
      <c r="F213" s="43">
        <f t="shared" si="27"/>
        <v>0</v>
      </c>
      <c r="G213" s="44" t="str">
        <f>IFERROR(VLOOKUP(B213,Sheet3!A206:I1668,4,FALSE),0)</f>
        <v>1"</v>
      </c>
      <c r="H213" s="45" t="str">
        <f>IFERROR(VLOOKUP(B213,Sheet3!A206:I1668,5,FALSE),0)</f>
        <v>1" REDUCING UNION X 1/2" FEMALE NPT   FASTPIPE</v>
      </c>
      <c r="I213" s="37">
        <f>IFERROR(VLOOKUP(B213,Sheet3!A206:J1668,9,FALSE),0)</f>
        <v>1.72</v>
      </c>
      <c r="J213" s="38">
        <f t="shared" si="2"/>
        <v>0</v>
      </c>
      <c r="K213" s="3">
        <f t="shared" si="3"/>
        <v>0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39"/>
      <c r="B214" s="47" t="s">
        <v>182</v>
      </c>
      <c r="C214" s="41">
        <f>IFERROR(VLOOKUP(B214,Sheet3!A207:I1669,6,FALSE),0)</f>
        <v>32.79</v>
      </c>
      <c r="D214" s="46">
        <f>IFERROR(VLOOKUP(B214,Sheet3!A207:I1669,8,FALSE),0)</f>
        <v>22.95</v>
      </c>
      <c r="E214" s="63"/>
      <c r="F214" s="43">
        <f t="shared" si="27"/>
        <v>0</v>
      </c>
      <c r="G214" s="44" t="str">
        <f>IFERROR(VLOOKUP(B214,Sheet3!A207:I1669,4,FALSE),0)</f>
        <v>1"</v>
      </c>
      <c r="H214" s="45" t="str">
        <f>IFERROR(VLOOKUP(B214,Sheet3!A207:I1669,5,FALSE),0)</f>
        <v>1" REDUCING UNION X 3/4" FEMALE NPT   FASTPIPE</v>
      </c>
      <c r="I214" s="37">
        <f>IFERROR(VLOOKUP(B214,Sheet3!A207:J1669,9,FALSE),0)</f>
        <v>27</v>
      </c>
      <c r="J214" s="38">
        <f t="shared" si="2"/>
        <v>0</v>
      </c>
      <c r="K214" s="3">
        <f t="shared" si="3"/>
        <v>0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39"/>
      <c r="B215" s="47" t="s">
        <v>183</v>
      </c>
      <c r="C215" s="41">
        <f>IFERROR(VLOOKUP(B215,Sheet3!A208:I1670,6,FALSE),0)</f>
        <v>36.53</v>
      </c>
      <c r="D215" s="46">
        <f>IFERROR(VLOOKUP(B215,Sheet3!A208:I1670,8,FALSE),0)</f>
        <v>25.57</v>
      </c>
      <c r="E215" s="63"/>
      <c r="F215" s="43">
        <f t="shared" si="27"/>
        <v>0</v>
      </c>
      <c r="G215" s="44" t="str">
        <f>IFERROR(VLOOKUP(B215,Sheet3!A208:I1670,4,FALSE),0)</f>
        <v>1.5"</v>
      </c>
      <c r="H215" s="45" t="str">
        <f>IFERROR(VLOOKUP(B215,Sheet3!A208:I1670,5,FALSE),0)</f>
        <v>1-1/2" REDUCING UNION X 3/4" FEMALE NPT FASTPIPE</v>
      </c>
      <c r="I215" s="37">
        <f>IFERROR(VLOOKUP(B215,Sheet3!A208:J1670,9,FALSE),0)</f>
        <v>1.2</v>
      </c>
      <c r="J215" s="38">
        <f t="shared" si="2"/>
        <v>0</v>
      </c>
      <c r="K215" s="3">
        <f t="shared" si="3"/>
        <v>0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39"/>
      <c r="B216" s="47" t="s">
        <v>184</v>
      </c>
      <c r="C216" s="41">
        <f>IFERROR(VLOOKUP(B216,Sheet3!A209:I1671,6,FALSE),0)</f>
        <v>58.34</v>
      </c>
      <c r="D216" s="46">
        <f>IFERROR(VLOOKUP(B216,Sheet3!A209:I1671,8,FALSE),0)</f>
        <v>40.84</v>
      </c>
      <c r="E216" s="63"/>
      <c r="F216" s="43">
        <f t="shared" si="27"/>
        <v>0</v>
      </c>
      <c r="G216" s="44" t="str">
        <f>IFERROR(VLOOKUP(B216,Sheet3!A209:I1671,4,FALSE),0)</f>
        <v>2"</v>
      </c>
      <c r="H216" s="45" t="str">
        <f>IFERROR(VLOOKUP(B216,Sheet3!A209:I1671,5,FALSE),0)</f>
        <v>2" REDUCING UNION X 3/4" FEMALE NPT FASTPIPE</v>
      </c>
      <c r="I216" s="37">
        <f>IFERROR(VLOOKUP(B216,Sheet3!A209:J1671,9,FALSE),0)</f>
        <v>1.6</v>
      </c>
      <c r="J216" s="38">
        <f t="shared" si="2"/>
        <v>0</v>
      </c>
      <c r="K216" s="3">
        <f t="shared" si="3"/>
        <v>0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39"/>
      <c r="B217" s="66" t="s">
        <v>185</v>
      </c>
      <c r="C217" s="50">
        <f>IFERROR(VLOOKUP(B217,Sheet3!A210:I1672,6,FALSE),0)</f>
        <v>58.34</v>
      </c>
      <c r="D217" s="51">
        <f>IFERROR(VLOOKUP(B217,Sheet3!A210:I1672,8,FALSE),0)</f>
        <v>40.84</v>
      </c>
      <c r="E217" s="111"/>
      <c r="F217" s="52">
        <f t="shared" si="27"/>
        <v>0</v>
      </c>
      <c r="G217" s="53" t="str">
        <f>IFERROR(VLOOKUP(B217,Sheet3!A210:I1672,4,FALSE),0)</f>
        <v>2"</v>
      </c>
      <c r="H217" s="77" t="str">
        <f>IFERROR(VLOOKUP(B217,Sheet3!A210:I1672,5,FALSE),0)</f>
        <v>2" REDUCING UNION X 1/2" FEMALE NPT FASTPIPE</v>
      </c>
      <c r="I217" s="37">
        <f>IFERROR(VLOOKUP(B217,Sheet3!A210:J1672,9,FALSE),0)</f>
        <v>7</v>
      </c>
      <c r="J217" s="38">
        <f t="shared" si="2"/>
        <v>0</v>
      </c>
      <c r="K217" s="3">
        <f t="shared" si="3"/>
        <v>0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48"/>
      <c r="B218" s="55" t="s">
        <v>186</v>
      </c>
      <c r="C218" s="56"/>
      <c r="D218" s="4"/>
      <c r="E218" s="99"/>
      <c r="F218" s="115"/>
      <c r="G218" s="58"/>
      <c r="H218" s="59"/>
      <c r="I218" s="37">
        <f>IFERROR(VLOOKUP(B218,Sheet3!A211:J1673,9,FALSE),0)</f>
        <v>0</v>
      </c>
      <c r="J218" s="38">
        <f t="shared" si="2"/>
        <v>0</v>
      </c>
      <c r="K218" s="3">
        <f t="shared" si="3"/>
        <v>0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29"/>
      <c r="B219" s="61" t="s">
        <v>187</v>
      </c>
      <c r="C219" s="31">
        <f>IFERROR(VLOOKUP(B219,Sheet3!A212:I1674,6,FALSE),0)</f>
        <v>25.97</v>
      </c>
      <c r="D219" s="32">
        <f>IFERROR(VLOOKUP(B219,Sheet3!A212:I1674,8,FALSE),0)</f>
        <v>18.18</v>
      </c>
      <c r="E219" s="62"/>
      <c r="F219" s="34">
        <f t="shared" ref="F219:F222" si="28">D219*E219</f>
        <v>0</v>
      </c>
      <c r="G219" s="35" t="str">
        <f>IFERROR(VLOOKUP(B219,Sheet3!A212:I1674,4,FALSE),0)</f>
        <v>3/4"</v>
      </c>
      <c r="H219" s="36" t="str">
        <f>IFERROR(VLOOKUP(B219,Sheet3!A212:I1674,5,FALSE),0)</f>
        <v>3/4" END CAP FASTPIPE</v>
      </c>
      <c r="I219" s="37">
        <f>IFERROR(VLOOKUP(B219,Sheet3!A212:J1674,9,FALSE),0)</f>
        <v>0.19</v>
      </c>
      <c r="J219" s="38">
        <f t="shared" si="2"/>
        <v>0</v>
      </c>
      <c r="K219" s="3">
        <f t="shared" si="3"/>
        <v>0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39"/>
      <c r="B220" s="47" t="s">
        <v>188</v>
      </c>
      <c r="C220" s="41">
        <f>IFERROR(VLOOKUP(B220,Sheet3!A213:I1675,6,FALSE),0)</f>
        <v>33.87</v>
      </c>
      <c r="D220" s="46">
        <f>IFERROR(VLOOKUP(B220,Sheet3!A213:I1675,8,FALSE),0)</f>
        <v>23.71</v>
      </c>
      <c r="E220" s="63"/>
      <c r="F220" s="43">
        <f t="shared" si="28"/>
        <v>0</v>
      </c>
      <c r="G220" s="44" t="str">
        <f>IFERROR(VLOOKUP(B220,Sheet3!A213:I1675,4,FALSE),0)</f>
        <v>1"</v>
      </c>
      <c r="H220" s="45" t="str">
        <f>IFERROR(VLOOKUP(B220,Sheet3!A213:I1675,5,FALSE),0)</f>
        <v>1" END CAP FASTPIPE</v>
      </c>
      <c r="I220" s="37">
        <f>IFERROR(VLOOKUP(B220,Sheet3!A213:J1675,9,FALSE),0)</f>
        <v>0.3</v>
      </c>
      <c r="J220" s="38">
        <f t="shared" si="2"/>
        <v>0</v>
      </c>
      <c r="K220" s="3">
        <f t="shared" si="3"/>
        <v>0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39"/>
      <c r="B221" s="47" t="s">
        <v>189</v>
      </c>
      <c r="C221" s="41">
        <f>IFERROR(VLOOKUP(B221,Sheet3!A214:I1676,6,FALSE),0)</f>
        <v>42.24</v>
      </c>
      <c r="D221" s="46">
        <f>IFERROR(VLOOKUP(B221,Sheet3!A214:I1676,8,FALSE),0)</f>
        <v>29.57</v>
      </c>
      <c r="E221" s="63"/>
      <c r="F221" s="43">
        <f t="shared" si="28"/>
        <v>0</v>
      </c>
      <c r="G221" s="44" t="str">
        <f>IFERROR(VLOOKUP(B221,Sheet3!A214:I1676,4,FALSE),0)</f>
        <v>1.5"</v>
      </c>
      <c r="H221" s="45" t="str">
        <f>IFERROR(VLOOKUP(B221,Sheet3!A214:I1676,5,FALSE),0)</f>
        <v>1-1/2" END CAP FASTPIPE</v>
      </c>
      <c r="I221" s="37">
        <f>IFERROR(VLOOKUP(B221,Sheet3!A214:J1676,9,FALSE),0)</f>
        <v>0.18</v>
      </c>
      <c r="J221" s="38">
        <f t="shared" si="2"/>
        <v>0</v>
      </c>
      <c r="K221" s="3">
        <f t="shared" si="3"/>
        <v>0</v>
      </c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39"/>
      <c r="B222" s="47" t="s">
        <v>190</v>
      </c>
      <c r="C222" s="41">
        <f>IFERROR(VLOOKUP(B222,Sheet3!A215:I1677,6,FALSE),0)</f>
        <v>61.45</v>
      </c>
      <c r="D222" s="46">
        <f>IFERROR(VLOOKUP(B222,Sheet3!A215:I1677,8,FALSE),0)</f>
        <v>43.01</v>
      </c>
      <c r="E222" s="63"/>
      <c r="F222" s="43">
        <f t="shared" si="28"/>
        <v>0</v>
      </c>
      <c r="G222" s="44" t="str">
        <f>IFERROR(VLOOKUP(B222,Sheet3!A215:I1677,4,FALSE),0)</f>
        <v>2"</v>
      </c>
      <c r="H222" s="45" t="str">
        <f>IFERROR(VLOOKUP(B222,Sheet3!A215:I1677,5,FALSE),0)</f>
        <v>2" END CAP FASTPIPE</v>
      </c>
      <c r="I222" s="37">
        <f>IFERROR(VLOOKUP(B222,Sheet3!A215:J1677,9,FALSE),0)</f>
        <v>0.91</v>
      </c>
      <c r="J222" s="38">
        <f t="shared" si="2"/>
        <v>0</v>
      </c>
      <c r="K222" s="3">
        <f t="shared" si="3"/>
        <v>0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48"/>
      <c r="B223" s="47"/>
      <c r="C223" s="41">
        <f>IFERROR(VLOOKUP(B223,Sheet3!A216:I1678,6,FALSE),0)</f>
        <v>0</v>
      </c>
      <c r="D223" s="46">
        <f>IFERROR(VLOOKUP(B223,Sheet3!A216:I1678,8,FALSE),0)</f>
        <v>0</v>
      </c>
      <c r="E223" s="63"/>
      <c r="F223" s="43"/>
      <c r="G223" s="44"/>
      <c r="H223" s="45">
        <f>IFERROR(VLOOKUP(B223,Sheet3!A216:I1678,5,FALSE),0)</f>
        <v>0</v>
      </c>
      <c r="I223" s="37">
        <f>IFERROR(VLOOKUP(B223,Sheet3!A216:J1678,9,FALSE),0)</f>
        <v>0</v>
      </c>
      <c r="J223" s="38">
        <f t="shared" si="2"/>
        <v>0</v>
      </c>
      <c r="K223" s="3">
        <f t="shared" si="3"/>
        <v>0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29"/>
      <c r="B224" s="47"/>
      <c r="C224" s="41">
        <f>IFERROR(VLOOKUP(B224,Sheet3!A217:I1679,6,FALSE),0)</f>
        <v>0</v>
      </c>
      <c r="D224" s="46">
        <f>IFERROR(VLOOKUP(B224,Sheet3!A217:I1679,8,FALSE),0)</f>
        <v>0</v>
      </c>
      <c r="E224" s="63"/>
      <c r="F224" s="43"/>
      <c r="G224" s="44"/>
      <c r="H224" s="45">
        <f>IFERROR(VLOOKUP(B224,Sheet3!A217:I1679,5,FALSE),0)</f>
        <v>0</v>
      </c>
      <c r="I224" s="37">
        <f>IFERROR(VLOOKUP(B224,Sheet3!A217:J1679,9,FALSE),0)</f>
        <v>0</v>
      </c>
      <c r="J224" s="38">
        <f t="shared" si="2"/>
        <v>0</v>
      </c>
      <c r="K224" s="3">
        <f t="shared" si="3"/>
        <v>0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39"/>
      <c r="B225" s="47" t="s">
        <v>191</v>
      </c>
      <c r="C225" s="41">
        <f>IFERROR(VLOOKUP(B225,Sheet3!A218:I1680,6,FALSE),0)</f>
        <v>108.97</v>
      </c>
      <c r="D225" s="46">
        <f>IFERROR(VLOOKUP(B225,Sheet3!A218:I1680,8,FALSE),0)</f>
        <v>76.28</v>
      </c>
      <c r="E225" s="63"/>
      <c r="F225" s="43">
        <f>D225*E225</f>
        <v>0</v>
      </c>
      <c r="G225" s="44" t="str">
        <f>IFERROR(VLOOKUP(B225,Sheet3!A218:I1680,4,FALSE),0)</f>
        <v>3"</v>
      </c>
      <c r="H225" s="45" t="str">
        <f>IFERROR(VLOOKUP(B225,Sheet3!A218:I1680,5,FALSE),0)</f>
        <v>3" END CAP FASTPIPE INDUSTRIAL</v>
      </c>
      <c r="I225" s="37">
        <f>IFERROR(VLOOKUP(B225,Sheet3!A218:J1680,9,FALSE),0)</f>
        <v>3.1</v>
      </c>
      <c r="J225" s="38">
        <f t="shared" si="2"/>
        <v>0</v>
      </c>
      <c r="K225" s="3">
        <f t="shared" si="3"/>
        <v>0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39"/>
      <c r="B226" s="47"/>
      <c r="C226" s="41">
        <f>IFERROR(VLOOKUP(B226,Sheet3!A219:I1681,6,FALSE),0)</f>
        <v>0</v>
      </c>
      <c r="D226" s="46">
        <f>IFERROR(VLOOKUP(B226,Sheet3!A219:I1681,8,FALSE),0)</f>
        <v>0</v>
      </c>
      <c r="E226" s="63"/>
      <c r="F226" s="43"/>
      <c r="G226" s="44"/>
      <c r="H226" s="45">
        <f>IFERROR(VLOOKUP(B226,Sheet3!A219:I1681,5,FALSE),0)</f>
        <v>0</v>
      </c>
      <c r="I226" s="37">
        <f>IFERROR(VLOOKUP(B226,Sheet3!A219:J1681,9,FALSE),0)</f>
        <v>0</v>
      </c>
      <c r="J226" s="38">
        <f t="shared" si="2"/>
        <v>0</v>
      </c>
      <c r="K226" s="3">
        <f t="shared" si="3"/>
        <v>0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48"/>
      <c r="B227" s="66"/>
      <c r="C227" s="50">
        <f>IFERROR(VLOOKUP(B227,Sheet3!A220:I1682,6,FALSE),0)</f>
        <v>0</v>
      </c>
      <c r="D227" s="51">
        <f>IFERROR(VLOOKUP(B227,Sheet3!A220:I1682,8,FALSE),0)</f>
        <v>0</v>
      </c>
      <c r="E227" s="111"/>
      <c r="F227" s="52"/>
      <c r="G227" s="53"/>
      <c r="H227" s="77">
        <f>IFERROR(VLOOKUP(B227,Sheet3!A220:I1682,5,FALSE),0)</f>
        <v>0</v>
      </c>
      <c r="I227" s="37">
        <f>IFERROR(VLOOKUP(B227,Sheet3!A220:J1682,9,FALSE),0)</f>
        <v>0</v>
      </c>
      <c r="J227" s="38">
        <f t="shared" si="2"/>
        <v>0</v>
      </c>
      <c r="K227" s="3">
        <f t="shared" si="3"/>
        <v>0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29"/>
      <c r="B228" s="61"/>
      <c r="C228" s="31">
        <f>IFERROR(VLOOKUP(B228,Sheet3!A221:I1683,6,FALSE),0)</f>
        <v>0</v>
      </c>
      <c r="D228" s="32">
        <f>IFERROR(VLOOKUP(B228,Sheet3!A221:I1683,8,FALSE),0)</f>
        <v>0</v>
      </c>
      <c r="E228" s="62"/>
      <c r="F228" s="34"/>
      <c r="G228" s="35"/>
      <c r="H228" s="36">
        <f>IFERROR(VLOOKUP(B228,Sheet3!A221:I1683,5,FALSE),0)</f>
        <v>0</v>
      </c>
      <c r="I228" s="37">
        <f>IFERROR(VLOOKUP(B228,Sheet3!A221:J1683,9,FALSE),0)</f>
        <v>0</v>
      </c>
      <c r="J228" s="38">
        <f t="shared" si="2"/>
        <v>0</v>
      </c>
      <c r="K228" s="3">
        <f t="shared" si="3"/>
        <v>0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39"/>
      <c r="B229" s="47" t="s">
        <v>192</v>
      </c>
      <c r="C229" s="41">
        <f>IFERROR(VLOOKUP(B229,Sheet3!A222:I1684,6,FALSE),0)</f>
        <v>117.34</v>
      </c>
      <c r="D229" s="46">
        <f>IFERROR(VLOOKUP(B229,Sheet3!A222:I1684,8,FALSE),0)</f>
        <v>82.14</v>
      </c>
      <c r="E229" s="63"/>
      <c r="F229" s="43">
        <f t="shared" ref="F229:F230" si="29">D229*E229</f>
        <v>0</v>
      </c>
      <c r="G229" s="44" t="str">
        <f>IFERROR(VLOOKUP(B229,Sheet3!A222:I1684,4,FALSE),0)</f>
        <v>4"</v>
      </c>
      <c r="H229" s="45" t="str">
        <f>IFERROR(VLOOKUP(B229,Sheet3!A222:I1684,5,FALSE),0)</f>
        <v>4" END CAP FASTPIPE INDUSTRIAL NEEDS (1) FI8002 to connect to pipe</v>
      </c>
      <c r="I229" s="37">
        <f>IFERROR(VLOOKUP(B229,Sheet3!A222:J1684,9,FALSE),0)</f>
        <v>0.42</v>
      </c>
      <c r="J229" s="38">
        <f t="shared" si="2"/>
        <v>0</v>
      </c>
      <c r="K229" s="3">
        <f t="shared" si="3"/>
        <v>0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39"/>
      <c r="B230" s="47" t="s">
        <v>193</v>
      </c>
      <c r="C230" s="41">
        <f>IFERROR(VLOOKUP(B230,Sheet3!A223:I1685,6,FALSE),0)</f>
        <v>163.97</v>
      </c>
      <c r="D230" s="46">
        <f>IFERROR(VLOOKUP(B230,Sheet3!A223:I1685,8,FALSE),0)</f>
        <v>114.78</v>
      </c>
      <c r="E230" s="63"/>
      <c r="F230" s="43">
        <f t="shared" si="29"/>
        <v>0</v>
      </c>
      <c r="G230" s="44" t="str">
        <f>IFERROR(VLOOKUP(B230,Sheet3!A223:I1685,4,FALSE),0)</f>
        <v>6"</v>
      </c>
      <c r="H230" s="45" t="str">
        <f>IFERROR(VLOOKUP(B230,Sheet3!A223:I1685,5,FALSE),0)</f>
        <v>6" END CAP FASTPIPE INDUSTRIAL NEEDS (1) FI9002 to connect to pipe</v>
      </c>
      <c r="I230" s="37">
        <f>IFERROR(VLOOKUP(B230,Sheet3!A223:J1685,9,FALSE),0)</f>
        <v>19</v>
      </c>
      <c r="J230" s="38">
        <f t="shared" si="2"/>
        <v>0</v>
      </c>
      <c r="K230" s="3">
        <f t="shared" si="3"/>
        <v>0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39"/>
      <c r="B231" s="66"/>
      <c r="C231" s="50">
        <f>IFERROR(VLOOKUP(B231,Sheet3!A224:I1686,6,FALSE),0)</f>
        <v>0</v>
      </c>
      <c r="D231" s="51">
        <f>IFERROR(VLOOKUP(B231,Sheet3!A224:I1686,8,FALSE),0)</f>
        <v>0</v>
      </c>
      <c r="E231" s="67"/>
      <c r="F231" s="52"/>
      <c r="G231" s="53"/>
      <c r="H231" s="77">
        <f>IFERROR(VLOOKUP(B231,Sheet3!A224:I1686,5,FALSE),0)</f>
        <v>0</v>
      </c>
      <c r="I231" s="37">
        <f>IFERROR(VLOOKUP(B231,Sheet3!A224:J1686,9,FALSE),0)</f>
        <v>0</v>
      </c>
      <c r="J231" s="38">
        <f t="shared" si="2"/>
        <v>0</v>
      </c>
      <c r="K231" s="3">
        <f t="shared" si="3"/>
        <v>0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48"/>
      <c r="B232" s="109" t="s">
        <v>194</v>
      </c>
      <c r="C232" s="56"/>
      <c r="D232" s="4"/>
      <c r="E232" s="99"/>
      <c r="F232" s="115"/>
      <c r="G232" s="58"/>
      <c r="H232" s="59"/>
      <c r="I232" s="37">
        <f>IFERROR(VLOOKUP(B232,Sheet3!A225:J1687,9,FALSE),0)</f>
        <v>0</v>
      </c>
      <c r="J232" s="38">
        <f t="shared" si="2"/>
        <v>0</v>
      </c>
      <c r="K232" s="3">
        <f t="shared" si="3"/>
        <v>0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39"/>
      <c r="B233" s="118" t="s">
        <v>195</v>
      </c>
      <c r="C233" s="31">
        <f>IFERROR(VLOOKUP(B233,Sheet3!A226:I1688,6,FALSE),0)</f>
        <v>56.59</v>
      </c>
      <c r="D233" s="32">
        <f>IFERROR(VLOOKUP(B233,Sheet3!A226:I1688,8,FALSE),0)</f>
        <v>39.61</v>
      </c>
      <c r="E233" s="62"/>
      <c r="F233" s="34">
        <f t="shared" ref="F233:F236" si="30">D233*E233</f>
        <v>0</v>
      </c>
      <c r="G233" s="35" t="str">
        <f>IFERROR(VLOOKUP(B233,Sheet3!A226:I1688,4,FALSE),0)</f>
        <v>1"</v>
      </c>
      <c r="H233" s="36" t="str">
        <f>IFERROR(VLOOKUP(B233,Sheet3!A226:I1688,5,FALSE),0)</f>
        <v>1" EXPANSION NPT FEM X FEM</v>
      </c>
      <c r="I233" s="37">
        <f>IFERROR(VLOOKUP(B233,Sheet3!A226:J1688,9,FALSE),0)</f>
        <v>4</v>
      </c>
      <c r="J233" s="38">
        <f t="shared" si="2"/>
        <v>0</v>
      </c>
      <c r="K233" s="3">
        <f t="shared" si="3"/>
        <v>0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39"/>
      <c r="B234" s="119" t="s">
        <v>196</v>
      </c>
      <c r="C234" s="41">
        <f>IFERROR(VLOOKUP(B234,Sheet3!A227:I1689,6,FALSE),0)</f>
        <v>83.97</v>
      </c>
      <c r="D234" s="46">
        <f>IFERROR(VLOOKUP(B234,Sheet3!A227:I1689,8,FALSE),0)</f>
        <v>58.78</v>
      </c>
      <c r="E234" s="63"/>
      <c r="F234" s="43">
        <f t="shared" si="30"/>
        <v>0</v>
      </c>
      <c r="G234" s="44" t="str">
        <f>IFERROR(VLOOKUP(B234,Sheet3!A227:I1689,4,FALSE),0)</f>
        <v>1-1/2"</v>
      </c>
      <c r="H234" s="45" t="str">
        <f>IFERROR(VLOOKUP(B234,Sheet3!A227:I1689,5,FALSE),0)</f>
        <v>1-1/2" EXPANSION JOINT NPT FEM X FEM</v>
      </c>
      <c r="I234" s="37">
        <f>IFERROR(VLOOKUP(B234,Sheet3!A227:J1689,9,FALSE),0)</f>
        <v>6</v>
      </c>
      <c r="J234" s="38">
        <f t="shared" si="2"/>
        <v>0</v>
      </c>
      <c r="K234" s="3">
        <f t="shared" si="3"/>
        <v>0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39"/>
      <c r="B235" s="119" t="s">
        <v>197</v>
      </c>
      <c r="C235" s="41">
        <f>IFERROR(VLOOKUP(B235,Sheet3!A228:I1690,6,FALSE),0)</f>
        <v>97.87</v>
      </c>
      <c r="D235" s="46">
        <f>IFERROR(VLOOKUP(B235,Sheet3!A228:I1690,8,FALSE),0)</f>
        <v>68.51</v>
      </c>
      <c r="E235" s="63"/>
      <c r="F235" s="43">
        <f t="shared" si="30"/>
        <v>0</v>
      </c>
      <c r="G235" s="44" t="str">
        <f>IFERROR(VLOOKUP(B235,Sheet3!A228:I1690,4,FALSE),0)</f>
        <v>2"</v>
      </c>
      <c r="H235" s="45" t="str">
        <f>IFERROR(VLOOKUP(B235,Sheet3!A228:I1690,5,FALSE),0)</f>
        <v>2" EXPANSION JOINT TU-32-EE NPT FEM X FEM</v>
      </c>
      <c r="I235" s="37">
        <f>IFERROR(VLOOKUP(B235,Sheet3!A228:J1690,9,FALSE),0)</f>
        <v>12</v>
      </c>
      <c r="J235" s="38">
        <f t="shared" si="2"/>
        <v>0</v>
      </c>
      <c r="K235" s="3">
        <f t="shared" si="3"/>
        <v>0</v>
      </c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48"/>
      <c r="B236" s="66" t="s">
        <v>198</v>
      </c>
      <c r="C236" s="50">
        <f>IFERROR(VLOOKUP(B236,Sheet3!A229:I1691,6,FALSE),0)</f>
        <v>174.67</v>
      </c>
      <c r="D236" s="51">
        <f>IFERROR(VLOOKUP(B236,Sheet3!A229:I1691,8,FALSE),0)</f>
        <v>122.27</v>
      </c>
      <c r="E236" s="67"/>
      <c r="F236" s="52">
        <f t="shared" si="30"/>
        <v>0</v>
      </c>
      <c r="G236" s="53" t="str">
        <f>IFERROR(VLOOKUP(B236,Sheet3!A229:I1691,4,FALSE),0)</f>
        <v>3"</v>
      </c>
      <c r="H236" s="77" t="str">
        <f>IFERROR(VLOOKUP(B236,Sheet3!A229:I1691,5,FALSE),0)</f>
        <v>3" EXPANSION JOINT NPT FEM X FEM  TU-48-EE</v>
      </c>
      <c r="I236" s="37">
        <f>IFERROR(VLOOKUP(B236,Sheet3!A229:J1691,9,FALSE),0)</f>
        <v>18</v>
      </c>
      <c r="J236" s="38">
        <f t="shared" si="2"/>
        <v>0</v>
      </c>
      <c r="K236" s="3">
        <f t="shared" si="3"/>
        <v>0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29"/>
      <c r="B237" s="61"/>
      <c r="C237" s="31">
        <f>IFERROR(VLOOKUP(B237,Sheet3!A230:I1692,6,FALSE),0)</f>
        <v>0</v>
      </c>
      <c r="D237" s="32">
        <f>IFERROR(VLOOKUP(B237,Sheet3!A230:I1692,8,FALSE),0)</f>
        <v>0</v>
      </c>
      <c r="E237" s="62"/>
      <c r="F237" s="34"/>
      <c r="G237" s="35"/>
      <c r="H237" s="36">
        <f>IFERROR(VLOOKUP(B237,Sheet3!A230:I1692,5,FALSE),0)</f>
        <v>0</v>
      </c>
      <c r="I237" s="37">
        <f>IFERROR(VLOOKUP(B237,Sheet3!A230:J1692,9,FALSE),0)</f>
        <v>0</v>
      </c>
      <c r="J237" s="38">
        <f t="shared" si="2"/>
        <v>0</v>
      </c>
      <c r="K237" s="3">
        <f t="shared" si="3"/>
        <v>0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39"/>
      <c r="B238" s="47"/>
      <c r="C238" s="41">
        <f>IFERROR(VLOOKUP(B238,Sheet3!A231:I1693,6,FALSE),0)</f>
        <v>0</v>
      </c>
      <c r="D238" s="46">
        <f>IFERROR(VLOOKUP(B238,Sheet3!A231:I1693,8,FALSE),0)</f>
        <v>0</v>
      </c>
      <c r="E238" s="63"/>
      <c r="F238" s="43"/>
      <c r="G238" s="44"/>
      <c r="H238" s="45">
        <f>IFERROR(VLOOKUP(B238,Sheet3!A231:I1693,5,FALSE),0)</f>
        <v>0</v>
      </c>
      <c r="I238" s="37">
        <f>IFERROR(VLOOKUP(B238,Sheet3!A231:J1693,9,FALSE),0)</f>
        <v>0</v>
      </c>
      <c r="J238" s="38">
        <f t="shared" si="2"/>
        <v>0</v>
      </c>
      <c r="K238" s="3">
        <f t="shared" si="3"/>
        <v>0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39"/>
      <c r="B239" s="119" t="s">
        <v>199</v>
      </c>
      <c r="C239" s="41">
        <f>IFERROR(VLOOKUP(B239,Sheet3!A232:I1694,6,FALSE),0)</f>
        <v>131.45</v>
      </c>
      <c r="D239" s="46">
        <f>IFERROR(VLOOKUP(B239,Sheet3!A232:I1694,8,FALSE),0)</f>
        <v>92.01</v>
      </c>
      <c r="E239" s="63"/>
      <c r="F239" s="43">
        <f t="shared" ref="F239:F240" si="31">D239*E239</f>
        <v>0</v>
      </c>
      <c r="G239" s="44" t="str">
        <f>IFERROR(VLOOKUP(B239,Sheet3!A232:I1694,4,FALSE),0)</f>
        <v>4"</v>
      </c>
      <c r="H239" s="45" t="str">
        <f>IFERROR(VLOOKUP(B239,Sheet3!A232:I1694,5,FALSE),0)</f>
        <v>4" FLANGE EXPANSION JOINT,  ANSI 150#,  8 bolt x  9.0"" O.D.</v>
      </c>
      <c r="I239" s="37">
        <f>IFERROR(VLOOKUP(B239,Sheet3!A232:J1694,9,FALSE),0)</f>
        <v>28</v>
      </c>
      <c r="J239" s="38">
        <f t="shared" si="2"/>
        <v>0</v>
      </c>
      <c r="K239" s="3">
        <f t="shared" si="3"/>
        <v>0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39"/>
      <c r="B240" s="119" t="s">
        <v>200</v>
      </c>
      <c r="C240" s="41">
        <f>IFERROR(VLOOKUP(B240,Sheet3!A233:I1695,6,FALSE),0)</f>
        <v>213.97</v>
      </c>
      <c r="D240" s="46">
        <f>IFERROR(VLOOKUP(B240,Sheet3!A233:I1695,8,FALSE),0)</f>
        <v>149.78</v>
      </c>
      <c r="E240" s="63"/>
      <c r="F240" s="43">
        <f t="shared" si="31"/>
        <v>0</v>
      </c>
      <c r="G240" s="44" t="str">
        <f>IFERROR(VLOOKUP(B240,Sheet3!A233:I1695,4,FALSE),0)</f>
        <v>6"</v>
      </c>
      <c r="H240" s="45" t="str">
        <f>IFERROR(VLOOKUP(B240,Sheet3!A233:I1695,5,FALSE),0)</f>
        <v>6" FLANGE EXPANSION JOINT, ANSI 150#,  8 bolt x  11.0"" O.D.</v>
      </c>
      <c r="I240" s="37">
        <f>IFERROR(VLOOKUP(B240,Sheet3!A233:J1695,9,FALSE),0)</f>
        <v>28</v>
      </c>
      <c r="J240" s="38">
        <f t="shared" si="2"/>
        <v>0</v>
      </c>
      <c r="K240" s="3">
        <f t="shared" si="3"/>
        <v>0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39"/>
      <c r="B241" s="47"/>
      <c r="C241" s="41">
        <f>IFERROR(VLOOKUP(B241,Sheet3!A234:I1696,6,FALSE),0)</f>
        <v>0</v>
      </c>
      <c r="D241" s="46">
        <f>IFERROR(VLOOKUP(B241,Sheet3!A234:I1696,8,FALSE),0)</f>
        <v>0</v>
      </c>
      <c r="E241" s="63"/>
      <c r="F241" s="43"/>
      <c r="G241" s="44"/>
      <c r="H241" s="45">
        <f>IFERROR(VLOOKUP(B241,Sheet3!A234:I1696,5,FALSE),0)</f>
        <v>0</v>
      </c>
      <c r="I241" s="37">
        <f>IFERROR(VLOOKUP(B241,Sheet3!A234:J1696,9,FALSE),0)</f>
        <v>0</v>
      </c>
      <c r="J241" s="38">
        <f t="shared" si="2"/>
        <v>0</v>
      </c>
      <c r="K241" s="3">
        <f t="shared" si="3"/>
        <v>0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48"/>
      <c r="B242" s="66"/>
      <c r="C242" s="50">
        <f>IFERROR(VLOOKUP(B242,Sheet3!A235:I1697,6,FALSE),0)</f>
        <v>0</v>
      </c>
      <c r="D242" s="51">
        <f>IFERROR(VLOOKUP(B242,Sheet3!A235:I1697,8,FALSE),0)</f>
        <v>0</v>
      </c>
      <c r="E242" s="67"/>
      <c r="F242" s="52"/>
      <c r="G242" s="53"/>
      <c r="H242" s="77">
        <f>IFERROR(VLOOKUP(B242,Sheet3!A235:I1697,5,FALSE),0)</f>
        <v>0</v>
      </c>
      <c r="I242" s="37">
        <f>IFERROR(VLOOKUP(B242,Sheet3!A235:J1697,9,FALSE),0)</f>
        <v>0</v>
      </c>
      <c r="J242" s="38">
        <f t="shared" si="2"/>
        <v>0</v>
      </c>
      <c r="K242" s="3">
        <f t="shared" si="3"/>
        <v>0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29"/>
      <c r="B243" s="55" t="s">
        <v>201</v>
      </c>
      <c r="C243" s="56"/>
      <c r="D243" s="4"/>
      <c r="E243" s="99"/>
      <c r="F243" s="115"/>
      <c r="G243" s="58"/>
      <c r="H243" s="59"/>
      <c r="I243" s="37">
        <f>IFERROR(VLOOKUP(B243,Sheet3!A236:J1698,9,FALSE),0)</f>
        <v>0</v>
      </c>
      <c r="J243" s="38">
        <f t="shared" si="2"/>
        <v>0</v>
      </c>
      <c r="K243" s="3">
        <f t="shared" si="3"/>
        <v>0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39"/>
      <c r="B244" s="61"/>
      <c r="C244" s="31">
        <f>IFERROR(VLOOKUP(B244,Sheet3!A237:I1699,6,FALSE),0)</f>
        <v>0</v>
      </c>
      <c r="D244" s="32">
        <f>IFERROR(VLOOKUP(B244,Sheet3!A237:I1699,8,FALSE),0)</f>
        <v>0</v>
      </c>
      <c r="E244" s="62"/>
      <c r="F244" s="34"/>
      <c r="G244" s="35"/>
      <c r="H244" s="36">
        <f>IFERROR(VLOOKUP(B244,Sheet3!A237:I1699,5,FALSE),0)</f>
        <v>0</v>
      </c>
      <c r="I244" s="37">
        <f>IFERROR(VLOOKUP(B244,Sheet3!A237:J1699,9,FALSE),0)</f>
        <v>0</v>
      </c>
      <c r="J244" s="38">
        <f t="shared" si="2"/>
        <v>0</v>
      </c>
      <c r="K244" s="3">
        <f t="shared" si="3"/>
        <v>0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39"/>
      <c r="B245" s="47" t="s">
        <v>202</v>
      </c>
      <c r="C245" s="41">
        <f>IFERROR(VLOOKUP(B245,Sheet3!A238:I1700,6,FALSE),0)</f>
        <v>146.48</v>
      </c>
      <c r="D245" s="46">
        <f>IFERROR(VLOOKUP(B245,Sheet3!A238:I1700,8,FALSE),0)</f>
        <v>102.54</v>
      </c>
      <c r="E245" s="63"/>
      <c r="F245" s="43">
        <f>D245*E245</f>
        <v>0</v>
      </c>
      <c r="G245" s="44" t="str">
        <f>IFERROR(VLOOKUP(B245,Sheet3!A238:I1700,4,FALSE),0)</f>
        <v>3"</v>
      </c>
      <c r="H245" s="45" t="str">
        <f>IFERROR(VLOOKUP(B245,Sheet3!A238:I1700,5,FALSE),0)</f>
        <v>3" FLANGE FASTPIPE  COMPRESSION X FLANGE   4 HOLE, 7-1/2" OD, ANSI 150#</v>
      </c>
      <c r="I245" s="37">
        <f>IFERROR(VLOOKUP(B245,Sheet3!A238:J1700,9,FALSE),0)</f>
        <v>11.9</v>
      </c>
      <c r="J245" s="38">
        <f t="shared" si="2"/>
        <v>0</v>
      </c>
      <c r="K245" s="3">
        <f t="shared" si="3"/>
        <v>0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39"/>
      <c r="B246" s="47"/>
      <c r="C246" s="41">
        <f>IFERROR(VLOOKUP(B246,Sheet3!A239:I1701,6,FALSE),0)</f>
        <v>0</v>
      </c>
      <c r="D246" s="46">
        <f>IFERROR(VLOOKUP(B246,Sheet3!A239:I1701,8,FALSE),0)</f>
        <v>0</v>
      </c>
      <c r="E246" s="63"/>
      <c r="F246" s="43"/>
      <c r="G246" s="44"/>
      <c r="H246" s="45">
        <f>IFERROR(VLOOKUP(B246,Sheet3!A239:I1701,5,FALSE),0)</f>
        <v>0</v>
      </c>
      <c r="I246" s="37">
        <f>IFERROR(VLOOKUP(B246,Sheet3!A239:J1701,9,FALSE),0)</f>
        <v>0</v>
      </c>
      <c r="J246" s="38">
        <f t="shared" si="2"/>
        <v>0</v>
      </c>
      <c r="K246" s="3">
        <f t="shared" si="3"/>
        <v>0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39"/>
      <c r="B247" s="66"/>
      <c r="C247" s="50">
        <f>IFERROR(VLOOKUP(B247,Sheet3!A240:I1702,6,FALSE),0)</f>
        <v>0</v>
      </c>
      <c r="D247" s="51">
        <f>IFERROR(VLOOKUP(B247,Sheet3!A240:I1702,8,FALSE),0)</f>
        <v>0</v>
      </c>
      <c r="E247" s="63"/>
      <c r="F247" s="52"/>
      <c r="G247" s="53"/>
      <c r="H247" s="77">
        <f>IFERROR(VLOOKUP(B247,Sheet3!A240:I1702,5,FALSE),0)</f>
        <v>0</v>
      </c>
      <c r="I247" s="37">
        <f>IFERROR(VLOOKUP(B247,Sheet3!A240:J1702,9,FALSE),0)</f>
        <v>0</v>
      </c>
      <c r="J247" s="38">
        <f t="shared" si="2"/>
        <v>0</v>
      </c>
      <c r="K247" s="3">
        <f t="shared" si="3"/>
        <v>0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54"/>
      <c r="B248" s="61"/>
      <c r="C248" s="31">
        <f>IFERROR(VLOOKUP(B248,Sheet3!A241:I1703,6,FALSE),0)</f>
        <v>0</v>
      </c>
      <c r="D248" s="32">
        <f>IFERROR(VLOOKUP(B248,Sheet3!A241:I1703,8,FALSE),0)</f>
        <v>0</v>
      </c>
      <c r="E248" s="62"/>
      <c r="F248" s="34"/>
      <c r="G248" s="35"/>
      <c r="H248" s="36">
        <f>IFERROR(VLOOKUP(B248,Sheet3!A241:I1703,5,FALSE),0)</f>
        <v>0</v>
      </c>
      <c r="I248" s="37">
        <f>IFERROR(VLOOKUP(B248,Sheet3!A241:J1703,9,FALSE),0)</f>
        <v>0</v>
      </c>
      <c r="J248" s="38">
        <f t="shared" si="2"/>
        <v>0</v>
      </c>
      <c r="K248" s="3">
        <f t="shared" si="3"/>
        <v>0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60"/>
      <c r="B249" s="47"/>
      <c r="C249" s="41">
        <f>IFERROR(VLOOKUP(B249,Sheet3!A242:I1704,6,FALSE),0)</f>
        <v>0</v>
      </c>
      <c r="D249" s="46">
        <f>IFERROR(VLOOKUP(B249,Sheet3!A242:I1704,8,FALSE),0)</f>
        <v>0</v>
      </c>
      <c r="E249" s="63"/>
      <c r="F249" s="43"/>
      <c r="G249" s="44"/>
      <c r="H249" s="45">
        <f>IFERROR(VLOOKUP(B249,Sheet3!A242:I1704,5,FALSE),0)</f>
        <v>0</v>
      </c>
      <c r="I249" s="37">
        <f>IFERROR(VLOOKUP(B249,Sheet3!A242:J1704,9,FALSE),0)</f>
        <v>0</v>
      </c>
      <c r="J249" s="38">
        <f t="shared" si="2"/>
        <v>0</v>
      </c>
      <c r="K249" s="3">
        <f t="shared" si="3"/>
        <v>0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60"/>
      <c r="B250" s="47" t="s">
        <v>203</v>
      </c>
      <c r="C250" s="41">
        <f>IFERROR(VLOOKUP(B250,Sheet3!A243:I1705,6,FALSE),0)</f>
        <v>134.95</v>
      </c>
      <c r="D250" s="46">
        <f>IFERROR(VLOOKUP(B250,Sheet3!A243:I1705,8,FALSE),0)</f>
        <v>94.46</v>
      </c>
      <c r="E250" s="63"/>
      <c r="F250" s="43">
        <f t="shared" ref="F250:F251" si="32">D250*E250</f>
        <v>0</v>
      </c>
      <c r="G250" s="44" t="str">
        <f>IFERROR(VLOOKUP(B250,Sheet3!A243:I1705,4,FALSE),0)</f>
        <v>4"</v>
      </c>
      <c r="H250" s="45" t="str">
        <f>IFERROR(VLOOKUP(B250,Sheet3!A243:I1705,5,FALSE),0)</f>
        <v>4" FLANGE , ANSI 150#, 9.0" OD X 8 BOLT FASTPIPE INDUSTRIAL</v>
      </c>
      <c r="I250" s="37">
        <f>IFERROR(VLOOKUP(B250,Sheet3!A243:J1705,9,FALSE),0)</f>
        <v>3.55</v>
      </c>
      <c r="J250" s="38">
        <f t="shared" si="2"/>
        <v>0</v>
      </c>
      <c r="K250" s="3">
        <f t="shared" si="3"/>
        <v>0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60"/>
      <c r="B251" s="47" t="s">
        <v>204</v>
      </c>
      <c r="C251" s="41">
        <f>IFERROR(VLOOKUP(B251,Sheet3!A244:I1706,6,FALSE),0)</f>
        <v>182.87</v>
      </c>
      <c r="D251" s="46">
        <f>IFERROR(VLOOKUP(B251,Sheet3!A244:I1706,8,FALSE),0)</f>
        <v>128.01</v>
      </c>
      <c r="E251" s="63"/>
      <c r="F251" s="43">
        <f t="shared" si="32"/>
        <v>0</v>
      </c>
      <c r="G251" s="44" t="str">
        <f>IFERROR(VLOOKUP(B251,Sheet3!A244:I1706,4,FALSE),0)</f>
        <v>6"</v>
      </c>
      <c r="H251" s="45" t="str">
        <f>IFERROR(VLOOKUP(B251,Sheet3!A244:I1706,5,FALSE),0)</f>
        <v>6" FLANGE, ANSI 150#, 11.0" OD X 8 BOLT FASTPIPE INDUSTRIAL NEEDS (1) FI9002 TO CONNECT TO PIPE</v>
      </c>
      <c r="I251" s="37">
        <f>IFERROR(VLOOKUP(B251,Sheet3!A244:J1706,9,FALSE),0)</f>
        <v>5.2</v>
      </c>
      <c r="J251" s="38">
        <f t="shared" si="2"/>
        <v>0</v>
      </c>
      <c r="K251" s="3">
        <f t="shared" si="3"/>
        <v>0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60"/>
      <c r="B252" s="47"/>
      <c r="C252" s="41">
        <f>IFERROR(VLOOKUP(B252,Sheet3!A245:I1707,6,FALSE),0)</f>
        <v>0</v>
      </c>
      <c r="D252" s="46">
        <f>IFERROR(VLOOKUP(B252,Sheet3!A245:I1707,8,FALSE),0)</f>
        <v>0</v>
      </c>
      <c r="E252" s="63"/>
      <c r="F252" s="43"/>
      <c r="G252" s="44"/>
      <c r="H252" s="45">
        <f>IFERROR(VLOOKUP(B252,Sheet3!A245:I1707,5,FALSE),0)</f>
        <v>0</v>
      </c>
      <c r="I252" s="37">
        <f>IFERROR(VLOOKUP(B252,Sheet3!A245:J1707,9,FALSE),0)</f>
        <v>0</v>
      </c>
      <c r="J252" s="38">
        <f t="shared" si="2"/>
        <v>0</v>
      </c>
      <c r="K252" s="3">
        <f t="shared" si="3"/>
        <v>0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75"/>
      <c r="B253" s="66"/>
      <c r="C253" s="50">
        <f>IFERROR(VLOOKUP(B253,Sheet3!A246:I1708,6,FALSE),0)</f>
        <v>0</v>
      </c>
      <c r="D253" s="51">
        <f>IFERROR(VLOOKUP(B253,Sheet3!A246:I1708,8,FALSE),0)</f>
        <v>0</v>
      </c>
      <c r="E253" s="67"/>
      <c r="F253" s="52"/>
      <c r="G253" s="53"/>
      <c r="H253" s="77">
        <f>IFERROR(VLOOKUP(B253,Sheet3!A246:I1708,5,FALSE),0)</f>
        <v>0</v>
      </c>
      <c r="I253" s="37">
        <f>IFERROR(VLOOKUP(B253,Sheet3!A246:J1708,9,FALSE),0)</f>
        <v>0</v>
      </c>
      <c r="J253" s="38">
        <f t="shared" si="2"/>
        <v>0</v>
      </c>
      <c r="K253" s="3">
        <f t="shared" si="3"/>
        <v>0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29"/>
      <c r="B254" s="61"/>
      <c r="C254" s="31">
        <f>IFERROR(VLOOKUP(B254,Sheet3!A247:I1709,6,FALSE),0)</f>
        <v>0</v>
      </c>
      <c r="D254" s="32">
        <f>IFERROR(VLOOKUP(B254,Sheet3!A247:I1709,8,FALSE),0)</f>
        <v>0</v>
      </c>
      <c r="E254" s="62"/>
      <c r="F254" s="34"/>
      <c r="G254" s="35"/>
      <c r="H254" s="36">
        <f>IFERROR(VLOOKUP(B254,Sheet3!A247:I1709,5,FALSE),0)</f>
        <v>0</v>
      </c>
      <c r="I254" s="37">
        <f>IFERROR(VLOOKUP(B254,Sheet3!A247:J1709,9,FALSE),0)</f>
        <v>0</v>
      </c>
      <c r="J254" s="38">
        <f t="shared" si="2"/>
        <v>0</v>
      </c>
      <c r="K254" s="3">
        <f t="shared" si="3"/>
        <v>0</v>
      </c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39"/>
      <c r="B255" s="47"/>
      <c r="C255" s="41">
        <f>IFERROR(VLOOKUP(B255,Sheet3!A248:I1710,6,FALSE),0)</f>
        <v>0</v>
      </c>
      <c r="D255" s="46">
        <f>IFERROR(VLOOKUP(B255,Sheet3!A248:I1710,8,FALSE),0)</f>
        <v>0</v>
      </c>
      <c r="E255" s="63"/>
      <c r="F255" s="43"/>
      <c r="G255" s="44"/>
      <c r="H255" s="45">
        <f>IFERROR(VLOOKUP(B255,Sheet3!A248:I1710,5,FALSE),0)</f>
        <v>0</v>
      </c>
      <c r="I255" s="37">
        <f>IFERROR(VLOOKUP(B255,Sheet3!A248:J1710,9,FALSE),0)</f>
        <v>0</v>
      </c>
      <c r="J255" s="38">
        <f t="shared" si="2"/>
        <v>0</v>
      </c>
      <c r="K255" s="3">
        <f t="shared" si="3"/>
        <v>0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39"/>
      <c r="B256" s="47" t="s">
        <v>205</v>
      </c>
      <c r="C256" s="41">
        <f>IFERROR(VLOOKUP(B256,Sheet3!A249:I1711,6,FALSE),0)</f>
        <v>41.88</v>
      </c>
      <c r="D256" s="46">
        <f>IFERROR(VLOOKUP(B256,Sheet3!A249:I1711,8,FALSE),0)</f>
        <v>29.32</v>
      </c>
      <c r="E256" s="63"/>
      <c r="F256" s="43">
        <f t="shared" ref="F256:F258" si="33">D256*E256</f>
        <v>0</v>
      </c>
      <c r="G256" s="44" t="str">
        <f>IFERROR(VLOOKUP(B256,Sheet3!A249:I1711,4,FALSE),0)</f>
        <v>3"</v>
      </c>
      <c r="H256" s="45" t="str">
        <f>IFERROR(VLOOKUP(B256,Sheet3!A249:I1711,5,FALSE),0)</f>
        <v>3" FASTPIPE FLANGE GASKET AND BOLT SET</v>
      </c>
      <c r="I256" s="37">
        <f>IFERROR(VLOOKUP(B256,Sheet3!A249:J1711,9,FALSE),0)</f>
        <v>2.5</v>
      </c>
      <c r="J256" s="38">
        <f t="shared" si="2"/>
        <v>0</v>
      </c>
      <c r="K256" s="3">
        <f t="shared" si="3"/>
        <v>0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39"/>
      <c r="B257" s="47" t="s">
        <v>206</v>
      </c>
      <c r="C257" s="41">
        <f>IFERROR(VLOOKUP(B257,Sheet3!A250:I1712,6,FALSE),0)</f>
        <v>73.69</v>
      </c>
      <c r="D257" s="46">
        <f>IFERROR(VLOOKUP(B257,Sheet3!A250:I1712,8,FALSE),0)</f>
        <v>51.58</v>
      </c>
      <c r="E257" s="63"/>
      <c r="F257" s="43">
        <f t="shared" si="33"/>
        <v>0</v>
      </c>
      <c r="G257" s="44" t="str">
        <f>IFERROR(VLOOKUP(B257,Sheet3!A250:I1712,4,FALSE),0)</f>
        <v>4"</v>
      </c>
      <c r="H257" s="45" t="str">
        <f>IFERROR(VLOOKUP(B257,Sheet3!A250:I1712,5,FALSE),0)</f>
        <v>4" FASTPIPE FLANGE GASKET AND BOLT SET</v>
      </c>
      <c r="I257" s="37">
        <f>IFERROR(VLOOKUP(B257,Sheet3!A250:J1712,9,FALSE),0)</f>
        <v>3.55</v>
      </c>
      <c r="J257" s="38">
        <f t="shared" si="2"/>
        <v>0</v>
      </c>
      <c r="K257" s="3">
        <f t="shared" si="3"/>
        <v>0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39"/>
      <c r="B258" s="47" t="s">
        <v>207</v>
      </c>
      <c r="C258" s="41">
        <f>IFERROR(VLOOKUP(B258,Sheet3!A251:I1713,6,FALSE),0)</f>
        <v>123.99</v>
      </c>
      <c r="D258" s="46">
        <f>IFERROR(VLOOKUP(B258,Sheet3!A251:I1713,8,FALSE),0)</f>
        <v>86.79</v>
      </c>
      <c r="E258" s="63"/>
      <c r="F258" s="43">
        <f t="shared" si="33"/>
        <v>0</v>
      </c>
      <c r="G258" s="44" t="str">
        <f>IFERROR(VLOOKUP(B258,Sheet3!A251:I1713,4,FALSE),0)</f>
        <v>6"</v>
      </c>
      <c r="H258" s="45" t="str">
        <f>IFERROR(VLOOKUP(B258,Sheet3!A251:I1713,5,FALSE),0)</f>
        <v>6" FASTPIPE FLANGE GASKET AND BOLT SET,  bolts are 3-1/4"" Long, 8 BOLT HOLE</v>
      </c>
      <c r="I258" s="37">
        <f>IFERROR(VLOOKUP(B258,Sheet3!A251:J1713,9,FALSE),0)</f>
        <v>44</v>
      </c>
      <c r="J258" s="38">
        <f t="shared" si="2"/>
        <v>0</v>
      </c>
      <c r="K258" s="3">
        <f t="shared" si="3"/>
        <v>0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39"/>
      <c r="B259" s="47"/>
      <c r="C259" s="41">
        <f>IFERROR(VLOOKUP(B259,Sheet3!A252:I1714,6,FALSE),0)</f>
        <v>0</v>
      </c>
      <c r="D259" s="46">
        <f>IFERROR(VLOOKUP(B259,Sheet3!A252:I1714,8,FALSE),0)</f>
        <v>0</v>
      </c>
      <c r="E259" s="63"/>
      <c r="F259" s="43"/>
      <c r="G259" s="44"/>
      <c r="H259" s="45">
        <f>IFERROR(VLOOKUP(B259,Sheet3!A252:I1714,5,FALSE),0)</f>
        <v>0</v>
      </c>
      <c r="I259" s="37">
        <f>IFERROR(VLOOKUP(B259,Sheet3!A252:J1714,9,FALSE),0)</f>
        <v>0</v>
      </c>
      <c r="J259" s="38">
        <f t="shared" si="2"/>
        <v>0</v>
      </c>
      <c r="K259" s="3">
        <f t="shared" si="3"/>
        <v>0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48"/>
      <c r="B260" s="66"/>
      <c r="C260" s="50">
        <f>IFERROR(VLOOKUP(B260,Sheet3!A253:I1715,6,FALSE),0)</f>
        <v>0</v>
      </c>
      <c r="D260" s="51">
        <f>IFERROR(VLOOKUP(B260,Sheet3!A253:I1715,8,FALSE),0)</f>
        <v>0</v>
      </c>
      <c r="E260" s="67"/>
      <c r="F260" s="52"/>
      <c r="G260" s="53"/>
      <c r="H260" s="77">
        <f>IFERROR(VLOOKUP(B260,Sheet3!A253:I1715,5,FALSE),0)</f>
        <v>0</v>
      </c>
      <c r="I260" s="37">
        <f>IFERROR(VLOOKUP(B260,Sheet3!A253:J1715,9,FALSE),0)</f>
        <v>0</v>
      </c>
      <c r="J260" s="38">
        <f t="shared" si="2"/>
        <v>0</v>
      </c>
      <c r="K260" s="3">
        <f t="shared" si="3"/>
        <v>0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29"/>
      <c r="B261" s="55" t="s">
        <v>208</v>
      </c>
      <c r="C261" s="56"/>
      <c r="D261" s="4"/>
      <c r="E261" s="99"/>
      <c r="F261" s="115"/>
      <c r="G261" s="58"/>
      <c r="H261" s="59"/>
      <c r="I261" s="37">
        <f>IFERROR(VLOOKUP(B261,Sheet3!A254:J1716,9,FALSE),0)</f>
        <v>0</v>
      </c>
      <c r="J261" s="38">
        <f t="shared" si="2"/>
        <v>0</v>
      </c>
      <c r="K261" s="3">
        <f t="shared" si="3"/>
        <v>0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39"/>
      <c r="B262" s="61" t="s">
        <v>209</v>
      </c>
      <c r="C262" s="31">
        <f>IFERROR(VLOOKUP(B262,Sheet3!A1:I1717,6,FALSE),0)</f>
        <v>42.97</v>
      </c>
      <c r="D262" s="32">
        <f>IFERROR(VLOOKUP(B262,Sheet3!A1:I1717,8,FALSE),0)</f>
        <v>30.08</v>
      </c>
      <c r="E262" s="62"/>
      <c r="F262" s="34">
        <f t="shared" ref="F262:F272" si="34">D262*E262</f>
        <v>0</v>
      </c>
      <c r="G262" s="35" t="str">
        <f>IFERROR(VLOOKUP(B262,Sheet3!A255:I1717,4,FALSE),0)</f>
        <v>3/4"</v>
      </c>
      <c r="H262" s="36" t="str">
        <f>IFERROR(VLOOKUP(B262,Sheet3!A255:I1717,5,FALSE),0)</f>
        <v>3/4" FASTPIPE MULTI PORT WALL OUTLET, 1/2" NPT (4X)</v>
      </c>
      <c r="I262" s="37">
        <f>IFERROR(VLOOKUP(B262,Sheet3!A255:J1717,9,FALSE),0)</f>
        <v>0.4</v>
      </c>
      <c r="J262" s="38">
        <f t="shared" si="2"/>
        <v>0</v>
      </c>
      <c r="K262" s="3">
        <f t="shared" si="3"/>
        <v>0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39"/>
      <c r="B263" s="47" t="s">
        <v>210</v>
      </c>
      <c r="C263" s="41">
        <f>IFERROR(VLOOKUP(B263,Sheet3!A256:I1718,6,FALSE),0)</f>
        <v>42.49</v>
      </c>
      <c r="D263" s="46">
        <f>IFERROR(VLOOKUP(B263,Sheet3!A256:I1718,8,FALSE),0)</f>
        <v>29.74</v>
      </c>
      <c r="E263" s="63"/>
      <c r="F263" s="43">
        <f t="shared" si="34"/>
        <v>0</v>
      </c>
      <c r="G263" s="44" t="str">
        <f>IFERROR(VLOOKUP(B263,Sheet3!A256:I1718,4,FALSE),0)</f>
        <v>1"</v>
      </c>
      <c r="H263" s="45" t="str">
        <f>IFERROR(VLOOKUP(B263,Sheet3!A256:I1718,5,FALSE),0)</f>
        <v>1 " FASTPIPE MULTI PORT WALL OUTLET, 1/2" NPT (4X)</v>
      </c>
      <c r="I263" s="37">
        <f>IFERROR(VLOOKUP(B263,Sheet3!A256:J1718,9,FALSE),0)</f>
        <v>1.71</v>
      </c>
      <c r="J263" s="38">
        <f t="shared" si="2"/>
        <v>0</v>
      </c>
      <c r="K263" s="3">
        <f t="shared" si="3"/>
        <v>0</v>
      </c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39"/>
      <c r="B264" s="47"/>
      <c r="C264" s="41">
        <f>IFERROR(VLOOKUP(B264,Sheet3!A257:I1719,6,FALSE),0)</f>
        <v>0</v>
      </c>
      <c r="D264" s="46">
        <f>IFERROR(VLOOKUP(B264,Sheet3!A257:I1719,8,FALSE),0)</f>
        <v>0</v>
      </c>
      <c r="E264" s="82"/>
      <c r="F264" s="43">
        <f t="shared" si="34"/>
        <v>0</v>
      </c>
      <c r="G264" s="44"/>
      <c r="H264" s="45">
        <f>IFERROR(VLOOKUP(B264,Sheet3!A257:I1719,5,FALSE),0)</f>
        <v>0</v>
      </c>
      <c r="I264" s="37">
        <f>IFERROR(VLOOKUP(B264,Sheet3!A257:J1719,9,FALSE),0)</f>
        <v>0</v>
      </c>
      <c r="J264" s="38">
        <f t="shared" si="2"/>
        <v>0</v>
      </c>
      <c r="K264" s="3">
        <f t="shared" si="3"/>
        <v>0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39"/>
      <c r="B265" s="47"/>
      <c r="C265" s="41">
        <f>IFERROR(VLOOKUP(B265,Sheet3!A258:I1720,6,FALSE),0)</f>
        <v>0</v>
      </c>
      <c r="D265" s="46">
        <f>IFERROR(VLOOKUP(B265,Sheet3!A258:I1720,8,FALSE),0)</f>
        <v>0</v>
      </c>
      <c r="E265" s="82"/>
      <c r="F265" s="43">
        <f t="shared" si="34"/>
        <v>0</v>
      </c>
      <c r="G265" s="44"/>
      <c r="H265" s="45">
        <f>IFERROR(VLOOKUP(B265,Sheet3!A258:I1720,5,FALSE),0)</f>
        <v>0</v>
      </c>
      <c r="I265" s="37">
        <f>IFERROR(VLOOKUP(B265,Sheet3!A258:J1720,9,FALSE),0)</f>
        <v>0</v>
      </c>
      <c r="J265" s="38">
        <f t="shared" si="2"/>
        <v>0</v>
      </c>
      <c r="K265" s="3">
        <f t="shared" si="3"/>
        <v>0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39"/>
      <c r="B266" s="47"/>
      <c r="C266" s="41">
        <f>IFERROR(VLOOKUP(B266,Sheet3!A259:I1721,6,FALSE),0)</f>
        <v>0</v>
      </c>
      <c r="D266" s="46">
        <f>IFERROR(VLOOKUP(B266,Sheet3!A259:I1721,8,FALSE),0)</f>
        <v>0</v>
      </c>
      <c r="E266" s="63"/>
      <c r="F266" s="43">
        <f t="shared" si="34"/>
        <v>0</v>
      </c>
      <c r="G266" s="44"/>
      <c r="H266" s="45">
        <f>IFERROR(VLOOKUP(B266,Sheet3!A259:I1721,5,FALSE),0)</f>
        <v>0</v>
      </c>
      <c r="I266" s="37">
        <f>IFERROR(VLOOKUP(B266,Sheet3!A259:J1721,9,FALSE),0)</f>
        <v>0</v>
      </c>
      <c r="J266" s="38">
        <f t="shared" si="2"/>
        <v>0</v>
      </c>
      <c r="K266" s="3">
        <f t="shared" si="3"/>
        <v>0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39"/>
      <c r="B267" s="47"/>
      <c r="C267" s="41">
        <f>IFERROR(VLOOKUP(B267,Sheet3!A260:I1722,6,FALSE),0)</f>
        <v>0</v>
      </c>
      <c r="D267" s="46">
        <f>IFERROR(VLOOKUP(B267,Sheet3!A260:I1722,8,FALSE),0)</f>
        <v>0</v>
      </c>
      <c r="E267" s="63"/>
      <c r="F267" s="43">
        <f t="shared" si="34"/>
        <v>0</v>
      </c>
      <c r="G267" s="44"/>
      <c r="H267" s="45">
        <f>IFERROR(VLOOKUP(B267,Sheet3!A260:I1722,5,FALSE),0)</f>
        <v>0</v>
      </c>
      <c r="I267" s="37">
        <f>IFERROR(VLOOKUP(B267,Sheet3!A260:J1722,9,FALSE),0)</f>
        <v>0</v>
      </c>
      <c r="J267" s="38">
        <f t="shared" si="2"/>
        <v>0</v>
      </c>
      <c r="K267" s="3">
        <f t="shared" si="3"/>
        <v>0</v>
      </c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39"/>
      <c r="B268" s="47" t="s">
        <v>211</v>
      </c>
      <c r="C268" s="41">
        <f>IFERROR(VLOOKUP(B268,Sheet3!A1:I1723,6,FALSE),0)</f>
        <v>68.97</v>
      </c>
      <c r="D268" s="46">
        <f>IFERROR(VLOOKUP(B268,Sheet3!A1:I1723,8,FALSE),0)</f>
        <v>48.28</v>
      </c>
      <c r="E268" s="63"/>
      <c r="F268" s="43">
        <f t="shared" si="34"/>
        <v>0</v>
      </c>
      <c r="G268" s="44" t="str">
        <f>IFERROR(VLOOKUP(B268,Sheet3!A261:I1723,4,FALSE),0)</f>
        <v>3/4"</v>
      </c>
      <c r="H268" s="45" t="str">
        <f>IFERROR(VLOOKUP(B268,Sheet3!A261:I1723,5,FALSE),0)</f>
        <v>3/4" MULTI PORT WALL OUTLET WITH SHUTOFF, 1/2" NPT (4X)  FASTPIPE </v>
      </c>
      <c r="I268" s="37">
        <f>IFERROR(VLOOKUP(B268,Sheet3!A261:J1723,9,FALSE),0)</f>
        <v>1.13</v>
      </c>
      <c r="J268" s="38">
        <f t="shared" si="2"/>
        <v>0</v>
      </c>
      <c r="K268" s="3">
        <f t="shared" si="3"/>
        <v>0</v>
      </c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39"/>
      <c r="B269" s="47" t="s">
        <v>212</v>
      </c>
      <c r="C269" s="41">
        <f>IFERROR(VLOOKUP(B269,Sheet3!A262:I1724,6,FALSE),0)</f>
        <v>69.74</v>
      </c>
      <c r="D269" s="46">
        <f>IFERROR(VLOOKUP(B269,Sheet3!A262:I1724,8,FALSE),0)</f>
        <v>48.82</v>
      </c>
      <c r="E269" s="63"/>
      <c r="F269" s="43">
        <f t="shared" si="34"/>
        <v>0</v>
      </c>
      <c r="G269" s="44" t="str">
        <f>IFERROR(VLOOKUP(B269,Sheet3!A262:I1724,4,FALSE),0)</f>
        <v>1"</v>
      </c>
      <c r="H269" s="45" t="str">
        <f>IFERROR(VLOOKUP(B269,Sheet3!A262:I1724,5,FALSE),0)</f>
        <v>1" FASTPIPE MULTI PORT WALL OUTLET WITH SHUTOFF, 1/2'' NPT (4X)</v>
      </c>
      <c r="I269" s="37">
        <f>IFERROR(VLOOKUP(B269,Sheet3!A262:J1724,9,FALSE),0)</f>
        <v>1.98</v>
      </c>
      <c r="J269" s="38">
        <f t="shared" si="2"/>
        <v>0</v>
      </c>
      <c r="K269" s="3">
        <f t="shared" si="3"/>
        <v>0</v>
      </c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39"/>
      <c r="B270" s="47"/>
      <c r="C270" s="41">
        <f>IFERROR(VLOOKUP(B270,Sheet3!A263:I1725,6,FALSE),0)</f>
        <v>0</v>
      </c>
      <c r="D270" s="46">
        <f>IFERROR(VLOOKUP(B270,Sheet3!A263:I1725,8,FALSE),0)</f>
        <v>0</v>
      </c>
      <c r="E270" s="63"/>
      <c r="F270" s="43">
        <f t="shared" si="34"/>
        <v>0</v>
      </c>
      <c r="G270" s="44"/>
      <c r="H270" s="45">
        <f>IFERROR(VLOOKUP(B270,Sheet3!A263:I1725,5,FALSE),0)</f>
        <v>0</v>
      </c>
      <c r="I270" s="37">
        <f>IFERROR(VLOOKUP(B270,Sheet3!A263:J1725,9,FALSE),0)</f>
        <v>0</v>
      </c>
      <c r="J270" s="38">
        <f t="shared" si="2"/>
        <v>0</v>
      </c>
      <c r="K270" s="3">
        <f t="shared" si="3"/>
        <v>0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39"/>
      <c r="B271" s="47"/>
      <c r="C271" s="41">
        <f>IFERROR(VLOOKUP(B271,Sheet3!A264:I1726,6,FALSE),0)</f>
        <v>0</v>
      </c>
      <c r="D271" s="46">
        <f>IFERROR(VLOOKUP(B271,Sheet3!A264:I1726,8,FALSE),0)</f>
        <v>0</v>
      </c>
      <c r="E271" s="63"/>
      <c r="F271" s="43">
        <f t="shared" si="34"/>
        <v>0</v>
      </c>
      <c r="G271" s="44"/>
      <c r="H271" s="45">
        <f>IFERROR(VLOOKUP(B271,Sheet3!A264:I1726,5,FALSE),0)</f>
        <v>0</v>
      </c>
      <c r="I271" s="37">
        <f>IFERROR(VLOOKUP(B271,Sheet3!A264:J1726,9,FALSE),0)</f>
        <v>0</v>
      </c>
      <c r="J271" s="38">
        <f t="shared" si="2"/>
        <v>0</v>
      </c>
      <c r="K271" s="3">
        <f t="shared" si="3"/>
        <v>0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48"/>
      <c r="B272" s="66"/>
      <c r="C272" s="50">
        <f>IFERROR(VLOOKUP(B272,Sheet3!A265:I1727,6,FALSE),0)</f>
        <v>0</v>
      </c>
      <c r="D272" s="51">
        <f>IFERROR(VLOOKUP(B272,Sheet3!A265:I1727,8,FALSE),0)</f>
        <v>0</v>
      </c>
      <c r="E272" s="67"/>
      <c r="F272" s="52">
        <f t="shared" si="34"/>
        <v>0</v>
      </c>
      <c r="G272" s="53"/>
      <c r="H272" s="77">
        <f>IFERROR(VLOOKUP(B272,Sheet3!A265:I1727,5,FALSE),0)</f>
        <v>0</v>
      </c>
      <c r="I272" s="37">
        <f>IFERROR(VLOOKUP(B272,Sheet3!A265:J1727,9,FALSE),0)</f>
        <v>0</v>
      </c>
      <c r="J272" s="38">
        <f t="shared" si="2"/>
        <v>0</v>
      </c>
      <c r="K272" s="3">
        <f t="shared" si="3"/>
        <v>0</v>
      </c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29"/>
      <c r="B273" s="55" t="s">
        <v>213</v>
      </c>
      <c r="C273" s="56"/>
      <c r="D273" s="4"/>
      <c r="E273" s="99"/>
      <c r="F273" s="115"/>
      <c r="G273" s="58"/>
      <c r="H273" s="59"/>
      <c r="I273" s="37">
        <f>IFERROR(VLOOKUP(B273,Sheet3!A266:J1728,9,FALSE),0)</f>
        <v>0</v>
      </c>
      <c r="J273" s="38">
        <f t="shared" si="2"/>
        <v>0</v>
      </c>
      <c r="K273" s="3">
        <f t="shared" si="3"/>
        <v>0</v>
      </c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39"/>
      <c r="B274" s="61"/>
      <c r="C274" s="31">
        <f>IFERROR(VLOOKUP(B274,Sheet3!A267:I1729,6,FALSE),0)</f>
        <v>0</v>
      </c>
      <c r="D274" s="32">
        <f>IFERROR(VLOOKUP(B274,Sheet3!A267:I1729,8,FALSE),0)</f>
        <v>0</v>
      </c>
      <c r="E274" s="62"/>
      <c r="F274" s="34"/>
      <c r="G274" s="35"/>
      <c r="H274" s="36">
        <f>IFERROR(VLOOKUP(B274,Sheet3!A267:I1729,5,FALSE),0)</f>
        <v>0</v>
      </c>
      <c r="I274" s="37">
        <f>IFERROR(VLOOKUP(B274,Sheet3!A267:J1729,9,FALSE),0)</f>
        <v>0</v>
      </c>
      <c r="J274" s="38">
        <f t="shared" si="2"/>
        <v>0</v>
      </c>
      <c r="K274" s="3">
        <f t="shared" si="3"/>
        <v>0</v>
      </c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39"/>
      <c r="B275" s="47" t="s">
        <v>214</v>
      </c>
      <c r="C275" s="41">
        <f>IFERROR(VLOOKUP(B275,Sheet3!A1:I1730,6,FALSE),0)</f>
        <v>53.97</v>
      </c>
      <c r="D275" s="46">
        <f>IFERROR(VLOOKUP(B275,Sheet3!A1:I1730,8,FALSE),0)</f>
        <v>37.78</v>
      </c>
      <c r="E275" s="63"/>
      <c r="F275" s="43">
        <f t="shared" ref="F275:F276" si="35">D275*E275</f>
        <v>0</v>
      </c>
      <c r="G275" s="44" t="str">
        <f>IFERROR(VLOOKUP(B275,Sheet3!A268:I1730,4,FALSE),0)</f>
        <v>3/4"</v>
      </c>
      <c r="H275" s="45" t="str">
        <f>IFERROR(VLOOKUP(B275,Sheet3!A268:I1730,5,FALSE),0)</f>
        <v>3/4" THRU WALL OUTLET KIT, 1/2" NPT ON FACE,  FASTPIPE </v>
      </c>
      <c r="I275" s="37">
        <f>IFERROR(VLOOKUP(B275,Sheet3!A268:J1730,9,FALSE),0)</f>
        <v>0.54</v>
      </c>
      <c r="J275" s="38">
        <f t="shared" si="2"/>
        <v>0</v>
      </c>
      <c r="K275" s="3">
        <f t="shared" si="3"/>
        <v>0</v>
      </c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39"/>
      <c r="B276" s="47" t="s">
        <v>215</v>
      </c>
      <c r="C276" s="41">
        <f>IFERROR(VLOOKUP(B276,Sheet3!A269:I1731,6,FALSE),0)</f>
        <v>60.47</v>
      </c>
      <c r="D276" s="46">
        <f>IFERROR(VLOOKUP(B276,Sheet3!A269:I1731,8,FALSE),0)</f>
        <v>42.33</v>
      </c>
      <c r="E276" s="63"/>
      <c r="F276" s="43">
        <f t="shared" si="35"/>
        <v>0</v>
      </c>
      <c r="G276" s="44" t="str">
        <f>IFERROR(VLOOKUP(B276,Sheet3!A269:I1731,4,FALSE),0)</f>
        <v>1"</v>
      </c>
      <c r="H276" s="45" t="str">
        <f>IFERROR(VLOOKUP(B276,Sheet3!A269:I1731,5,FALSE),0)</f>
        <v>1" THRU WALL OUTLET KIT, 1/2" NPT ON FACE,  FASTPIPE </v>
      </c>
      <c r="I276" s="37">
        <f>IFERROR(VLOOKUP(B276,Sheet3!A269:J1731,9,FALSE),0)</f>
        <v>1</v>
      </c>
      <c r="J276" s="38">
        <f t="shared" si="2"/>
        <v>0</v>
      </c>
      <c r="K276" s="3">
        <f t="shared" si="3"/>
        <v>0</v>
      </c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39"/>
      <c r="B277" s="47"/>
      <c r="C277" s="41">
        <f>IFERROR(VLOOKUP(B277,Sheet3!A270:I1732,6,FALSE),0)</f>
        <v>0</v>
      </c>
      <c r="D277" s="46">
        <f>IFERROR(VLOOKUP(B277,Sheet3!A270:I1732,8,FALSE),0)</f>
        <v>0</v>
      </c>
      <c r="E277" s="63"/>
      <c r="F277" s="43"/>
      <c r="G277" s="44"/>
      <c r="H277" s="45">
        <f>IFERROR(VLOOKUP(B277,Sheet3!A270:I1732,5,FALSE),0)</f>
        <v>0</v>
      </c>
      <c r="I277" s="37">
        <f>IFERROR(VLOOKUP(B277,Sheet3!A270:J1732,9,FALSE),0)</f>
        <v>0</v>
      </c>
      <c r="J277" s="38">
        <f t="shared" si="2"/>
        <v>0</v>
      </c>
      <c r="K277" s="3">
        <f t="shared" si="3"/>
        <v>0</v>
      </c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39"/>
      <c r="B278" s="47"/>
      <c r="C278" s="41">
        <f>IFERROR(VLOOKUP(B278,Sheet3!A271:I1733,6,FALSE),0)</f>
        <v>0</v>
      </c>
      <c r="D278" s="46">
        <f>IFERROR(VLOOKUP(B278,Sheet3!A271:I1733,8,FALSE),0)</f>
        <v>0</v>
      </c>
      <c r="E278" s="63"/>
      <c r="F278" s="43"/>
      <c r="G278" s="44"/>
      <c r="H278" s="45">
        <f>IFERROR(VLOOKUP(B278,Sheet3!A271:I1733,5,FALSE),0)</f>
        <v>0</v>
      </c>
      <c r="I278" s="37">
        <f>IFERROR(VLOOKUP(B278,Sheet3!A271:J1733,9,FALSE),0)</f>
        <v>0</v>
      </c>
      <c r="J278" s="38">
        <f t="shared" si="2"/>
        <v>0</v>
      </c>
      <c r="K278" s="3">
        <f t="shared" si="3"/>
        <v>0</v>
      </c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48"/>
      <c r="B279" s="66"/>
      <c r="C279" s="50">
        <f>IFERROR(VLOOKUP(B279,Sheet3!A272:I1734,6,FALSE),0)</f>
        <v>0</v>
      </c>
      <c r="D279" s="51">
        <f>IFERROR(VLOOKUP(B279,Sheet3!A272:I1734,8,FALSE),0)</f>
        <v>0</v>
      </c>
      <c r="E279" s="67"/>
      <c r="F279" s="52"/>
      <c r="G279" s="53"/>
      <c r="H279" s="77">
        <f>IFERROR(VLOOKUP(B279,Sheet3!A272:I1734,5,FALSE),0)</f>
        <v>0</v>
      </c>
      <c r="I279" s="37">
        <f>IFERROR(VLOOKUP(B279,Sheet3!A272:J1734,9,FALSE),0)</f>
        <v>0</v>
      </c>
      <c r="J279" s="38">
        <f t="shared" si="2"/>
        <v>0</v>
      </c>
      <c r="K279" s="3">
        <f t="shared" si="3"/>
        <v>0</v>
      </c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29"/>
      <c r="B280" s="55" t="s">
        <v>216</v>
      </c>
      <c r="C280" s="56"/>
      <c r="D280" s="4"/>
      <c r="E280" s="99"/>
      <c r="F280" s="115"/>
      <c r="G280" s="58"/>
      <c r="H280" s="59"/>
      <c r="I280" s="37">
        <f>IFERROR(VLOOKUP(B280,Sheet3!A273:J1735,9,FALSE),0)</f>
        <v>0</v>
      </c>
      <c r="J280" s="38">
        <f t="shared" si="2"/>
        <v>0</v>
      </c>
      <c r="K280" s="3">
        <f t="shared" si="3"/>
        <v>0</v>
      </c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39"/>
      <c r="B281" s="61" t="s">
        <v>217</v>
      </c>
      <c r="C281" s="31">
        <f>IFERROR(VLOOKUP(B281,Sheet3!A274:I1736,6,FALSE),0)</f>
        <v>10.74</v>
      </c>
      <c r="D281" s="32">
        <f>IFERROR(VLOOKUP(B281,Sheet3!A274:I1736,8,FALSE),0)</f>
        <v>7.52</v>
      </c>
      <c r="E281" s="62"/>
      <c r="F281" s="34">
        <f t="shared" ref="F281:F289" si="36">D281*E281</f>
        <v>0</v>
      </c>
      <c r="G281" s="35"/>
      <c r="H281" s="36" t="str">
        <f>IFERROR(VLOOKUP(B281,Sheet3!A274:I1736,5,FALSE),0)</f>
        <v>COUPLER,  1/4" FEMALE NPT THREAD, SAFETY PUSH BUTTON, INDUSTRIAL STYLE, 30 CFM BODY</v>
      </c>
      <c r="I281" s="37">
        <f>IFERROR(VLOOKUP(B281,Sheet3!A274:J1736,9,FALSE),0)</f>
        <v>0.32</v>
      </c>
      <c r="J281" s="38">
        <f t="shared" si="2"/>
        <v>0</v>
      </c>
      <c r="K281" s="3">
        <f t="shared" si="3"/>
        <v>0</v>
      </c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39"/>
      <c r="B282" s="47" t="s">
        <v>218</v>
      </c>
      <c r="C282" s="41">
        <f>IFERROR(VLOOKUP(B282,Sheet3!A275:I1737,6,FALSE),0)</f>
        <v>10.74</v>
      </c>
      <c r="D282" s="46">
        <f>IFERROR(VLOOKUP(B282,Sheet3!A275:I1737,8,FALSE),0)</f>
        <v>7.52</v>
      </c>
      <c r="E282" s="63"/>
      <c r="F282" s="43">
        <f t="shared" si="36"/>
        <v>0</v>
      </c>
      <c r="G282" s="44"/>
      <c r="H282" s="45" t="str">
        <f>IFERROR(VLOOKUP(B282,Sheet3!A275:I1737,5,FALSE),0)</f>
        <v>COUPLER,  1/4" MALE NPT THREAD, SAFETY PUSH BUTTON, INDUSTRIAL STYLE, 30 CFM BODY</v>
      </c>
      <c r="I282" s="37">
        <f>IFERROR(VLOOKUP(B282,Sheet3!A275:J1737,9,FALSE),0)</f>
        <v>0.25</v>
      </c>
      <c r="J282" s="38">
        <f t="shared" si="2"/>
        <v>0</v>
      </c>
      <c r="K282" s="3">
        <f t="shared" si="3"/>
        <v>0</v>
      </c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39"/>
      <c r="B283" s="47" t="s">
        <v>219</v>
      </c>
      <c r="C283" s="41">
        <f>IFERROR(VLOOKUP(B283,Sheet3!A276:I1738,6,FALSE),0)</f>
        <v>12.19</v>
      </c>
      <c r="D283" s="46">
        <f>IFERROR(VLOOKUP(B283,Sheet3!A276:I1738,8,FALSE),0)</f>
        <v>8.54</v>
      </c>
      <c r="E283" s="63"/>
      <c r="F283" s="43">
        <f t="shared" si="36"/>
        <v>0</v>
      </c>
      <c r="G283" s="44"/>
      <c r="H283" s="45" t="str">
        <f>IFERROR(VLOOKUP(B283,Sheet3!A276:I1738,5,FALSE),0)</f>
        <v>COUPLER,  1/2" MALE NPT THREAD, SAFETY PUSH BUTTON, INDUSTRIAL STYLE, 30 CFM BODY</v>
      </c>
      <c r="I283" s="37">
        <f>IFERROR(VLOOKUP(B283,Sheet3!A276:J1738,9,FALSE),0)</f>
        <v>0.32</v>
      </c>
      <c r="J283" s="38">
        <f t="shared" si="2"/>
        <v>0</v>
      </c>
      <c r="K283" s="3">
        <f t="shared" si="3"/>
        <v>0</v>
      </c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39"/>
      <c r="B284" s="47" t="s">
        <v>220</v>
      </c>
      <c r="C284" s="41">
        <f>IFERROR(VLOOKUP(B284,Sheet3!A277:I1739,6,FALSE),0)</f>
        <v>6.57</v>
      </c>
      <c r="D284" s="46">
        <f>IFERROR(VLOOKUP(B284,Sheet3!A277:I1739,8,FALSE),0)</f>
        <v>4.6</v>
      </c>
      <c r="E284" s="63"/>
      <c r="F284" s="43">
        <f t="shared" si="36"/>
        <v>0</v>
      </c>
      <c r="G284" s="44"/>
      <c r="H284" s="45" t="str">
        <f>IFERROR(VLOOKUP(B284,Sheet3!A277:I1739,5,FALSE),0)</f>
        <v>QUICK COUPLER PACK (3) K5220 1/4 FEMALE, (3) K5221 1/4 MALE, FITS 30 CFM BODY</v>
      </c>
      <c r="I284" s="37">
        <f>IFERROR(VLOOKUP(B284,Sheet3!A277:J1739,9,FALSE),0)</f>
        <v>0.32</v>
      </c>
      <c r="J284" s="38">
        <f t="shared" si="2"/>
        <v>0</v>
      </c>
      <c r="K284" s="3">
        <f t="shared" si="3"/>
        <v>0</v>
      </c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39"/>
      <c r="B285" s="47"/>
      <c r="C285" s="41">
        <f>IFERROR(VLOOKUP(B285,Sheet3!A278:I1740,6,FALSE),0)</f>
        <v>0</v>
      </c>
      <c r="D285" s="46">
        <f>IFERROR(VLOOKUP(B285,Sheet3!A278:I1740,8,FALSE),0)</f>
        <v>0</v>
      </c>
      <c r="E285" s="63"/>
      <c r="F285" s="43">
        <f t="shared" si="36"/>
        <v>0</v>
      </c>
      <c r="G285" s="44"/>
      <c r="H285" s="45">
        <f>IFERROR(VLOOKUP(B285,Sheet3!A278:I1740,5,FALSE),0)</f>
        <v>0</v>
      </c>
      <c r="I285" s="37">
        <f>IFERROR(VLOOKUP(B285,Sheet3!A278:J1740,9,FALSE),0)</f>
        <v>0</v>
      </c>
      <c r="J285" s="38">
        <f t="shared" si="2"/>
        <v>0</v>
      </c>
      <c r="K285" s="3">
        <f t="shared" si="3"/>
        <v>0</v>
      </c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39"/>
      <c r="B286" s="47"/>
      <c r="C286" s="41">
        <f>IFERROR(VLOOKUP(B286,Sheet3!A279:I1741,6,FALSE),0)</f>
        <v>0</v>
      </c>
      <c r="D286" s="46">
        <f>IFERROR(VLOOKUP(B286,Sheet3!A279:I1741,8,FALSE),0)</f>
        <v>0</v>
      </c>
      <c r="E286" s="63"/>
      <c r="F286" s="43">
        <f t="shared" si="36"/>
        <v>0</v>
      </c>
      <c r="G286" s="44"/>
      <c r="H286" s="45">
        <f>IFERROR(VLOOKUP(B286,Sheet3!A279:I1741,5,FALSE),0)</f>
        <v>0</v>
      </c>
      <c r="I286" s="37">
        <f>IFERROR(VLOOKUP(B286,Sheet3!A279:J1741,9,FALSE),0)</f>
        <v>0</v>
      </c>
      <c r="J286" s="38">
        <f t="shared" si="2"/>
        <v>0</v>
      </c>
      <c r="K286" s="3">
        <f t="shared" si="3"/>
        <v>0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39"/>
      <c r="B287" s="47" t="s">
        <v>221</v>
      </c>
      <c r="C287" s="41">
        <f>IFERROR(VLOOKUP(B287,Sheet3!A280:I1742,6,FALSE),0)</f>
        <v>21.45</v>
      </c>
      <c r="D287" s="46">
        <f>IFERROR(VLOOKUP(B287,Sheet3!A280:I1742,8,FALSE),0)</f>
        <v>15.01</v>
      </c>
      <c r="E287" s="63"/>
      <c r="F287" s="43">
        <f t="shared" si="36"/>
        <v>0</v>
      </c>
      <c r="G287" s="44"/>
      <c r="H287" s="45" t="str">
        <f>IFERROR(VLOOKUP(B287,Sheet3!A280:I1742,5,FALSE),0)</f>
        <v>COUPLER,  1/2" MALE NPT THREAD, SAFETY PUSH BUTTON, INDUSTRIAL STYLE, 70 CFM BODY</v>
      </c>
      <c r="I287" s="37">
        <f>IFERROR(VLOOKUP(B287,Sheet3!A280:J1742,9,FALSE),0)</f>
        <v>0.38</v>
      </c>
      <c r="J287" s="38">
        <f t="shared" si="2"/>
        <v>0</v>
      </c>
      <c r="K287" s="3">
        <f t="shared" si="3"/>
        <v>0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39"/>
      <c r="B288" s="120">
        <v>50715.0</v>
      </c>
      <c r="C288" s="41">
        <f>IFERROR(VLOOKUP(B288,Sheet3!A281:I1743,6,FALSE),0)</f>
        <v>0</v>
      </c>
      <c r="D288" s="46">
        <f>IFERROR(VLOOKUP(B288,Sheet3!A281:I1743,8,FALSE),0)</f>
        <v>0</v>
      </c>
      <c r="E288" s="63"/>
      <c r="F288" s="43">
        <f t="shared" si="36"/>
        <v>0</v>
      </c>
      <c r="G288" s="44"/>
      <c r="H288" s="45">
        <f>IFERROR(VLOOKUP(B288,Sheet3!A281:I1743,5,FALSE),0)</f>
        <v>0</v>
      </c>
      <c r="I288" s="37">
        <f>IFERROR(VLOOKUP(B288,Sheet3!A281:J1743,9,FALSE),0)</f>
        <v>0</v>
      </c>
      <c r="J288" s="38">
        <f t="shared" si="2"/>
        <v>0</v>
      </c>
      <c r="K288" s="3">
        <f t="shared" si="3"/>
        <v>0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48"/>
      <c r="B289" s="121">
        <v>50716.0</v>
      </c>
      <c r="C289" s="50">
        <f>IFERROR(VLOOKUP(B289,Sheet3!A1:I1744,6,FALSE),0)</f>
        <v>4.58</v>
      </c>
      <c r="D289" s="51">
        <f>IFERROR(VLOOKUP(B289,Sheet3!A282:I1744,8,FALSE),0)</f>
        <v>0</v>
      </c>
      <c r="E289" s="67"/>
      <c r="F289" s="52">
        <f t="shared" si="36"/>
        <v>0</v>
      </c>
      <c r="G289" s="53"/>
      <c r="H289" s="77">
        <f>IFERROR(VLOOKUP(B289,Sheet3!A282:I1744,5,FALSE),0)</f>
        <v>0</v>
      </c>
      <c r="I289" s="37">
        <f>IFERROR(VLOOKUP(B289,Sheet3!A282:J1744,9,FALSE),0)</f>
        <v>0</v>
      </c>
      <c r="J289" s="38">
        <f t="shared" si="2"/>
        <v>0</v>
      </c>
      <c r="K289" s="3">
        <f t="shared" si="3"/>
        <v>0</v>
      </c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29"/>
      <c r="B290" s="55" t="s">
        <v>222</v>
      </c>
      <c r="C290" s="56"/>
      <c r="D290" s="4"/>
      <c r="E290" s="99"/>
      <c r="F290" s="115"/>
      <c r="G290" s="58"/>
      <c r="H290" s="59"/>
      <c r="I290" s="37">
        <f>IFERROR(VLOOKUP(B290,Sheet3!A283:J1745,9,FALSE),0)</f>
        <v>0</v>
      </c>
      <c r="J290" s="38">
        <f t="shared" si="2"/>
        <v>0</v>
      </c>
      <c r="K290" s="3">
        <f t="shared" si="3"/>
        <v>0</v>
      </c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39"/>
      <c r="B291" s="61" t="s">
        <v>223</v>
      </c>
      <c r="C291" s="31">
        <f>IFERROR(VLOOKUP(B291,Sheet3!A1:I1746,6,FALSE),0)</f>
        <v>66.85</v>
      </c>
      <c r="D291" s="32">
        <f>IFERROR(VLOOKUP(B291,Sheet3!A1:I1746,8,FALSE),0)</f>
        <v>66.85</v>
      </c>
      <c r="E291" s="62"/>
      <c r="F291" s="34">
        <f t="shared" ref="F291:F324" si="37">D291*E291</f>
        <v>0</v>
      </c>
      <c r="G291" s="35">
        <f>IFERROR(VLOOKUP(B291,Sheet3!A284:I1746,4,FALSE),0)</f>
        <v>0</v>
      </c>
      <c r="H291" s="36" t="str">
        <f>IFERROR(VLOOKUP(B291,Sheet3!A1:I1746,5,FALSE),0)</f>
        <v>3/4" TOOL KIT FASTPIPE </v>
      </c>
      <c r="I291" s="37">
        <f>IFERROR(VLOOKUP(B291,Sheet3!A284:J1746,9,FALSE),0)</f>
        <v>0</v>
      </c>
      <c r="J291" s="38">
        <f t="shared" si="2"/>
        <v>0</v>
      </c>
      <c r="K291" s="3">
        <f t="shared" si="3"/>
        <v>0</v>
      </c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39"/>
      <c r="B292" s="47" t="s">
        <v>224</v>
      </c>
      <c r="C292" s="41">
        <f>IFERROR(VLOOKUP(B292,Sheet3!A1:I1747,6,FALSE),0)</f>
        <v>68.47</v>
      </c>
      <c r="D292" s="46">
        <f>IFERROR(VLOOKUP(B292,Sheet3!A1:I1747,8,FALSE),0)</f>
        <v>68.47</v>
      </c>
      <c r="E292" s="63"/>
      <c r="F292" s="43">
        <f t="shared" si="37"/>
        <v>0</v>
      </c>
      <c r="G292" s="44">
        <f>IFERROR(VLOOKUP(B292,Sheet3!A285:I1747,4,FALSE),0)</f>
        <v>0</v>
      </c>
      <c r="H292" s="45" t="str">
        <f>IFERROR(VLOOKUP(B292,Sheet3!A1:I1747,5,FALSE),0)</f>
        <v>1" TOOL KIT FASTPIPE  </v>
      </c>
      <c r="I292" s="37">
        <f>IFERROR(VLOOKUP(B292,Sheet3!A285:J1747,9,FALSE),0)</f>
        <v>0</v>
      </c>
      <c r="J292" s="38">
        <f t="shared" si="2"/>
        <v>0</v>
      </c>
      <c r="K292" s="3">
        <f t="shared" si="3"/>
        <v>0</v>
      </c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39"/>
      <c r="B293" s="47" t="s">
        <v>225</v>
      </c>
      <c r="C293" s="41">
        <f>IFERROR(VLOOKUP(B293,Sheet3!A1:I1748,6,FALSE),0)</f>
        <v>187.41</v>
      </c>
      <c r="D293" s="46">
        <f>IFERROR(VLOOKUP(B293,Sheet3!A1:I1748,8,FALSE),0)</f>
        <v>187.41</v>
      </c>
      <c r="E293" s="63"/>
      <c r="F293" s="43">
        <f t="shared" si="37"/>
        <v>0</v>
      </c>
      <c r="G293" s="44">
        <f>IFERROR(VLOOKUP(B293,Sheet3!A286:I1748,4,FALSE),0)</f>
        <v>0</v>
      </c>
      <c r="H293" s="45" t="str">
        <f>IFERROR(VLOOKUP(B293,Sheet3!A1:I1748,5,FALSE),0)</f>
        <v>1-1/2" TOOL KIT FASTPIPE</v>
      </c>
      <c r="I293" s="37">
        <f>IFERROR(VLOOKUP(B293,Sheet3!A286:J1748,9,FALSE),0)</f>
        <v>0</v>
      </c>
      <c r="J293" s="38">
        <f t="shared" si="2"/>
        <v>0</v>
      </c>
      <c r="K293" s="3">
        <f t="shared" si="3"/>
        <v>0</v>
      </c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39"/>
      <c r="B294" s="47" t="s">
        <v>226</v>
      </c>
      <c r="C294" s="41">
        <f>IFERROR(VLOOKUP(B294,Sheet3!A1:I1749,6,FALSE),0)</f>
        <v>253.33</v>
      </c>
      <c r="D294" s="46">
        <f>IFERROR(VLOOKUP(B294,Sheet3!A1:I1749,8,FALSE),0)</f>
        <v>253.33</v>
      </c>
      <c r="E294" s="63"/>
      <c r="F294" s="43">
        <f t="shared" si="37"/>
        <v>0</v>
      </c>
      <c r="G294" s="44">
        <f>IFERROR(VLOOKUP(B294,Sheet3!A287:I1749,4,FALSE),0)</f>
        <v>0</v>
      </c>
      <c r="H294" s="45" t="str">
        <f>IFERROR(VLOOKUP(B294,Sheet3!A1:I1749,5,FALSE),0)</f>
        <v>2" TOOL KIT FASTPIPE</v>
      </c>
      <c r="I294" s="37">
        <f>IFERROR(VLOOKUP(B294,Sheet3!A287:J1749,9,FALSE),0)</f>
        <v>0</v>
      </c>
      <c r="J294" s="38">
        <f t="shared" si="2"/>
        <v>0</v>
      </c>
      <c r="K294" s="3">
        <f t="shared" si="3"/>
        <v>0</v>
      </c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39"/>
      <c r="B295" s="47" t="s">
        <v>227</v>
      </c>
      <c r="C295" s="41">
        <f>IFERROR(VLOOKUP(B295,Sheet3!A288:I1750,6,FALSE),0)</f>
        <v>799.04</v>
      </c>
      <c r="D295" s="46">
        <f>IFERROR(VLOOKUP(B295,Sheet3!A288:I1750,8,FALSE),0)</f>
        <v>799.04</v>
      </c>
      <c r="E295" s="63"/>
      <c r="F295" s="43">
        <f t="shared" si="37"/>
        <v>0</v>
      </c>
      <c r="G295" s="44" t="str">
        <f>IFERROR(VLOOKUP(B295,Sheet3!A288:I1750,4,FALSE),0)</f>
        <v/>
      </c>
      <c r="H295" s="45" t="str">
        <f>IFERROR(VLOOKUP(B295,Sheet3!A1:I1750,5,FALSE),0)</f>
        <v>3" TOOL KIT FASTPIPE INDUSTRIAL </v>
      </c>
      <c r="I295" s="37">
        <f>IFERROR(VLOOKUP(B295,Sheet3!A288:J1750,9,FALSE),0)</f>
        <v>7</v>
      </c>
      <c r="J295" s="38">
        <f t="shared" si="2"/>
        <v>0</v>
      </c>
      <c r="K295" s="3">
        <f t="shared" si="3"/>
        <v>0</v>
      </c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39"/>
      <c r="B296" s="47" t="s">
        <v>228</v>
      </c>
      <c r="C296" s="41">
        <f>IFERROR(VLOOKUP(B296,Sheet3!A1:I1751,6,FALSE),0)</f>
        <v>6.99</v>
      </c>
      <c r="D296" s="46">
        <f>IFERROR(VLOOKUP(B296,Sheet3!A1:I1751,8,FALSE),0)</f>
        <v>4.9</v>
      </c>
      <c r="E296" s="63"/>
      <c r="F296" s="43">
        <f t="shared" si="37"/>
        <v>0</v>
      </c>
      <c r="G296" s="44" t="str">
        <f>IFERROR(VLOOKUP(B296,Sheet3!A289:I1751,4,FALSE),0)</f>
        <v>3/4"</v>
      </c>
      <c r="H296" s="45" t="str">
        <f>IFERROR(VLOOKUP(B296,Sheet3!A1:I1751,5,FALSE),0)</f>
        <v>3/4" SPANNER WRENCH FASTPIPE, Two Required</v>
      </c>
      <c r="I296" s="37">
        <f>IFERROR(VLOOKUP(B296,Sheet3!A289:J1751,9,FALSE),0)</f>
        <v>0.07</v>
      </c>
      <c r="J296" s="38">
        <f t="shared" si="2"/>
        <v>0</v>
      </c>
      <c r="K296" s="3">
        <f t="shared" si="3"/>
        <v>0</v>
      </c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39"/>
      <c r="B297" s="47" t="s">
        <v>229</v>
      </c>
      <c r="C297" s="41">
        <f>IFERROR(VLOOKUP(B297,Sheet3!A1:I1752,6,FALSE),0)</f>
        <v>7.75</v>
      </c>
      <c r="D297" s="46">
        <f>IFERROR(VLOOKUP(B297,Sheet3!A1:I1752,8,FALSE),0)</f>
        <v>5.42</v>
      </c>
      <c r="E297" s="63"/>
      <c r="F297" s="43">
        <f t="shared" si="37"/>
        <v>0</v>
      </c>
      <c r="G297" s="44" t="str">
        <f>IFERROR(VLOOKUP(B297,Sheet3!A290:I1752,4,FALSE),0)</f>
        <v>1"</v>
      </c>
      <c r="H297" s="45" t="str">
        <f>IFERROR(VLOOKUP(B297,Sheet3!A1:I1752,5,FALSE),0)</f>
        <v>1" SPANNER WRENCH FASTPIPE, Two required, non-returnable</v>
      </c>
      <c r="I297" s="37">
        <f>IFERROR(VLOOKUP(B297,Sheet3!A290:J1752,9,FALSE),0)</f>
        <v>0.1</v>
      </c>
      <c r="J297" s="38">
        <f t="shared" si="2"/>
        <v>0</v>
      </c>
      <c r="K297" s="3">
        <f t="shared" si="3"/>
        <v>0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39"/>
      <c r="B298" s="47" t="s">
        <v>230</v>
      </c>
      <c r="C298" s="41">
        <f>IFERROR(VLOOKUP(B298,Sheet3!A291:I1753,6,FALSE),0)</f>
        <v>13.97</v>
      </c>
      <c r="D298" s="46">
        <f>IFERROR(VLOOKUP(B298,Sheet3!A291:I1753,8,FALSE),0)</f>
        <v>9.78</v>
      </c>
      <c r="E298" s="63"/>
      <c r="F298" s="43">
        <f t="shared" si="37"/>
        <v>0</v>
      </c>
      <c r="G298" s="44" t="str">
        <f>IFERROR(VLOOKUP(B298,Sheet3!A291:I1753,4,FALSE),0)</f>
        <v>1.5"</v>
      </c>
      <c r="H298" s="45" t="str">
        <f>IFERROR(VLOOKUP(B298,Sheet3!A291:I1753,5,FALSE),0)</f>
        <v>1-1/2" SPANNER WRENCH  FASTPIPE,  Two Required, non returnable</v>
      </c>
      <c r="I298" s="37">
        <f>IFERROR(VLOOKUP(B298,Sheet3!A291:J1753,9,FALSE),0)</f>
        <v>0.18</v>
      </c>
      <c r="J298" s="38">
        <f t="shared" si="2"/>
        <v>0</v>
      </c>
      <c r="K298" s="3">
        <f t="shared" si="3"/>
        <v>0</v>
      </c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22"/>
      <c r="B299" s="47" t="s">
        <v>231</v>
      </c>
      <c r="C299" s="41">
        <f>IFERROR(VLOOKUP(B299,Sheet3!A292:I1754,6,FALSE),0)</f>
        <v>65.95</v>
      </c>
      <c r="D299" s="46">
        <f>IFERROR(VLOOKUP(B299,Sheet3!A292:I1754,8,FALSE),0)</f>
        <v>46.16</v>
      </c>
      <c r="E299" s="63"/>
      <c r="F299" s="43">
        <f t="shared" si="37"/>
        <v>0</v>
      </c>
      <c r="G299" s="44" t="str">
        <f>IFERROR(VLOOKUP(B299,Sheet3!A292:I1754,4,FALSE),0)</f>
        <v>2"</v>
      </c>
      <c r="H299" s="45" t="str">
        <f>IFERROR(VLOOKUP(B299,Sheet3!A292:I1754,5,FALSE),0)</f>
        <v>2" SPANNER WRENCH  FASTPIPE  2 required, non returnable</v>
      </c>
      <c r="I299" s="37">
        <f>IFERROR(VLOOKUP(B299,Sheet3!A292:J1754,9,FALSE),0)</f>
        <v>0.91</v>
      </c>
      <c r="J299" s="38">
        <f t="shared" si="2"/>
        <v>0</v>
      </c>
      <c r="K299" s="3">
        <f t="shared" si="3"/>
        <v>0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22"/>
      <c r="B300" s="47" t="s">
        <v>232</v>
      </c>
      <c r="C300" s="41">
        <f>IFERROR(VLOOKUP(B300,Sheet3!A292:I1755,6,FALSE),0)</f>
        <v>134.97</v>
      </c>
      <c r="D300" s="46">
        <f>IFERROR(VLOOKUP(B300,Sheet3!A292:I1755,8,FALSE),0)</f>
        <v>94.48</v>
      </c>
      <c r="E300" s="63"/>
      <c r="F300" s="43">
        <f t="shared" si="37"/>
        <v>0</v>
      </c>
      <c r="G300" s="44" t="str">
        <f>IFERROR(VLOOKUP(B300,Sheet3!A292:I1755,4,FALSE),0)</f>
        <v>3"</v>
      </c>
      <c r="H300" s="45" t="str">
        <f>IFERROR(VLOOKUP(B300,Sheet3!A292:I1755,5,FALSE),0)</f>
        <v>3" SPANNER WRENCH  FASTPIPE--Two Required, non returnable</v>
      </c>
      <c r="I300" s="37">
        <f>IFERROR(VLOOKUP(B300,Sheet3!A292:J1755,9,FALSE),0)</f>
        <v>2.1</v>
      </c>
      <c r="J300" s="38">
        <f t="shared" si="2"/>
        <v>0</v>
      </c>
      <c r="K300" s="3">
        <f t="shared" si="3"/>
        <v>0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22" t="s">
        <v>233</v>
      </c>
      <c r="B301" s="47" t="s">
        <v>234</v>
      </c>
      <c r="C301" s="41">
        <f>IFERROR(VLOOKUP(B301,Sheet3!A1:I1756,6,FALSE),0)</f>
        <v>21.57</v>
      </c>
      <c r="D301" s="46">
        <f>IFERROR(VLOOKUP(B301,Sheet3!A1:I1756,8,FALSE),0)</f>
        <v>21.57</v>
      </c>
      <c r="E301" s="63"/>
      <c r="F301" s="43">
        <f t="shared" si="37"/>
        <v>0</v>
      </c>
      <c r="G301" s="44"/>
      <c r="H301" s="45">
        <f>IFERROR(VLOOKUP(B301,Sheet3!A293:I1756,5,FALSE),0)</f>
        <v>0</v>
      </c>
      <c r="I301" s="37">
        <f>IFERROR(VLOOKUP(B301,Sheet3!A293:J1756,9,FALSE),0)</f>
        <v>0</v>
      </c>
      <c r="J301" s="38">
        <f t="shared" si="2"/>
        <v>0</v>
      </c>
      <c r="K301" s="3">
        <f t="shared" si="3"/>
        <v>0</v>
      </c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22"/>
      <c r="B302" s="47" t="s">
        <v>235</v>
      </c>
      <c r="C302" s="41">
        <f>IFERROR(VLOOKUP(B302,Sheet3!A1:I1757,6,FALSE),0)</f>
        <v>99.47</v>
      </c>
      <c r="D302" s="46">
        <f>IFERROR(VLOOKUP(B302,Sheet3!A1:I1757,8,FALSE),0)</f>
        <v>99.47</v>
      </c>
      <c r="E302" s="63"/>
      <c r="F302" s="43">
        <f t="shared" si="37"/>
        <v>0</v>
      </c>
      <c r="G302" s="44"/>
      <c r="H302" s="45">
        <f>IFERROR(VLOOKUP(B302,Sheet3!A294:I1757,5,FALSE),0)</f>
        <v>0</v>
      </c>
      <c r="I302" s="37">
        <f>IFERROR(VLOOKUP(B302,Sheet3!A294:J1757,9,FALSE),0)</f>
        <v>0</v>
      </c>
      <c r="J302" s="38">
        <f t="shared" si="2"/>
        <v>0</v>
      </c>
      <c r="K302" s="3">
        <f t="shared" si="3"/>
        <v>0</v>
      </c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22"/>
      <c r="B303" s="47" t="s">
        <v>236</v>
      </c>
      <c r="C303" s="41">
        <f>IFERROR(VLOOKUP(B303,Sheet3!A295:I1758,6,FALSE),0)</f>
        <v>410.81</v>
      </c>
      <c r="D303" s="46">
        <f>IFERROR(VLOOKUP(B303,Sheet3!A295:I1758,8,FALSE),0)</f>
        <v>410.81</v>
      </c>
      <c r="E303" s="63"/>
      <c r="F303" s="43">
        <f t="shared" si="37"/>
        <v>0</v>
      </c>
      <c r="G303" s="44"/>
      <c r="H303" s="45" t="str">
        <f>IFERROR(VLOOKUP(B303,Sheet3!A295:I1758,5,FALSE),0)</f>
        <v>DEBUR TOOL 3",  ELECT DRILL REQ, KIT</v>
      </c>
      <c r="I303" s="37">
        <f>IFERROR(VLOOKUP(B303,Sheet3!A295:J1758,9,FALSE),0)</f>
        <v>1.2</v>
      </c>
      <c r="J303" s="38">
        <f t="shared" si="2"/>
        <v>0</v>
      </c>
      <c r="K303" s="3">
        <f t="shared" si="3"/>
        <v>0</v>
      </c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22"/>
      <c r="B304" s="47" t="s">
        <v>237</v>
      </c>
      <c r="C304" s="41">
        <f>IFERROR(VLOOKUP(B304,Sheet3!A1:I1759,6,FALSE),0)</f>
        <v>43.09</v>
      </c>
      <c r="D304" s="46">
        <f>IFERROR(VLOOKUP(B304,Sheet3!A1:I1759,8,FALSE),0)</f>
        <v>43.09</v>
      </c>
      <c r="E304" s="63"/>
      <c r="F304" s="43">
        <f t="shared" si="37"/>
        <v>0</v>
      </c>
      <c r="G304" s="44"/>
      <c r="H304" s="45">
        <f>IFERROR(VLOOKUP(B304,Sheet3!A296:I1759,5,FALSE),0)</f>
        <v>0</v>
      </c>
      <c r="I304" s="37">
        <f>IFERROR(VLOOKUP(B304,Sheet3!A296:J1759,9,FALSE),0)</f>
        <v>0</v>
      </c>
      <c r="J304" s="38">
        <f t="shared" si="2"/>
        <v>0</v>
      </c>
      <c r="K304" s="3">
        <f t="shared" si="3"/>
        <v>0</v>
      </c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22"/>
      <c r="B305" s="47" t="s">
        <v>238</v>
      </c>
      <c r="C305" s="41">
        <f>IFERROR(VLOOKUP(B305,Sheet3!A297:I1760,6,FALSE),0)</f>
        <v>239.32</v>
      </c>
      <c r="D305" s="46">
        <f>IFERROR(VLOOKUP(B305,Sheet3!A297:I1760,8,FALSE),0)</f>
        <v>239.32</v>
      </c>
      <c r="E305" s="63"/>
      <c r="F305" s="43">
        <f t="shared" si="37"/>
        <v>0</v>
      </c>
      <c r="G305" s="44"/>
      <c r="H305" s="45" t="str">
        <f>IFERROR(VLOOKUP(B305,Sheet3!A297:I1760,5,FALSE),0)</f>
        <v>PIPE CUTTER 2"x3-1/2", non returnable</v>
      </c>
      <c r="I305" s="37">
        <f>IFERROR(VLOOKUP(B305,Sheet3!A297:J1760,9,FALSE),0)</f>
        <v>3.5</v>
      </c>
      <c r="J305" s="38">
        <f t="shared" si="2"/>
        <v>0</v>
      </c>
      <c r="K305" s="3">
        <f t="shared" si="3"/>
        <v>0</v>
      </c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23"/>
      <c r="B306" s="83" t="s">
        <v>239</v>
      </c>
      <c r="C306" s="84">
        <f>IFERROR(VLOOKUP(B306,Sheet3!A1:I1761,6,FALSE),0)</f>
        <v>11.39</v>
      </c>
      <c r="D306" s="85">
        <f>IFERROR(VLOOKUP(B306,Sheet3!A298:I1761,8,FALSE),0)</f>
        <v>0</v>
      </c>
      <c r="E306" s="67"/>
      <c r="F306" s="87">
        <f t="shared" si="37"/>
        <v>0</v>
      </c>
      <c r="G306" s="88"/>
      <c r="H306" s="89">
        <f>IFERROR(VLOOKUP(B306,Sheet3!A298:I1761,5,FALSE),0)</f>
        <v>0</v>
      </c>
      <c r="I306" s="37">
        <f>IFERROR(VLOOKUP(B306,Sheet3!A298:J1761,9,FALSE),0)</f>
        <v>0</v>
      </c>
      <c r="J306" s="38">
        <f t="shared" si="2"/>
        <v>0</v>
      </c>
      <c r="K306" s="3">
        <f t="shared" si="3"/>
        <v>0</v>
      </c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24"/>
      <c r="B307" s="61" t="s">
        <v>240</v>
      </c>
      <c r="C307" s="31">
        <f>IFERROR(VLOOKUP(B307,Sheet3!A299:I1762,6,FALSE),0)</f>
        <v>0</v>
      </c>
      <c r="D307" s="32">
        <f>IFERROR(VLOOKUP(B307,Sheet3!A299:I1762,8,FALSE),0)</f>
        <v>0</v>
      </c>
      <c r="E307" s="62"/>
      <c r="F307" s="34">
        <f t="shared" si="37"/>
        <v>0</v>
      </c>
      <c r="G307" s="35">
        <f>IFERROR(VLOOKUP(B307,Sheet3!A299:I1762,4,FALSE),0)</f>
        <v>0</v>
      </c>
      <c r="H307" s="36">
        <f>IFERROR(VLOOKUP(B307,Sheet3!A299:I1762,5,FALSE),0)</f>
        <v>0</v>
      </c>
      <c r="I307" s="37">
        <f>IFERROR(VLOOKUP(B307,Sheet3!A299:J1762,9,FALSE),0)</f>
        <v>0</v>
      </c>
      <c r="J307" s="38">
        <f t="shared" si="2"/>
        <v>0</v>
      </c>
      <c r="K307" s="3">
        <f t="shared" si="3"/>
        <v>0</v>
      </c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22"/>
      <c r="B308" s="47" t="s">
        <v>241</v>
      </c>
      <c r="C308" s="41">
        <f>IFERROR(VLOOKUP(B308,Sheet3!A300:I1763,6,FALSE),0)</f>
        <v>0</v>
      </c>
      <c r="D308" s="46">
        <f>IFERROR(VLOOKUP(B308,Sheet3!A300:I1763,8,FALSE),0)</f>
        <v>0</v>
      </c>
      <c r="E308" s="63"/>
      <c r="F308" s="43">
        <f t="shared" si="37"/>
        <v>0</v>
      </c>
      <c r="G308" s="44">
        <f>IFERROR(VLOOKUP(B308,Sheet3!A300:I1763,4,FALSE),0)</f>
        <v>0</v>
      </c>
      <c r="H308" s="45">
        <f>IFERROR(VLOOKUP(B308,Sheet3!A300:I1763,5,FALSE),0)</f>
        <v>0</v>
      </c>
      <c r="I308" s="37">
        <f>IFERROR(VLOOKUP(B308,Sheet3!A300:J1763,9,FALSE),0)</f>
        <v>0</v>
      </c>
      <c r="J308" s="38">
        <f t="shared" si="2"/>
        <v>0</v>
      </c>
      <c r="K308" s="3">
        <f t="shared" si="3"/>
        <v>0</v>
      </c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23"/>
      <c r="B309" s="66" t="s">
        <v>242</v>
      </c>
      <c r="C309" s="50">
        <f>IFERROR(VLOOKUP(B309,Sheet3!A301:I1764,6,FALSE),0)</f>
        <v>0</v>
      </c>
      <c r="D309" s="51">
        <f>IFERROR(VLOOKUP(B309,Sheet3!A301:I1764,8,FALSE),0)</f>
        <v>0</v>
      </c>
      <c r="E309" s="67"/>
      <c r="F309" s="52">
        <f t="shared" si="37"/>
        <v>0</v>
      </c>
      <c r="G309" s="53">
        <f>IFERROR(VLOOKUP(B309,Sheet3!A301:I1764,4,FALSE),0)</f>
        <v>0</v>
      </c>
      <c r="H309" s="77">
        <f>IFERROR(VLOOKUP(B309,Sheet3!A301:I1764,5,FALSE),0)</f>
        <v>0</v>
      </c>
      <c r="I309" s="37">
        <f>IFERROR(VLOOKUP(B309,Sheet3!A301:J1764,9,FALSE),0)</f>
        <v>0</v>
      </c>
      <c r="J309" s="38">
        <f t="shared" si="2"/>
        <v>0</v>
      </c>
      <c r="K309" s="3">
        <f t="shared" si="3"/>
        <v>0</v>
      </c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24"/>
      <c r="B310" s="61"/>
      <c r="C310" s="31">
        <f>IFERROR(VLOOKUP(B310,Sheet3!A302:I1765,6,FALSE),0)</f>
        <v>0</v>
      </c>
      <c r="D310" s="32">
        <f>IFERROR(VLOOKUP(B310,Sheet3!A302:I1765,8,FALSE),0)</f>
        <v>0</v>
      </c>
      <c r="E310" s="62"/>
      <c r="F310" s="34">
        <f t="shared" si="37"/>
        <v>0</v>
      </c>
      <c r="G310" s="35">
        <f>IFERROR(VLOOKUP(B310,Sheet3!A302:I1765,4,FALSE),0)</f>
        <v>0</v>
      </c>
      <c r="H310" s="36">
        <f>IFERROR(VLOOKUP(B310,Sheet3!A302:I1765,5,FALSE),0)</f>
        <v>0</v>
      </c>
      <c r="I310" s="37">
        <f>IFERROR(VLOOKUP(B310,Sheet3!A302:J1765,9,FALSE),0)</f>
        <v>0</v>
      </c>
      <c r="J310" s="38">
        <f t="shared" si="2"/>
        <v>0</v>
      </c>
      <c r="K310" s="3">
        <f t="shared" si="3"/>
        <v>0</v>
      </c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22"/>
      <c r="B311" s="47" t="s">
        <v>243</v>
      </c>
      <c r="C311" s="41">
        <f>IFERROR(VLOOKUP(B311,Sheet3!A303:I1766,6,FALSE),0)</f>
        <v>352.24</v>
      </c>
      <c r="D311" s="46">
        <f>IFERROR(VLOOKUP(B311,Sheet3!A303:I1766,8,FALSE),0)</f>
        <v>352.24</v>
      </c>
      <c r="E311" s="63"/>
      <c r="F311" s="43">
        <f t="shared" si="37"/>
        <v>0</v>
      </c>
      <c r="G311" s="44" t="str">
        <f>IFERROR(VLOOKUP(B311,Sheet3!A303:I1766,4,FALSE),0)</f>
        <v/>
      </c>
      <c r="H311" s="45" t="str">
        <f>IFERROR(VLOOKUP(B311,Sheet3!A303:I1766,5,FALSE),0)</f>
        <v>MANUAL PIPE CUTTER 4" THRU 6", non returnable</v>
      </c>
      <c r="I311" s="37">
        <f>IFERROR(VLOOKUP(B311,Sheet3!A303:J1766,9,FALSE),0)</f>
        <v>4.3</v>
      </c>
      <c r="J311" s="38">
        <f t="shared" si="2"/>
        <v>0</v>
      </c>
      <c r="K311" s="3">
        <f t="shared" si="3"/>
        <v>0</v>
      </c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22"/>
      <c r="B312" s="47"/>
      <c r="C312" s="41">
        <f>IFERROR(VLOOKUP(B312,Sheet3!A304:I1767,6,FALSE),0)</f>
        <v>0</v>
      </c>
      <c r="D312" s="46">
        <f>IFERROR(VLOOKUP(B312,Sheet3!A304:I1767,8,FALSE),0)</f>
        <v>0</v>
      </c>
      <c r="E312" s="63"/>
      <c r="F312" s="43">
        <f t="shared" si="37"/>
        <v>0</v>
      </c>
      <c r="G312" s="44">
        <f>IFERROR(VLOOKUP(B312,Sheet3!A304:I1767,4,FALSE),0)</f>
        <v>0</v>
      </c>
      <c r="H312" s="45">
        <f>IFERROR(VLOOKUP(B312,Sheet3!A304:I1767,5,FALSE),0)</f>
        <v>0</v>
      </c>
      <c r="I312" s="37">
        <f>IFERROR(VLOOKUP(B312,Sheet3!A304:J1767,9,FALSE),0)</f>
        <v>0</v>
      </c>
      <c r="J312" s="38">
        <f t="shared" si="2"/>
        <v>0</v>
      </c>
      <c r="K312" s="3">
        <f t="shared" si="3"/>
        <v>0</v>
      </c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22"/>
      <c r="B313" s="47"/>
      <c r="C313" s="41">
        <f>IFERROR(VLOOKUP(B313,Sheet3!A305:I1768,6,FALSE),0)</f>
        <v>0</v>
      </c>
      <c r="D313" s="46">
        <f>IFERROR(VLOOKUP(B313,Sheet3!A305:I1768,8,FALSE),0)</f>
        <v>0</v>
      </c>
      <c r="E313" s="63"/>
      <c r="F313" s="43">
        <f t="shared" si="37"/>
        <v>0</v>
      </c>
      <c r="G313" s="44">
        <f>IFERROR(VLOOKUP(B313,Sheet3!A305:I1768,4,FALSE),0)</f>
        <v>0</v>
      </c>
      <c r="H313" s="45">
        <f>IFERROR(VLOOKUP(B313,Sheet3!A305:I1768,5,FALSE),0)</f>
        <v>0</v>
      </c>
      <c r="I313" s="37">
        <f>IFERROR(VLOOKUP(B313,Sheet3!A305:J1768,9,FALSE),0)</f>
        <v>0</v>
      </c>
      <c r="J313" s="38">
        <f t="shared" si="2"/>
        <v>0</v>
      </c>
      <c r="K313" s="3">
        <f t="shared" si="3"/>
        <v>0</v>
      </c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22"/>
      <c r="B314" s="47"/>
      <c r="C314" s="41">
        <f>IFERROR(VLOOKUP(B314,Sheet3!A306:I1769,6,FALSE),0)</f>
        <v>0</v>
      </c>
      <c r="D314" s="46">
        <f>IFERROR(VLOOKUP(B314,Sheet3!A306:I1769,8,FALSE),0)</f>
        <v>0</v>
      </c>
      <c r="E314" s="63"/>
      <c r="F314" s="43">
        <f t="shared" si="37"/>
        <v>0</v>
      </c>
      <c r="G314" s="44">
        <f>IFERROR(VLOOKUP(B314,Sheet3!A306:I1769,4,FALSE),0)</f>
        <v>0</v>
      </c>
      <c r="H314" s="45">
        <f>IFERROR(VLOOKUP(B314,Sheet3!A306:I1769,5,FALSE),0)</f>
        <v>0</v>
      </c>
      <c r="I314" s="37">
        <f>IFERROR(VLOOKUP(B314,Sheet3!A306:J1769,9,FALSE),0)</f>
        <v>0</v>
      </c>
      <c r="J314" s="38">
        <f t="shared" si="2"/>
        <v>0</v>
      </c>
      <c r="K314" s="3">
        <f t="shared" si="3"/>
        <v>0</v>
      </c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22"/>
      <c r="B315" s="47"/>
      <c r="C315" s="41">
        <f>IFERROR(VLOOKUP(B315,Sheet3!A307:I1770,6,FALSE),0)</f>
        <v>0</v>
      </c>
      <c r="D315" s="46">
        <f>IFERROR(VLOOKUP(B315,Sheet3!A307:I1770,8,FALSE),0)</f>
        <v>0</v>
      </c>
      <c r="E315" s="63"/>
      <c r="F315" s="43">
        <f t="shared" si="37"/>
        <v>0</v>
      </c>
      <c r="G315" s="44">
        <f>IFERROR(VLOOKUP(B315,Sheet3!A307:I1770,4,FALSE),0)</f>
        <v>0</v>
      </c>
      <c r="H315" s="45">
        <f>IFERROR(VLOOKUP(B315,Sheet3!A307:I1770,5,FALSE),0)</f>
        <v>0</v>
      </c>
      <c r="I315" s="37">
        <f>IFERROR(VLOOKUP(B315,Sheet3!A307:J1770,9,FALSE),0)</f>
        <v>0</v>
      </c>
      <c r="J315" s="38">
        <f t="shared" si="2"/>
        <v>0</v>
      </c>
      <c r="K315" s="3">
        <f t="shared" si="3"/>
        <v>0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22"/>
      <c r="B316" s="47" t="s">
        <v>244</v>
      </c>
      <c r="C316" s="41">
        <f>IFERROR(VLOOKUP(B316,Sheet3!A308:I1771,6,FALSE),0)</f>
        <v>594.78</v>
      </c>
      <c r="D316" s="46">
        <f>IFERROR(VLOOKUP(B316,Sheet3!A308:I1771,8,FALSE),0)</f>
        <v>594.78</v>
      </c>
      <c r="E316" s="63"/>
      <c r="F316" s="43">
        <f t="shared" si="37"/>
        <v>0</v>
      </c>
      <c r="G316" s="44" t="str">
        <f>IFERROR(VLOOKUP(B316,Sheet3!A308:I1771,4,FALSE),0)</f>
        <v/>
      </c>
      <c r="H316" s="45" t="str">
        <f>IFERROR(VLOOKUP(B316,Sheet3!A308:I1771,5,FALSE),0)</f>
        <v>PIPE DEBURRING TOOL / PIPE MARKER 4", ELECT DRILL REQ</v>
      </c>
      <c r="I316" s="37">
        <f>IFERROR(VLOOKUP(B316,Sheet3!A308:J1771,9,FALSE),0)</f>
        <v>0.94</v>
      </c>
      <c r="J316" s="38">
        <f t="shared" si="2"/>
        <v>0</v>
      </c>
      <c r="K316" s="3">
        <f t="shared" si="3"/>
        <v>0</v>
      </c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22"/>
      <c r="B317" s="47" t="s">
        <v>245</v>
      </c>
      <c r="C317" s="41">
        <f>IFERROR(VLOOKUP(B317,Sheet3!A309:I1772,6,FALSE),0)</f>
        <v>829.53</v>
      </c>
      <c r="D317" s="46">
        <f>IFERROR(VLOOKUP(B317,Sheet3!A309:I1772,8,FALSE),0)</f>
        <v>829.53</v>
      </c>
      <c r="E317" s="63"/>
      <c r="F317" s="43">
        <f t="shared" si="37"/>
        <v>0</v>
      </c>
      <c r="G317" s="44" t="str">
        <f>IFERROR(VLOOKUP(B317,Sheet3!A309:I1772,4,FALSE),0)</f>
        <v/>
      </c>
      <c r="H317" s="45" t="str">
        <f>IFERROR(VLOOKUP(B317,Sheet3!A309:I1772,5,FALSE),0)</f>
        <v>PIPE DEBURRING TOOL / PIPE MARKER 6", ELECT DRILL REQ</v>
      </c>
      <c r="I317" s="37">
        <f>IFERROR(VLOOKUP(B317,Sheet3!A309:J1772,9,FALSE),0)</f>
        <v>1.6</v>
      </c>
      <c r="J317" s="38">
        <f t="shared" si="2"/>
        <v>0</v>
      </c>
      <c r="K317" s="3">
        <f t="shared" si="3"/>
        <v>0</v>
      </c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22"/>
      <c r="B318" s="47"/>
      <c r="C318" s="41">
        <f>IFERROR(VLOOKUP(B318,Sheet3!A309:I1773,6,FALSE),0)</f>
        <v>0</v>
      </c>
      <c r="D318" s="46">
        <f>IFERROR(VLOOKUP(B318,Sheet3!A309:I1773,8,FALSE),0)</f>
        <v>0</v>
      </c>
      <c r="E318" s="63"/>
      <c r="F318" s="43">
        <f t="shared" si="37"/>
        <v>0</v>
      </c>
      <c r="G318" s="44">
        <f>IFERROR(VLOOKUP(B318,Sheet3!A309:I1773,4,FALSE),0)</f>
        <v>0</v>
      </c>
      <c r="H318" s="45">
        <f>IFERROR(VLOOKUP(B318,Sheet3!A309:I1773,5,FALSE),0)</f>
        <v>0</v>
      </c>
      <c r="I318" s="37">
        <f>IFERROR(VLOOKUP(B318,Sheet3!A309:J1773,9,FALSE),0)</f>
        <v>0</v>
      </c>
      <c r="J318" s="38">
        <f t="shared" si="2"/>
        <v>0</v>
      </c>
      <c r="K318" s="3">
        <f t="shared" si="3"/>
        <v>0</v>
      </c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22"/>
      <c r="B319" s="47"/>
      <c r="C319" s="41">
        <f>IFERROR(VLOOKUP(B319,Sheet3!A310:I1774,6,FALSE),0)</f>
        <v>0</v>
      </c>
      <c r="D319" s="46">
        <f>IFERROR(VLOOKUP(B319,Sheet3!A310:I1774,8,FALSE),0)</f>
        <v>0</v>
      </c>
      <c r="E319" s="63"/>
      <c r="F319" s="43">
        <f t="shared" si="37"/>
        <v>0</v>
      </c>
      <c r="G319" s="44">
        <f>IFERROR(VLOOKUP(B319,Sheet3!A310:I1774,4,FALSE),0)</f>
        <v>0</v>
      </c>
      <c r="H319" s="45">
        <f>IFERROR(VLOOKUP(B319,Sheet3!A310:I1774,5,FALSE),0)</f>
        <v>0</v>
      </c>
      <c r="I319" s="37">
        <f>IFERROR(VLOOKUP(B319,Sheet3!A310:J1774,9,FALSE),0)</f>
        <v>0</v>
      </c>
      <c r="J319" s="38">
        <f t="shared" si="2"/>
        <v>0</v>
      </c>
      <c r="K319" s="3">
        <f t="shared" si="3"/>
        <v>0</v>
      </c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22"/>
      <c r="B320" s="47" t="s">
        <v>246</v>
      </c>
      <c r="C320" s="41">
        <f>IFERROR(VLOOKUP(B320,Sheet3!A311:I1775,6,FALSE),0)</f>
        <v>3370.5</v>
      </c>
      <c r="D320" s="46">
        <f>IFERROR(VLOOKUP(B320,Sheet3!A311:I1775,8,FALSE),0)</f>
        <v>3370.5</v>
      </c>
      <c r="E320" s="63"/>
      <c r="F320" s="43">
        <f t="shared" si="37"/>
        <v>0</v>
      </c>
      <c r="G320" s="44" t="str">
        <f>IFERROR(VLOOKUP(B320,Sheet3!A311:I1775,4,FALSE),0)</f>
        <v/>
      </c>
      <c r="H320" s="45" t="str">
        <f>IFERROR(VLOOKUP(B320,Sheet3!A311:I1775,5,FALSE),0)</f>
        <v>PRESS TOOL 3/4"-2"  LUGGING FP INDUSTRIAL 4" &amp; 6" PIPE</v>
      </c>
      <c r="I320" s="37">
        <f>IFERROR(VLOOKUP(B320,Sheet3!A311:J1775,9,FALSE),0)</f>
        <v>19</v>
      </c>
      <c r="J320" s="38">
        <f t="shared" si="2"/>
        <v>0</v>
      </c>
      <c r="K320" s="3">
        <f t="shared" si="3"/>
        <v>0</v>
      </c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22"/>
      <c r="B321" s="47"/>
      <c r="C321" s="41">
        <f>IFERROR(VLOOKUP(B321,Sheet3!A312:I1776,6,FALSE),0)</f>
        <v>0</v>
      </c>
      <c r="D321" s="46">
        <f>IFERROR(VLOOKUP(B321,Sheet3!A312:I1776,8,FALSE),0)</f>
        <v>0</v>
      </c>
      <c r="E321" s="63"/>
      <c r="F321" s="43">
        <f t="shared" si="37"/>
        <v>0</v>
      </c>
      <c r="G321" s="44">
        <f>IFERROR(VLOOKUP(B321,Sheet3!A312:I1776,4,FALSE),0)</f>
        <v>0</v>
      </c>
      <c r="H321" s="45">
        <f>IFERROR(VLOOKUP(B321,Sheet3!A312:I1776,5,FALSE),0)</f>
        <v>0</v>
      </c>
      <c r="I321" s="37">
        <f>IFERROR(VLOOKUP(B321,Sheet3!A312:J1776,9,FALSE),0)</f>
        <v>0</v>
      </c>
      <c r="J321" s="38">
        <f t="shared" si="2"/>
        <v>0</v>
      </c>
      <c r="K321" s="3">
        <f t="shared" si="3"/>
        <v>0</v>
      </c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22"/>
      <c r="B322" s="47"/>
      <c r="C322" s="41">
        <f>IFERROR(VLOOKUP(B322,Sheet3!A313:I1777,6,FALSE),0)</f>
        <v>0</v>
      </c>
      <c r="D322" s="46">
        <f>IFERROR(VLOOKUP(B322,Sheet3!A313:I1777,8,FALSE),0)</f>
        <v>0</v>
      </c>
      <c r="E322" s="63"/>
      <c r="F322" s="43">
        <f t="shared" si="37"/>
        <v>0</v>
      </c>
      <c r="G322" s="44">
        <f>IFERROR(VLOOKUP(B322,Sheet3!A313:I1777,4,FALSE),0)</f>
        <v>0</v>
      </c>
      <c r="H322" s="45">
        <f>IFERROR(VLOOKUP(B322,Sheet3!A313:I1777,5,FALSE),0)</f>
        <v>0</v>
      </c>
      <c r="I322" s="37">
        <f>IFERROR(VLOOKUP(B322,Sheet3!A313:J1777,9,FALSE),0)</f>
        <v>0</v>
      </c>
      <c r="J322" s="38">
        <f t="shared" si="2"/>
        <v>0</v>
      </c>
      <c r="K322" s="3">
        <f t="shared" si="3"/>
        <v>0</v>
      </c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22"/>
      <c r="B323" s="47" t="s">
        <v>247</v>
      </c>
      <c r="C323" s="41">
        <f>IFERROR(VLOOKUP(B323,Sheet3!A313:I1778,6,FALSE),0)</f>
        <v>1299.44</v>
      </c>
      <c r="D323" s="46">
        <f>IFERROR(VLOOKUP(B323,Sheet3!A313:I1778,8,FALSE),0)</f>
        <v>1299.44</v>
      </c>
      <c r="E323" s="63"/>
      <c r="F323" s="43">
        <f t="shared" si="37"/>
        <v>0</v>
      </c>
      <c r="G323" s="44" t="str">
        <f>IFERROR(VLOOKUP(B323,Sheet3!A313:I1778,4,FALSE),0)</f>
        <v/>
      </c>
      <c r="H323" s="45" t="str">
        <f>IFERROR(VLOOKUP(B323,Sheet3!A313:I1778,5,FALSE),0)</f>
        <v>LUG TOOL JAW SET,  4" and 6" FASTPIPE INDUSTRIAL, </v>
      </c>
      <c r="I323" s="37">
        <f>IFERROR(VLOOKUP(B323,Sheet3!A313:J1778,9,FALSE),0)</f>
        <v>9</v>
      </c>
      <c r="J323" s="38">
        <f t="shared" si="2"/>
        <v>0</v>
      </c>
      <c r="K323" s="3">
        <f t="shared" si="3"/>
        <v>0</v>
      </c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22"/>
      <c r="B324" s="66"/>
      <c r="C324" s="50">
        <f>IFERROR(VLOOKUP(B324,Sheet3!A314:I1779,6,FALSE),0)</f>
        <v>0</v>
      </c>
      <c r="D324" s="51">
        <f>IFERROR(VLOOKUP(B324,Sheet3!A314:I1779,8,FALSE),0)</f>
        <v>0</v>
      </c>
      <c r="E324" s="67"/>
      <c r="F324" s="52">
        <f t="shared" si="37"/>
        <v>0</v>
      </c>
      <c r="G324" s="53">
        <f>IFERROR(VLOOKUP(B324,Sheet3!A314:I1779,4,FALSE),0)</f>
        <v>0</v>
      </c>
      <c r="H324" s="77">
        <f>IFERROR(VLOOKUP(B324,Sheet3!A314:I1779,5,FALSE),0)</f>
        <v>0</v>
      </c>
      <c r="I324" s="37">
        <f>IFERROR(VLOOKUP(B324,Sheet3!A314:J1779,9,FALSE),0)</f>
        <v>0</v>
      </c>
      <c r="J324" s="38">
        <f t="shared" si="2"/>
        <v>0</v>
      </c>
      <c r="K324" s="3">
        <f t="shared" si="3"/>
        <v>0</v>
      </c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23"/>
      <c r="B325" s="109" t="s">
        <v>248</v>
      </c>
      <c r="C325" s="56"/>
      <c r="D325" s="4"/>
      <c r="E325" s="125"/>
      <c r="F325" s="115"/>
      <c r="G325" s="58"/>
      <c r="H325" s="59"/>
      <c r="I325" s="37">
        <f>IFERROR(VLOOKUP(B325,Sheet3!A315:J1780,9,FALSE),0)</f>
        <v>0</v>
      </c>
      <c r="J325" s="38">
        <f t="shared" si="2"/>
        <v>0</v>
      </c>
      <c r="K325" s="3">
        <f t="shared" si="3"/>
        <v>0</v>
      </c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24"/>
      <c r="B326" s="30" t="s">
        <v>249</v>
      </c>
      <c r="C326" s="31">
        <f>IFERROR(VLOOKUP(B326,Sheet3!A316:I1781,6,FALSE),0)</f>
        <v>4.45</v>
      </c>
      <c r="D326" s="32">
        <f>IFERROR(VLOOKUP(B326,Sheet3!A316:I1781,8,FALSE),0)</f>
        <v>3.12</v>
      </c>
      <c r="E326" s="62"/>
      <c r="F326" s="34">
        <f t="shared" ref="F326:F336" si="38">D326*E326</f>
        <v>0</v>
      </c>
      <c r="G326" s="35" t="str">
        <f>IFERROR(VLOOKUP(B326,Sheet3!A316:I1781,4,FALSE),0)</f>
        <v>3/4"</v>
      </c>
      <c r="H326" s="36" t="str">
        <f>IFERROR(VLOOKUP(B326,Sheet3!A316:I1781,5,FALSE),0)</f>
        <v>3/4" FASTPIPE PARTS KIT  O-RING, SS BITE RING, CONE NUT, BACKER, AND EXPANDER (PACK OF  6)  </v>
      </c>
      <c r="I326" s="37">
        <f>IFERROR(VLOOKUP(B326,Sheet3!A316:J1781,9,FALSE),0)</f>
        <v>0.19</v>
      </c>
      <c r="J326" s="38">
        <f t="shared" si="2"/>
        <v>0</v>
      </c>
      <c r="K326" s="3">
        <f t="shared" si="3"/>
        <v>0</v>
      </c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39"/>
      <c r="B327" s="40" t="s">
        <v>250</v>
      </c>
      <c r="C327" s="41">
        <f>IFERROR(VLOOKUP(B327,Sheet3!A317:I1782,6,FALSE),0)</f>
        <v>4.95</v>
      </c>
      <c r="D327" s="46">
        <f>IFERROR(VLOOKUP(B327,Sheet3!A317:I1782,8,FALSE),0)</f>
        <v>3.47</v>
      </c>
      <c r="E327" s="63"/>
      <c r="F327" s="43">
        <f t="shared" si="38"/>
        <v>0</v>
      </c>
      <c r="G327" s="44" t="str">
        <f>IFERROR(VLOOKUP(B327,Sheet3!A317:I1782,4,FALSE),0)</f>
        <v>1"</v>
      </c>
      <c r="H327" s="45" t="str">
        <f>IFERROR(VLOOKUP(B327,Sheet3!A317:I1782,5,FALSE),0)</f>
        <v>1" FASTPIPE PARTS KIT  O-RING, SS BITE RING, CONE NUT, BACKER, AND EXPANDER (PACK OF  6)  </v>
      </c>
      <c r="I327" s="37">
        <f>IFERROR(VLOOKUP(B327,Sheet3!A317:J1782,9,FALSE),0)</f>
        <v>0.44</v>
      </c>
      <c r="J327" s="38">
        <f t="shared" si="2"/>
        <v>0</v>
      </c>
      <c r="K327" s="3">
        <f t="shared" si="3"/>
        <v>0</v>
      </c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39"/>
      <c r="B328" s="40" t="s">
        <v>251</v>
      </c>
      <c r="C328" s="41">
        <f>IFERROR(VLOOKUP(B328,Sheet3!A317:I1783,6,FALSE),0)</f>
        <v>5.45</v>
      </c>
      <c r="D328" s="46">
        <f>IFERROR(VLOOKUP(B328,Sheet3!A317:I1783,8,FALSE),0)</f>
        <v>3.81</v>
      </c>
      <c r="E328" s="63"/>
      <c r="F328" s="43">
        <f t="shared" si="38"/>
        <v>0</v>
      </c>
      <c r="G328" s="44" t="str">
        <f>IFERROR(VLOOKUP(B328,Sheet3!A317:I1783,4,FALSE),0)</f>
        <v>1.5"</v>
      </c>
      <c r="H328" s="45" t="str">
        <f>IFERROR(VLOOKUP(B328,Sheet3!A317:I1783,5,FALSE),0)</f>
        <v>1-1/2" FASTPIPE PARTS KIT  (1) O-RING  (1) SS BITE RING</v>
      </c>
      <c r="I328" s="37">
        <f>IFERROR(VLOOKUP(B328,Sheet3!A317:J1783,9,FALSE),0)</f>
        <v>0</v>
      </c>
      <c r="J328" s="38">
        <f t="shared" si="2"/>
        <v>0</v>
      </c>
      <c r="K328" s="3">
        <f t="shared" si="3"/>
        <v>0</v>
      </c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39"/>
      <c r="B329" s="40" t="s">
        <v>252</v>
      </c>
      <c r="C329" s="41">
        <f>IFERROR(VLOOKUP(B329,Sheet3!A318:I1784,6,FALSE),0)</f>
        <v>6.75</v>
      </c>
      <c r="D329" s="46">
        <f>IFERROR(VLOOKUP(B329,Sheet3!A318:I1784,8,FALSE),0)</f>
        <v>4.73</v>
      </c>
      <c r="E329" s="63"/>
      <c r="F329" s="43">
        <f t="shared" si="38"/>
        <v>0</v>
      </c>
      <c r="G329" s="44" t="str">
        <f>IFERROR(VLOOKUP(B329,Sheet3!A318:I1784,4,FALSE),0)</f>
        <v>2"</v>
      </c>
      <c r="H329" s="45" t="str">
        <f>IFERROR(VLOOKUP(B329,Sheet3!A318:I1784,5,FALSE),0)</f>
        <v>2" FASTPIPE PARTS KIT  (1) O-RING  (1) SS BITE RING</v>
      </c>
      <c r="I329" s="37">
        <f>IFERROR(VLOOKUP(B329,Sheet3!A318:J1784,9,FALSE),0)</f>
        <v>0</v>
      </c>
      <c r="J329" s="38">
        <f t="shared" si="2"/>
        <v>0</v>
      </c>
      <c r="K329" s="3">
        <f t="shared" si="3"/>
        <v>0</v>
      </c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39"/>
      <c r="B330" s="40" t="s">
        <v>253</v>
      </c>
      <c r="C330" s="41">
        <f>IFERROR(VLOOKUP(B330,Sheet3!A319:I1785,6,FALSE),0)</f>
        <v>10.75</v>
      </c>
      <c r="D330" s="46">
        <f>IFERROR(VLOOKUP(B330,Sheet3!A319:I1785,8,FALSE),0)</f>
        <v>7.52</v>
      </c>
      <c r="E330" s="63"/>
      <c r="F330" s="43">
        <f t="shared" si="38"/>
        <v>0</v>
      </c>
      <c r="G330" s="44" t="str">
        <f>IFERROR(VLOOKUP(B330,Sheet3!A319:I1785,4,FALSE),0)</f>
        <v>3"</v>
      </c>
      <c r="H330" s="45" t="str">
        <f>IFERROR(VLOOKUP(B330,Sheet3!A319:I1785,5,FALSE),0)</f>
        <v>3" PARTS KIT FASTPIPE  INDUSTRIAL  (1) O-RING  (1) SS BITE RING</v>
      </c>
      <c r="I330" s="37">
        <f>IFERROR(VLOOKUP(B330,Sheet3!A319:J1785,9,FALSE),0)</f>
        <v>0</v>
      </c>
      <c r="J330" s="38">
        <f t="shared" si="2"/>
        <v>0</v>
      </c>
      <c r="K330" s="3">
        <f t="shared" si="3"/>
        <v>0</v>
      </c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39"/>
      <c r="B331" s="40" t="s">
        <v>254</v>
      </c>
      <c r="C331" s="41">
        <f>IFERROR(VLOOKUP(B331,Sheet3!A320:I1786,6,FALSE),0)</f>
        <v>63.87</v>
      </c>
      <c r="D331" s="46">
        <f>IFERROR(VLOOKUP(B331,Sheet3!A320:I1786,8,FALSE),0)</f>
        <v>44.71</v>
      </c>
      <c r="E331" s="63"/>
      <c r="F331" s="43">
        <f t="shared" si="38"/>
        <v>0</v>
      </c>
      <c r="G331" s="44" t="str">
        <f>IFERROR(VLOOKUP(B331,Sheet3!A320:I1786,4,FALSE),0)</f>
        <v>4"</v>
      </c>
      <c r="H331" s="45" t="str">
        <f>IFERROR(VLOOKUP(B331,Sheet3!A320:I1786,5,FALSE),0)</f>
        <v>4" INNER SEAL  FASTPIPE INDUSTRIAL</v>
      </c>
      <c r="I331" s="37">
        <f>IFERROR(VLOOKUP(B331,Sheet3!A320:J1786,9,FALSE),0)</f>
        <v>2</v>
      </c>
      <c r="J331" s="38">
        <f t="shared" si="2"/>
        <v>0</v>
      </c>
      <c r="K331" s="3">
        <f t="shared" si="3"/>
        <v>0</v>
      </c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48"/>
      <c r="B332" s="49" t="s">
        <v>255</v>
      </c>
      <c r="C332" s="50">
        <f>IFERROR(VLOOKUP(B332,Sheet3!A321:I1787,6,FALSE),0)</f>
        <v>85.88</v>
      </c>
      <c r="D332" s="51">
        <f>IFERROR(VLOOKUP(B332,Sheet3!A321:I1787,8,FALSE),0)</f>
        <v>60.11</v>
      </c>
      <c r="E332" s="111"/>
      <c r="F332" s="52">
        <f t="shared" si="38"/>
        <v>0</v>
      </c>
      <c r="G332" s="53" t="str">
        <f>IFERROR(VLOOKUP(B332,Sheet3!A321:I1787,4,FALSE),0)</f>
        <v>6"</v>
      </c>
      <c r="H332" s="77" t="str">
        <f>IFERROR(VLOOKUP(B332,Sheet3!A321:I1787,5,FALSE),0)</f>
        <v>6" INNER SEAL  FASTPIPE INDUSTRIAL</v>
      </c>
      <c r="I332" s="37">
        <f>IFERROR(VLOOKUP(B332,Sheet3!A321:J1787,9,FALSE),0)</f>
        <v>4</v>
      </c>
      <c r="J332" s="38">
        <f t="shared" si="2"/>
        <v>0</v>
      </c>
      <c r="K332" s="3">
        <f t="shared" si="3"/>
        <v>0</v>
      </c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29"/>
      <c r="B333" s="30" t="s">
        <v>256</v>
      </c>
      <c r="C333" s="31">
        <f>IFERROR(VLOOKUP(B333,Sheet3!A322:I1788,6,FALSE),0)</f>
        <v>3.25</v>
      </c>
      <c r="D333" s="32">
        <f>IFERROR(VLOOKUP(B333,Sheet3!A322:I1788,8,FALSE),0)</f>
        <v>2.27</v>
      </c>
      <c r="E333" s="62"/>
      <c r="F333" s="34">
        <f t="shared" si="38"/>
        <v>0</v>
      </c>
      <c r="G333" s="35" t="str">
        <f>IFERROR(VLOOKUP(B333,Sheet3!A322:I1788,4,FALSE),0)</f>
        <v>1"</v>
      </c>
      <c r="H333" s="36" t="str">
        <f>IFERROR(VLOOKUP(B333,Sheet3!A322:I1788,5,FALSE),0)</f>
        <v>1" FASTPIPE SADDLE DROP GASKET</v>
      </c>
      <c r="I333" s="37">
        <f>IFERROR(VLOOKUP(B333,Sheet3!A322:J1788,9,FALSE),0)</f>
        <v>0.31</v>
      </c>
      <c r="J333" s="38">
        <f t="shared" si="2"/>
        <v>0</v>
      </c>
      <c r="K333" s="3">
        <f t="shared" si="3"/>
        <v>0</v>
      </c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39"/>
      <c r="B334" s="40" t="s">
        <v>257</v>
      </c>
      <c r="C334" s="41">
        <f>IFERROR(VLOOKUP(B334,Sheet3!A323:I1789,6,FALSE),0)</f>
        <v>3.45</v>
      </c>
      <c r="D334" s="46">
        <f>IFERROR(VLOOKUP(B334,Sheet3!A323:I1789,8,FALSE),0)</f>
        <v>2.42</v>
      </c>
      <c r="E334" s="63"/>
      <c r="F334" s="43">
        <f t="shared" si="38"/>
        <v>0</v>
      </c>
      <c r="G334" s="44" t="str">
        <f>IFERROR(VLOOKUP(B334,Sheet3!A323:I1789,4,FALSE),0)</f>
        <v>1.5"</v>
      </c>
      <c r="H334" s="45" t="str">
        <f>IFERROR(VLOOKUP(B334,Sheet3!A323:I1789,5,FALSE),0)</f>
        <v>1-1/2" and 3"  FASTPIPE SADDLE DROP GASKET   BLACK</v>
      </c>
      <c r="I334" s="37">
        <f>IFERROR(VLOOKUP(B334,Sheet3!A323:J1789,9,FALSE),0)</f>
        <v>1.05</v>
      </c>
      <c r="J334" s="38">
        <f t="shared" si="2"/>
        <v>0</v>
      </c>
      <c r="K334" s="3">
        <f t="shared" si="3"/>
        <v>0</v>
      </c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39"/>
      <c r="B335" s="40" t="s">
        <v>258</v>
      </c>
      <c r="C335" s="41">
        <f>IFERROR(VLOOKUP(B335,Sheet3!A324:I1790,6,FALSE),0)</f>
        <v>3.95</v>
      </c>
      <c r="D335" s="46">
        <f>IFERROR(VLOOKUP(B335,Sheet3!A324:I1790,8,FALSE),0)</f>
        <v>2.77</v>
      </c>
      <c r="E335" s="63"/>
      <c r="F335" s="43">
        <f t="shared" si="38"/>
        <v>0</v>
      </c>
      <c r="G335" s="44" t="str">
        <f>IFERROR(VLOOKUP(B335,Sheet3!A324:I1790,4,FALSE),0)</f>
        <v>2"</v>
      </c>
      <c r="H335" s="45" t="str">
        <f>IFERROR(VLOOKUP(B335,Sheet3!A324:I1790,5,FALSE),0)</f>
        <v>2" FASTPIPE SADDLE DROP GASKET  (GRAY)</v>
      </c>
      <c r="I335" s="37">
        <f>IFERROR(VLOOKUP(B335,Sheet3!A324:J1790,9,FALSE),0)</f>
        <v>1.2</v>
      </c>
      <c r="J335" s="38">
        <f t="shared" si="2"/>
        <v>0</v>
      </c>
      <c r="K335" s="3">
        <f t="shared" si="3"/>
        <v>0</v>
      </c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48"/>
      <c r="B336" s="49" t="s">
        <v>259</v>
      </c>
      <c r="C336" s="50">
        <f>IFERROR(VLOOKUP(B336,Sheet3!A325:I1791,6,FALSE),0)</f>
        <v>4.45</v>
      </c>
      <c r="D336" s="51">
        <f>IFERROR(VLOOKUP(B336,Sheet3!A325:I1791,8,FALSE),0)</f>
        <v>3.12</v>
      </c>
      <c r="E336" s="67"/>
      <c r="F336" s="52">
        <f t="shared" si="38"/>
        <v>0</v>
      </c>
      <c r="G336" s="53" t="str">
        <f>IFERROR(VLOOKUP(B336,Sheet3!A325:I1791,4,FALSE),0)</f>
        <v>3"</v>
      </c>
      <c r="H336" s="77" t="str">
        <f>IFERROR(VLOOKUP(B336,Sheet3!A325:I1791,5,FALSE),0)</f>
        <v>3" FASTPIPE SADDLE DROP GASKET     RED COLOR</v>
      </c>
      <c r="I336" s="37">
        <f>IFERROR(VLOOKUP(B336,Sheet3!A325:J1791,9,FALSE),0)</f>
        <v>3.1</v>
      </c>
      <c r="J336" s="38">
        <f t="shared" si="2"/>
        <v>0</v>
      </c>
      <c r="K336" s="3">
        <f t="shared" si="3"/>
        <v>0</v>
      </c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29"/>
      <c r="B337" s="55" t="s">
        <v>260</v>
      </c>
      <c r="C337" s="56"/>
      <c r="D337" s="4"/>
      <c r="E337" s="99"/>
      <c r="F337" s="115"/>
      <c r="G337" s="58"/>
      <c r="H337" s="59"/>
      <c r="I337" s="37">
        <f>IFERROR(VLOOKUP(B337,Sheet3!A326:J1792,9,FALSE),0)</f>
        <v>0</v>
      </c>
      <c r="J337" s="38">
        <f t="shared" si="2"/>
        <v>0</v>
      </c>
      <c r="K337" s="3">
        <f t="shared" si="3"/>
        <v>0</v>
      </c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39"/>
      <c r="B338" s="61" t="s">
        <v>261</v>
      </c>
      <c r="C338" s="31">
        <f>IFERROR(VLOOKUP(B338,Sheet3!A327:I1793,6,FALSE),0)</f>
        <v>95.99</v>
      </c>
      <c r="D338" s="32">
        <f>IFERROR(VLOOKUP(B338,Sheet3!A327:I1793,8,FALSE),0)</f>
        <v>67.19</v>
      </c>
      <c r="E338" s="62"/>
      <c r="F338" s="34">
        <f t="shared" ref="F338:F356" si="39">D338*E338</f>
        <v>0</v>
      </c>
      <c r="G338" s="35" t="str">
        <f>IFERROR(VLOOKUP(B338,Sheet3!A327:I1793,4,FALSE),0)</f>
        <v>1/2"</v>
      </c>
      <c r="H338" s="36" t="str">
        <f>IFERROR(VLOOKUP(B338,Sheet3!A327:I1793,5,FALSE),0)</f>
        <v>1/2" MAXLINE TUBING 100FT ROLL, includes bevel tool and cutter,  non returnable</v>
      </c>
      <c r="I338" s="37">
        <f>IFERROR(VLOOKUP(B338,Sheet3!A327:J1793,9,FALSE),0)</f>
        <v>10</v>
      </c>
      <c r="J338" s="38">
        <f t="shared" si="2"/>
        <v>0</v>
      </c>
      <c r="K338" s="3">
        <f t="shared" si="3"/>
        <v>0</v>
      </c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39"/>
      <c r="B339" s="47" t="s">
        <v>262</v>
      </c>
      <c r="C339" s="41">
        <f>IFERROR(VLOOKUP(B339,Sheet3!A328:I1794,6,FALSE),0)</f>
        <v>272.98</v>
      </c>
      <c r="D339" s="46">
        <f>IFERROR(VLOOKUP(B339,Sheet3!A328:I1794,8,FALSE),0)</f>
        <v>191.08</v>
      </c>
      <c r="E339" s="63"/>
      <c r="F339" s="43">
        <f t="shared" si="39"/>
        <v>0</v>
      </c>
      <c r="G339" s="44" t="str">
        <f>IFERROR(VLOOKUP(B339,Sheet3!A328:I1794,4,FALSE),0)</f>
        <v>1/2"</v>
      </c>
      <c r="H339" s="45" t="str">
        <f>IFERROR(VLOOKUP(B339,Sheet3!A328:I1794,5,FALSE),0)</f>
        <v>1/2" MAXLINE TUBING 300FT ROLL,  includes bevel tool and cutter, non returnable</v>
      </c>
      <c r="I339" s="37">
        <f>IFERROR(VLOOKUP(B339,Sheet3!A328:J1794,9,FALSE),0)</f>
        <v>27</v>
      </c>
      <c r="J339" s="38">
        <f t="shared" si="2"/>
        <v>0</v>
      </c>
      <c r="K339" s="3">
        <f t="shared" si="3"/>
        <v>0</v>
      </c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39"/>
      <c r="B340" s="47" t="s">
        <v>263</v>
      </c>
      <c r="C340" s="41">
        <f>IFERROR(VLOOKUP(B340,Sheet3!A329:I1795,6,FALSE),0)</f>
        <v>197.15</v>
      </c>
      <c r="D340" s="46">
        <f>IFERROR(VLOOKUP(B340,Sheet3!A329:I1795,8,FALSE),0)</f>
        <v>138.01</v>
      </c>
      <c r="E340" s="63"/>
      <c r="F340" s="43">
        <f t="shared" si="39"/>
        <v>0</v>
      </c>
      <c r="G340" s="44" t="str">
        <f>IFERROR(VLOOKUP(B340,Sheet3!A329:I1795,4,FALSE),0)</f>
        <v>3/4"</v>
      </c>
      <c r="H340" s="45" t="str">
        <f>IFERROR(VLOOKUP(B340,Sheet3!A329:I1795,5,FALSE),0)</f>
        <v>3/4" MAXLINE TUBING 100FT ROLL,  includes bevel tool and cutter, non returnable</v>
      </c>
      <c r="I340" s="37">
        <f>IFERROR(VLOOKUP(B340,Sheet3!A329:J1795,9,FALSE),0)</f>
        <v>18</v>
      </c>
      <c r="J340" s="38">
        <f t="shared" si="2"/>
        <v>0</v>
      </c>
      <c r="K340" s="3">
        <f t="shared" si="3"/>
        <v>0</v>
      </c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39"/>
      <c r="B341" s="47" t="s">
        <v>264</v>
      </c>
      <c r="C341" s="41">
        <f>IFERROR(VLOOKUP(B341,Sheet3!A330:I1796,6,FALSE),0)</f>
        <v>494.99</v>
      </c>
      <c r="D341" s="46">
        <f>IFERROR(VLOOKUP(B341,Sheet3!A330:I1796,8,FALSE),0)</f>
        <v>346.49</v>
      </c>
      <c r="E341" s="63"/>
      <c r="F341" s="43">
        <f t="shared" si="39"/>
        <v>0</v>
      </c>
      <c r="G341" s="44" t="str">
        <f>IFERROR(VLOOKUP(B341,Sheet3!A330:I1796,4,FALSE),0)</f>
        <v>3/4"</v>
      </c>
      <c r="H341" s="45" t="str">
        <f>IFERROR(VLOOKUP(B341,Sheet3!A330:I1796,5,FALSE),0)</f>
        <v>3/4" MAXLINE TUBING 300FT ROLL,  includes bevel tool and cutter, non returnable</v>
      </c>
      <c r="I341" s="37">
        <f>IFERROR(VLOOKUP(B341,Sheet3!A330:J1796,9,FALSE),0)</f>
        <v>50</v>
      </c>
      <c r="J341" s="38">
        <f t="shared" si="2"/>
        <v>0</v>
      </c>
      <c r="K341" s="3">
        <f t="shared" si="3"/>
        <v>0</v>
      </c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39"/>
      <c r="B342" s="47" t="s">
        <v>265</v>
      </c>
      <c r="C342" s="41">
        <f>IFERROR(VLOOKUP(B342,Sheet3!A331:I1797,6,FALSE),0)</f>
        <v>679.97</v>
      </c>
      <c r="D342" s="46">
        <f>IFERROR(VLOOKUP(B342,Sheet3!A331:I1797,8,FALSE),0)</f>
        <v>475.98</v>
      </c>
      <c r="E342" s="63"/>
      <c r="F342" s="43">
        <f t="shared" si="39"/>
        <v>0</v>
      </c>
      <c r="G342" s="44" t="str">
        <f>IFERROR(VLOOKUP(B342,Sheet3!A331:I1797,4,FALSE),0)</f>
        <v>1"</v>
      </c>
      <c r="H342" s="45" t="str">
        <f>IFERROR(VLOOKUP(B342,Sheet3!A331:I1797,5,FALSE),0)</f>
        <v>1" MAXLINE TUBING 300FT ROLL,  includes bevel tool and cutter, non returnable</v>
      </c>
      <c r="I342" s="37">
        <f>IFERROR(VLOOKUP(B342,Sheet3!A331:J1797,9,FALSE),0)</f>
        <v>71</v>
      </c>
      <c r="J342" s="38">
        <f t="shared" si="2"/>
        <v>0</v>
      </c>
      <c r="K342" s="3">
        <f t="shared" si="3"/>
        <v>0</v>
      </c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39"/>
      <c r="B343" s="47" t="s">
        <v>266</v>
      </c>
      <c r="C343" s="41">
        <f>IFERROR(VLOOKUP(B343,Sheet3!A332:I1798,6,FALSE),0)</f>
        <v>8.79</v>
      </c>
      <c r="D343" s="46">
        <f>IFERROR(VLOOKUP(B343,Sheet3!A332:I1798,8,FALSE),0)</f>
        <v>6.16</v>
      </c>
      <c r="E343" s="63"/>
      <c r="F343" s="43">
        <f t="shared" si="39"/>
        <v>0</v>
      </c>
      <c r="G343" s="44" t="str">
        <f>IFERROR(VLOOKUP(B343,Sheet3!A332:I1798,4,FALSE),0)</f>
        <v>1/2"</v>
      </c>
      <c r="H343" s="45" t="str">
        <f>IFERROR(VLOOKUP(B343,Sheet3!A332:I1798,5,FALSE),0)</f>
        <v>1/2" MAXLINE X 1/2" MALE NPT STRAIGHT FITTING</v>
      </c>
      <c r="I343" s="37">
        <f>IFERROR(VLOOKUP(B343,Sheet3!A332:J1798,9,FALSE),0)</f>
        <v>0.35</v>
      </c>
      <c r="J343" s="38">
        <f t="shared" si="2"/>
        <v>0</v>
      </c>
      <c r="K343" s="3">
        <f t="shared" si="3"/>
        <v>0</v>
      </c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39"/>
      <c r="B344" s="47" t="s">
        <v>267</v>
      </c>
      <c r="C344" s="41">
        <f>IFERROR(VLOOKUP(B344,Sheet3!A333:I1799,6,FALSE),0)</f>
        <v>17.58</v>
      </c>
      <c r="D344" s="46">
        <f>IFERROR(VLOOKUP(B344,Sheet3!A333:I1799,8,FALSE),0)</f>
        <v>12.31</v>
      </c>
      <c r="E344" s="63"/>
      <c r="F344" s="43">
        <f t="shared" si="39"/>
        <v>0</v>
      </c>
      <c r="G344" s="44" t="str">
        <f>IFERROR(VLOOKUP(B344,Sheet3!A333:I1799,4,FALSE),0)</f>
        <v>3/4"</v>
      </c>
      <c r="H344" s="45" t="str">
        <f>IFERROR(VLOOKUP(B344,Sheet3!A333:I1799,5,FALSE),0)</f>
        <v>3/4" MAXLINE X 1/2" MALE NPT FITTING</v>
      </c>
      <c r="I344" s="37">
        <f>IFERROR(VLOOKUP(B344,Sheet3!A333:J1799,9,FALSE),0)</f>
        <v>0.18</v>
      </c>
      <c r="J344" s="38">
        <f t="shared" si="2"/>
        <v>0</v>
      </c>
      <c r="K344" s="3">
        <f t="shared" si="3"/>
        <v>0</v>
      </c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39"/>
      <c r="B345" s="47" t="s">
        <v>268</v>
      </c>
      <c r="C345" s="41">
        <f>IFERROR(VLOOKUP(B345,Sheet3!A334:I1800,6,FALSE),0)</f>
        <v>18.84</v>
      </c>
      <c r="D345" s="46">
        <f>IFERROR(VLOOKUP(B345,Sheet3!A334:I1800,8,FALSE),0)</f>
        <v>13.19</v>
      </c>
      <c r="E345" s="63"/>
      <c r="F345" s="43">
        <f t="shared" si="39"/>
        <v>0</v>
      </c>
      <c r="G345" s="44" t="str">
        <f>IFERROR(VLOOKUP(B345,Sheet3!A334:I1800,4,FALSE),0)</f>
        <v>3/4"</v>
      </c>
      <c r="H345" s="45" t="str">
        <f>IFERROR(VLOOKUP(B345,Sheet3!A334:I1800,5,FALSE),0)</f>
        <v>3/4" MAXLINE X 3/4" MALE NPT FITTING</v>
      </c>
      <c r="I345" s="37">
        <f>IFERROR(VLOOKUP(B345,Sheet3!A334:J1800,9,FALSE),0)</f>
        <v>0.54</v>
      </c>
      <c r="J345" s="38">
        <f t="shared" si="2"/>
        <v>0</v>
      </c>
      <c r="K345" s="3">
        <f t="shared" si="3"/>
        <v>0</v>
      </c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39"/>
      <c r="B346" s="47" t="s">
        <v>269</v>
      </c>
      <c r="C346" s="41">
        <f>IFERROR(VLOOKUP(B346,Sheet3!A335:I1801,6,FALSE),0)</f>
        <v>23.29</v>
      </c>
      <c r="D346" s="46">
        <f>IFERROR(VLOOKUP(B346,Sheet3!A335:I1801,8,FALSE),0)</f>
        <v>16.3</v>
      </c>
      <c r="E346" s="63"/>
      <c r="F346" s="43">
        <f t="shared" si="39"/>
        <v>0</v>
      </c>
      <c r="G346" s="44" t="str">
        <f>IFERROR(VLOOKUP(B346,Sheet3!A335:I1801,4,FALSE),0)</f>
        <v>1"</v>
      </c>
      <c r="H346" s="45" t="str">
        <f>IFERROR(VLOOKUP(B346,Sheet3!A335:I1801,5,FALSE),0)</f>
        <v>1" MAXLINE X 1" MALE NPT STRAIGHT FITTING</v>
      </c>
      <c r="I346" s="37">
        <f>IFERROR(VLOOKUP(B346,Sheet3!A335:J1801,9,FALSE),0)</f>
        <v>0.35</v>
      </c>
      <c r="J346" s="38">
        <f t="shared" si="2"/>
        <v>0</v>
      </c>
      <c r="K346" s="3">
        <f t="shared" si="3"/>
        <v>0</v>
      </c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39"/>
      <c r="B347" s="47" t="s">
        <v>270</v>
      </c>
      <c r="C347" s="41">
        <f>IFERROR(VLOOKUP(B347,Sheet3!A336:I1802,6,FALSE),0)</f>
        <v>13.95</v>
      </c>
      <c r="D347" s="46">
        <f>IFERROR(VLOOKUP(B347,Sheet3!A336:I1802,8,FALSE),0)</f>
        <v>9.76</v>
      </c>
      <c r="E347" s="63"/>
      <c r="F347" s="43">
        <f t="shared" si="39"/>
        <v>0</v>
      </c>
      <c r="G347" s="44" t="str">
        <f>IFERROR(VLOOKUP(B347,Sheet3!A336:I1802,4,FALSE),0)</f>
        <v/>
      </c>
      <c r="H347" s="45" t="str">
        <f>IFERROR(VLOOKUP(B347,Sheet3!A336:I1802,5,FALSE),0)</f>
        <v>1/2" PIPE CLIP MAXLINE 10/PACK</v>
      </c>
      <c r="I347" s="37">
        <f>IFERROR(VLOOKUP(B347,Sheet3!A336:J1802,9,FALSE),0)</f>
        <v>0.18</v>
      </c>
      <c r="J347" s="38">
        <f t="shared" si="2"/>
        <v>0</v>
      </c>
      <c r="K347" s="3">
        <f t="shared" si="3"/>
        <v>0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39"/>
      <c r="B348" s="47" t="s">
        <v>271</v>
      </c>
      <c r="C348" s="41">
        <f>IFERROR(VLOOKUP(B348,Sheet3!A337:I1803,6,FALSE),0)</f>
        <v>19.45</v>
      </c>
      <c r="D348" s="46">
        <f>IFERROR(VLOOKUP(B348,Sheet3!A337:I1803,8,FALSE),0)</f>
        <v>13.62</v>
      </c>
      <c r="E348" s="63"/>
      <c r="F348" s="43">
        <f t="shared" si="39"/>
        <v>0</v>
      </c>
      <c r="G348" s="44" t="str">
        <f>IFERROR(VLOOKUP(B348,Sheet3!A337:I1803,4,FALSE),0)</f>
        <v>3/4"</v>
      </c>
      <c r="H348" s="45" t="str">
        <f>IFERROR(VLOOKUP(B348,Sheet3!A337:I1803,5,FALSE),0)</f>
        <v>3/4" PIPE CLIP MAXLINE 10/PACK</v>
      </c>
      <c r="I348" s="37">
        <f>IFERROR(VLOOKUP(B348,Sheet3!A337:J1803,9,FALSE),0)</f>
        <v>0.38</v>
      </c>
      <c r="J348" s="38">
        <f t="shared" si="2"/>
        <v>0</v>
      </c>
      <c r="K348" s="3">
        <f t="shared" si="3"/>
        <v>0</v>
      </c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39"/>
      <c r="B349" s="47" t="s">
        <v>272</v>
      </c>
      <c r="C349" s="41">
        <f>IFERROR(VLOOKUP(B349,Sheet3!A338:I1804,6,FALSE),0)</f>
        <v>24.99</v>
      </c>
      <c r="D349" s="46">
        <f>IFERROR(VLOOKUP(B349,Sheet3!A338:I1804,8,FALSE),0)</f>
        <v>17.49</v>
      </c>
      <c r="E349" s="63"/>
      <c r="F349" s="43">
        <f t="shared" si="39"/>
        <v>0</v>
      </c>
      <c r="G349" s="44" t="str">
        <f>IFERROR(VLOOKUP(B349,Sheet3!A338:I1804,4,FALSE),0)</f>
        <v/>
      </c>
      <c r="H349" s="45" t="str">
        <f>IFERROR(VLOOKUP(B349,Sheet3!A338:I1804,5,FALSE),0)</f>
        <v>1" NPT BALL VALVE, BRASS, FEMALE X FEMALE</v>
      </c>
      <c r="I349" s="37">
        <f>IFERROR(VLOOKUP(B349,Sheet3!A338:J1804,9,FALSE),0)</f>
        <v>1.1</v>
      </c>
      <c r="J349" s="38">
        <f t="shared" si="2"/>
        <v>0</v>
      </c>
      <c r="K349" s="3">
        <f t="shared" si="3"/>
        <v>0</v>
      </c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39"/>
      <c r="B350" s="47" t="s">
        <v>273</v>
      </c>
      <c r="C350" s="41">
        <f>IFERROR(VLOOKUP(B350,Sheet3!A339:I1805,6,FALSE),0)</f>
        <v>14.94</v>
      </c>
      <c r="D350" s="46">
        <f>IFERROR(VLOOKUP(B350,Sheet3!A339:I1805,8,FALSE),0)</f>
        <v>10.46</v>
      </c>
      <c r="E350" s="63"/>
      <c r="F350" s="43">
        <f t="shared" si="39"/>
        <v>0</v>
      </c>
      <c r="G350" s="44" t="str">
        <f>IFERROR(VLOOKUP(B350,Sheet3!A339:I1805,4,FALSE),0)</f>
        <v/>
      </c>
      <c r="H350" s="45" t="str">
        <f>IFERROR(VLOOKUP(B350,Sheet3!A339:I1805,5,FALSE),0)</f>
        <v>1/2"  EQUAL TEE MAXLINE</v>
      </c>
      <c r="I350" s="37">
        <f>IFERROR(VLOOKUP(B350,Sheet3!A339:J1805,9,FALSE),0)</f>
        <v>0.83</v>
      </c>
      <c r="J350" s="38">
        <f t="shared" si="2"/>
        <v>0</v>
      </c>
      <c r="K350" s="3">
        <f t="shared" si="3"/>
        <v>0</v>
      </c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39"/>
      <c r="B351" s="47" t="s">
        <v>274</v>
      </c>
      <c r="C351" s="41">
        <f>IFERROR(VLOOKUP(B351,Sheet3!A340:I1806,6,FALSE),0)</f>
        <v>26.95</v>
      </c>
      <c r="D351" s="46">
        <f>IFERROR(VLOOKUP(B351,Sheet3!A340:I1806,8,FALSE),0)</f>
        <v>18.87</v>
      </c>
      <c r="E351" s="63"/>
      <c r="F351" s="43">
        <f t="shared" si="39"/>
        <v>0</v>
      </c>
      <c r="G351" s="44" t="str">
        <f>IFERROR(VLOOKUP(B351,Sheet3!A340:I1806,4,FALSE),0)</f>
        <v>3/4"</v>
      </c>
      <c r="H351" s="45" t="str">
        <f>IFERROR(VLOOKUP(B351,Sheet3!A340:I1806,5,FALSE),0)</f>
        <v>3/4" EQUAL TEE MAXLINE</v>
      </c>
      <c r="I351" s="37">
        <f>IFERROR(VLOOKUP(B351,Sheet3!A340:J1806,9,FALSE),0)</f>
        <v>1.38</v>
      </c>
      <c r="J351" s="38">
        <f t="shared" si="2"/>
        <v>0</v>
      </c>
      <c r="K351" s="3">
        <f t="shared" si="3"/>
        <v>0</v>
      </c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39"/>
      <c r="B352" s="47" t="s">
        <v>275</v>
      </c>
      <c r="C352" s="41">
        <f>IFERROR(VLOOKUP(B352,Sheet3!A341:I1807,6,FALSE),0)</f>
        <v>15.25</v>
      </c>
      <c r="D352" s="46">
        <f>IFERROR(VLOOKUP(B352,Sheet3!A341:I1807,8,FALSE),0)</f>
        <v>10.67</v>
      </c>
      <c r="E352" s="63"/>
      <c r="F352" s="43">
        <f t="shared" si="39"/>
        <v>0</v>
      </c>
      <c r="G352" s="44" t="str">
        <f>IFERROR(VLOOKUP(B352,Sheet3!A341:I1807,4,FALSE),0)</f>
        <v/>
      </c>
      <c r="H352" s="45" t="str">
        <f>IFERROR(VLOOKUP(B352,Sheet3!A341:I1807,5,FALSE),0)</f>
        <v>1/2" REDUCING TEE X 1/2" FEMALE NPT MAXLINE</v>
      </c>
      <c r="I352" s="37">
        <f>IFERROR(VLOOKUP(B352,Sheet3!A341:J1807,9,FALSE),0)</f>
        <v>0.26</v>
      </c>
      <c r="J352" s="38">
        <f t="shared" si="2"/>
        <v>0</v>
      </c>
      <c r="K352" s="3">
        <f t="shared" si="3"/>
        <v>0</v>
      </c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39"/>
      <c r="B353" s="47" t="s">
        <v>276</v>
      </c>
      <c r="C353" s="41">
        <f>IFERROR(VLOOKUP(B353,Sheet3!A342:I1808,6,FALSE),0)</f>
        <v>23.64</v>
      </c>
      <c r="D353" s="46">
        <f>IFERROR(VLOOKUP(B353,Sheet3!A342:I1808,8,FALSE),0)</f>
        <v>16.55</v>
      </c>
      <c r="E353" s="63"/>
      <c r="F353" s="43">
        <f t="shared" si="39"/>
        <v>0</v>
      </c>
      <c r="G353" s="44" t="str">
        <f>IFERROR(VLOOKUP(B353,Sheet3!A342:I1808,4,FALSE),0)</f>
        <v>3/4"</v>
      </c>
      <c r="H353" s="45" t="str">
        <f>IFERROR(VLOOKUP(B353,Sheet3!A342:I1808,5,FALSE),0)</f>
        <v>3/4" REDUCING TEE, 1/2" FEMALE NPT DROP LEG  MAXLINE</v>
      </c>
      <c r="I353" s="37">
        <f>IFERROR(VLOOKUP(B353,Sheet3!A342:J1808,9,FALSE),0)</f>
        <v>0.25</v>
      </c>
      <c r="J353" s="38">
        <f t="shared" si="2"/>
        <v>0</v>
      </c>
      <c r="K353" s="3">
        <f t="shared" si="3"/>
        <v>0</v>
      </c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39"/>
      <c r="B354" s="47"/>
      <c r="C354" s="41">
        <f>IFERROR(VLOOKUP(B354,Sheet3!A343:I1809,6,FALSE),0)</f>
        <v>0</v>
      </c>
      <c r="D354" s="46">
        <f>IFERROR(VLOOKUP(B354,Sheet3!A343:I1809,8,FALSE),0)</f>
        <v>0</v>
      </c>
      <c r="E354" s="63"/>
      <c r="F354" s="43">
        <f t="shared" si="39"/>
        <v>0</v>
      </c>
      <c r="G354" s="44">
        <f>IFERROR(VLOOKUP(B354,Sheet3!A343:I1809,4,FALSE),0)</f>
        <v>0</v>
      </c>
      <c r="H354" s="45">
        <f>IFERROR(VLOOKUP(B354,Sheet3!A343:I1809,5,FALSE),0)</f>
        <v>0</v>
      </c>
      <c r="I354" s="37">
        <f>IFERROR(VLOOKUP(B354,Sheet3!A343:J1809,9,FALSE),0)</f>
        <v>0</v>
      </c>
      <c r="J354" s="38">
        <f t="shared" si="2"/>
        <v>0</v>
      </c>
      <c r="K354" s="3">
        <f t="shared" si="3"/>
        <v>0</v>
      </c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39"/>
      <c r="B355" s="47" t="s">
        <v>277</v>
      </c>
      <c r="C355" s="41">
        <f>IFERROR(VLOOKUP(B355,Sheet3!A344:I1810,6,FALSE),0)</f>
        <v>57.98</v>
      </c>
      <c r="D355" s="46">
        <f>IFERROR(VLOOKUP(B355,Sheet3!A344:I1810,8,FALSE),0)</f>
        <v>40.58</v>
      </c>
      <c r="E355" s="63"/>
      <c r="F355" s="43">
        <f t="shared" si="39"/>
        <v>0</v>
      </c>
      <c r="G355" s="44" t="str">
        <f>IFERROR(VLOOKUP(B355,Sheet3!A344:I1810,4,FALSE),0)</f>
        <v>1/2"</v>
      </c>
      <c r="H355" s="45" t="str">
        <f>IFERROR(VLOOKUP(B355,Sheet3!A344:I1810,5,FALSE),0)</f>
        <v>1/2" MAXLINE MULTI PORT OUTLET  WITH SHUTOFF, 1/2" NPT PORT (4X)</v>
      </c>
      <c r="I355" s="37">
        <f>IFERROR(VLOOKUP(B355,Sheet3!A344:J1810,9,FALSE),0)</f>
        <v>1.99</v>
      </c>
      <c r="J355" s="38">
        <f t="shared" si="2"/>
        <v>0</v>
      </c>
      <c r="K355" s="3">
        <f t="shared" si="3"/>
        <v>0</v>
      </c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48"/>
      <c r="B356" s="66" t="s">
        <v>278</v>
      </c>
      <c r="C356" s="50">
        <f>IFERROR(VLOOKUP(B356,Sheet3!A345:I1811,6,FALSE),0)</f>
        <v>65.96</v>
      </c>
      <c r="D356" s="51">
        <f>IFERROR(VLOOKUP(B356,Sheet3!A345:I1811,8,FALSE),0)</f>
        <v>46.17</v>
      </c>
      <c r="E356" s="67"/>
      <c r="F356" s="52">
        <f t="shared" si="39"/>
        <v>0</v>
      </c>
      <c r="G356" s="53" t="str">
        <f>IFERROR(VLOOKUP(B356,Sheet3!A345:I1811,4,FALSE),0)</f>
        <v>3/4"</v>
      </c>
      <c r="H356" s="77" t="str">
        <f>IFERROR(VLOOKUP(B356,Sheet3!A345:I1811,5,FALSE),0)</f>
        <v>3/4" MAXLINE MULTI PORT OUTLET WITH SHUTOFF, 1/2" NPT PORT (4X)</v>
      </c>
      <c r="I356" s="37">
        <f>IFERROR(VLOOKUP(B356,Sheet3!A345:J1811,9,FALSE),0)</f>
        <v>2.25</v>
      </c>
      <c r="J356" s="38">
        <f t="shared" si="2"/>
        <v>0</v>
      </c>
      <c r="K356" s="3">
        <f t="shared" si="3"/>
        <v>0</v>
      </c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29"/>
      <c r="B357" s="55" t="s">
        <v>279</v>
      </c>
      <c r="C357" s="56"/>
      <c r="D357" s="4"/>
      <c r="E357" s="126"/>
      <c r="F357" s="109"/>
      <c r="G357" s="58"/>
      <c r="H357" s="59"/>
      <c r="I357" s="37">
        <f>IFERROR(VLOOKUP(B357,Sheet3!A346:J1812,9,FALSE),0)</f>
        <v>0</v>
      </c>
      <c r="J357" s="38">
        <f t="shared" si="2"/>
        <v>0</v>
      </c>
      <c r="K357" s="3">
        <f t="shared" si="3"/>
        <v>0</v>
      </c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39"/>
      <c r="B358" s="30" t="s">
        <v>280</v>
      </c>
      <c r="C358" s="31">
        <f>IFERROR(VLOOKUP(B358,Sheet3!A347:I1813,6,FALSE),0)</f>
        <v>0</v>
      </c>
      <c r="D358" s="32">
        <f>IFERROR(VLOOKUP(B358,Sheet3!A347:I1813,8,FALSE),0)</f>
        <v>0</v>
      </c>
      <c r="E358" s="62"/>
      <c r="F358" s="34">
        <f t="shared" ref="F358:F364" si="40">D358*E358</f>
        <v>0</v>
      </c>
      <c r="G358" s="127">
        <f>IFERROR(VLOOKUP(B358,Sheet3!A347:I1813,4,FALSE),0)</f>
        <v>0</v>
      </c>
      <c r="H358" s="128" t="str">
        <f>IFERROR(VLOOKUP(B358,Sheet3!A45:I1506,5,FALSE),0)</f>
        <v>1/2" NPT MALE X FEM X 2FT JUMPER HOSE</v>
      </c>
      <c r="I358" s="37">
        <f>IFERROR(VLOOKUP(B358,Sheet3!A347:J1813,9,FALSE),0)</f>
        <v>0</v>
      </c>
      <c r="J358" s="38">
        <f t="shared" si="2"/>
        <v>0</v>
      </c>
      <c r="K358" s="3">
        <f t="shared" si="3"/>
        <v>0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39"/>
      <c r="B359" s="40" t="s">
        <v>281</v>
      </c>
      <c r="C359" s="41">
        <f>IFERROR(VLOOKUP(B359,Sheet3!A348:I1814,6,FALSE),0)</f>
        <v>0</v>
      </c>
      <c r="D359" s="46">
        <f>IFERROR(VLOOKUP(B359,Sheet3!A348:I1814,8,FALSE),0)</f>
        <v>0</v>
      </c>
      <c r="E359" s="63"/>
      <c r="F359" s="43">
        <f t="shared" si="40"/>
        <v>0</v>
      </c>
      <c r="G359" s="129">
        <f>IFERROR(VLOOKUP(B359,Sheet3!A348:I1814,4,FALSE),0)</f>
        <v>0</v>
      </c>
      <c r="H359" s="130" t="str">
        <f>IFERROR(VLOOKUP(B359,Sheet3!A46:I1507,5,FALSE),0)</f>
        <v>1/2" NPT MALE X FEM X 3FT JUMPER HOSE</v>
      </c>
      <c r="I359" s="37">
        <f>IFERROR(VLOOKUP(B359,Sheet3!A348:J1814,9,FALSE),0)</f>
        <v>0</v>
      </c>
      <c r="J359" s="38">
        <f t="shared" si="2"/>
        <v>0</v>
      </c>
      <c r="K359" s="3">
        <f t="shared" si="3"/>
        <v>0</v>
      </c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39"/>
      <c r="B360" s="40" t="s">
        <v>282</v>
      </c>
      <c r="C360" s="41">
        <f>IFERROR(VLOOKUP(B360,Sheet3!A349:I1815,6,FALSE),0)</f>
        <v>0</v>
      </c>
      <c r="D360" s="46">
        <f>IFERROR(VLOOKUP(B360,Sheet3!A349:I1815,8,FALSE),0)</f>
        <v>0</v>
      </c>
      <c r="E360" s="63"/>
      <c r="F360" s="43">
        <f t="shared" si="40"/>
        <v>0</v>
      </c>
      <c r="G360" s="129">
        <f>IFERROR(VLOOKUP(B360,Sheet3!A349:I1815,4,FALSE),0)</f>
        <v>0</v>
      </c>
      <c r="H360" s="130" t="str">
        <f>IFERROR(VLOOKUP(B360,Sheet3!A47:I1508,5,FALSE),0)</f>
        <v>3/4" NPT MALE X FEM X 2 FT JUMPER HOSE</v>
      </c>
      <c r="I360" s="37">
        <f>IFERROR(VLOOKUP(B360,Sheet3!A349:J1815,9,FALSE),0)</f>
        <v>0</v>
      </c>
      <c r="J360" s="38">
        <f t="shared" si="2"/>
        <v>0</v>
      </c>
      <c r="K360" s="3">
        <f t="shared" si="3"/>
        <v>0</v>
      </c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39"/>
      <c r="B361" s="40" t="s">
        <v>283</v>
      </c>
      <c r="C361" s="41">
        <f>IFERROR(VLOOKUP(B361,Sheet3!A350:I1816,6,FALSE),0)</f>
        <v>0</v>
      </c>
      <c r="D361" s="46">
        <f>IFERROR(VLOOKUP(B361,Sheet3!A350:I1816,8,FALSE),0)</f>
        <v>0</v>
      </c>
      <c r="E361" s="63"/>
      <c r="F361" s="43">
        <f t="shared" si="40"/>
        <v>0</v>
      </c>
      <c r="G361" s="129">
        <f>IFERROR(VLOOKUP(B361,Sheet3!A350:I1816,4,FALSE),0)</f>
        <v>0</v>
      </c>
      <c r="H361" s="130" t="str">
        <f>IFERROR(VLOOKUP(B361,Sheet3!A48:I1509,5,FALSE),0)</f>
        <v>3/4" NPT MALE X FEM X 3 FT JUMPER HOSE</v>
      </c>
      <c r="I361" s="37">
        <f>IFERROR(VLOOKUP(B361,Sheet3!A350:J1816,9,FALSE),0)</f>
        <v>0</v>
      </c>
      <c r="J361" s="38">
        <f t="shared" si="2"/>
        <v>0</v>
      </c>
      <c r="K361" s="3">
        <f t="shared" si="3"/>
        <v>0</v>
      </c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39"/>
      <c r="B362" s="40" t="s">
        <v>284</v>
      </c>
      <c r="C362" s="41">
        <f>IFERROR(VLOOKUP(B362,Sheet3!A351:I1817,6,FALSE),0)</f>
        <v>0</v>
      </c>
      <c r="D362" s="46">
        <f>IFERROR(VLOOKUP(B362,Sheet3!A351:I1817,8,FALSE),0)</f>
        <v>0</v>
      </c>
      <c r="E362" s="63"/>
      <c r="F362" s="43">
        <f t="shared" si="40"/>
        <v>0</v>
      </c>
      <c r="G362" s="129">
        <f>IFERROR(VLOOKUP(B362,Sheet3!A351:I1817,4,FALSE),0)</f>
        <v>0</v>
      </c>
      <c r="H362" s="130" t="str">
        <f>IFERROR(VLOOKUP(B362,Sheet3!A49:I1510,5,FALSE),0)</f>
        <v>3/4" NPT MALE X FEM X 5 FT JUMPER HOSE</v>
      </c>
      <c r="I362" s="37">
        <f>IFERROR(VLOOKUP(B362,Sheet3!A351:J1817,9,FALSE),0)</f>
        <v>0</v>
      </c>
      <c r="J362" s="38">
        <f t="shared" si="2"/>
        <v>0</v>
      </c>
      <c r="K362" s="3">
        <f t="shared" si="3"/>
        <v>0</v>
      </c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39"/>
      <c r="B363" s="40" t="s">
        <v>285</v>
      </c>
      <c r="C363" s="41">
        <f>IFERROR(VLOOKUP(B363,Sheet3!A352:I1818,6,FALSE),0)</f>
        <v>0</v>
      </c>
      <c r="D363" s="46">
        <f>IFERROR(VLOOKUP(B363,Sheet3!A352:I1818,8,FALSE),0)</f>
        <v>0</v>
      </c>
      <c r="E363" s="63"/>
      <c r="F363" s="43">
        <f t="shared" si="40"/>
        <v>0</v>
      </c>
      <c r="G363" s="129">
        <f>IFERROR(VLOOKUP(B363,Sheet3!A352:I1818,4,FALSE),0)</f>
        <v>0</v>
      </c>
      <c r="H363" s="130" t="str">
        <f>IFERROR(VLOOKUP(B363,Sheet3!A50:I1511,5,FALSE),0)</f>
        <v>1" NPT MALE X FEM X 2 FT JUMPER HOSE</v>
      </c>
      <c r="I363" s="37">
        <f>IFERROR(VLOOKUP(B363,Sheet3!A352:J1818,9,FALSE),0)</f>
        <v>0</v>
      </c>
      <c r="J363" s="38">
        <f t="shared" si="2"/>
        <v>0</v>
      </c>
      <c r="K363" s="3">
        <f t="shared" si="3"/>
        <v>0</v>
      </c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48"/>
      <c r="B364" s="49" t="s">
        <v>286</v>
      </c>
      <c r="C364" s="50">
        <f>IFERROR(VLOOKUP(B364,Sheet3!A353:I1819,6,FALSE),0)</f>
        <v>0</v>
      </c>
      <c r="D364" s="51">
        <f>IFERROR(VLOOKUP(B364,Sheet3!A353:I1819,8,FALSE),0)</f>
        <v>0</v>
      </c>
      <c r="E364" s="67"/>
      <c r="F364" s="52">
        <f t="shared" si="40"/>
        <v>0</v>
      </c>
      <c r="G364" s="131">
        <f>IFERROR(VLOOKUP(B364,Sheet3!A353:I1819,4,FALSE),0)</f>
        <v>0</v>
      </c>
      <c r="H364" s="132" t="str">
        <f>IFERROR(VLOOKUP(B364,Sheet3!A51:I1512,5,FALSE),0)</f>
        <v>1" NPT MALE X FEM X 3 FT JUMPER HOSE</v>
      </c>
      <c r="I364" s="37">
        <f>IFERROR(VLOOKUP(B364,Sheet3!A353:J1819,9,FALSE),0)</f>
        <v>0</v>
      </c>
      <c r="J364" s="38">
        <f t="shared" si="2"/>
        <v>0</v>
      </c>
      <c r="K364" s="3">
        <f t="shared" si="3"/>
        <v>0</v>
      </c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29"/>
      <c r="B365" s="109" t="s">
        <v>287</v>
      </c>
      <c r="C365" s="56"/>
      <c r="D365" s="4"/>
      <c r="E365" s="99"/>
      <c r="F365" s="115"/>
      <c r="G365" s="58"/>
      <c r="H365" s="59"/>
      <c r="I365" s="37">
        <f>IFERROR(VLOOKUP(B365,Sheet3!A354:J1820,9,FALSE),0)</f>
        <v>0</v>
      </c>
      <c r="J365" s="38">
        <f t="shared" si="2"/>
        <v>0</v>
      </c>
      <c r="K365" s="3">
        <f t="shared" si="3"/>
        <v>0</v>
      </c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39"/>
      <c r="B366" s="61" t="s">
        <v>288</v>
      </c>
      <c r="C366" s="31">
        <f>IFERROR(VLOOKUP(B366,Sheet3!A355:I1821,6,FALSE),0)</f>
        <v>0</v>
      </c>
      <c r="D366" s="32">
        <f>IFERROR(VLOOKUP(B366,Sheet3!A355:I1821,8,FALSE),0)</f>
        <v>0</v>
      </c>
      <c r="E366" s="62"/>
      <c r="F366" s="34">
        <f t="shared" ref="F366:F378" si="41">D366*E366</f>
        <v>0</v>
      </c>
      <c r="G366" s="127">
        <f>IFERROR(VLOOKUP(B366,Sheet3!A355:I1821,4,FALSE),0)</f>
        <v>0</v>
      </c>
      <c r="H366" s="128" t="str">
        <f>IFERROR(VLOOKUP(B366,Sheet3!A45:I1506,5,FALSE),0)</f>
        <v>3/8" PUSH ON HOSE 164 FT ROLL</v>
      </c>
      <c r="I366" s="37">
        <f>IFERROR(VLOOKUP(B366,Sheet3!A355:J1821,9,FALSE),0)</f>
        <v>0</v>
      </c>
      <c r="J366" s="38">
        <f t="shared" si="2"/>
        <v>0</v>
      </c>
      <c r="K366" s="3">
        <f t="shared" si="3"/>
        <v>0</v>
      </c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39"/>
      <c r="B367" s="47" t="s">
        <v>289</v>
      </c>
      <c r="C367" s="41">
        <f>IFERROR(VLOOKUP(B367,Sheet3!A356:I1822,6,FALSE),0)</f>
        <v>0</v>
      </c>
      <c r="D367" s="46">
        <f>IFERROR(VLOOKUP(B367,Sheet3!A356:I1822,8,FALSE),0)</f>
        <v>0</v>
      </c>
      <c r="E367" s="63"/>
      <c r="F367" s="43">
        <f t="shared" si="41"/>
        <v>0</v>
      </c>
      <c r="G367" s="129">
        <f>IFERROR(VLOOKUP(B367,Sheet3!A356:I1822,4,FALSE),0)</f>
        <v>0</v>
      </c>
      <c r="H367" s="130" t="str">
        <f>IFERROR(VLOOKUP(B367,Sheet3!A46:I1507,5,FALSE),0)</f>
        <v>3/8" PUSH ON HOSE</v>
      </c>
      <c r="I367" s="37">
        <f>IFERROR(VLOOKUP(B367,Sheet3!A356:J1822,9,FALSE),0)</f>
        <v>0</v>
      </c>
      <c r="J367" s="38">
        <f t="shared" si="2"/>
        <v>0</v>
      </c>
      <c r="K367" s="3">
        <f t="shared" si="3"/>
        <v>0</v>
      </c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39"/>
      <c r="B368" s="47" t="s">
        <v>290</v>
      </c>
      <c r="C368" s="41">
        <f>IFERROR(VLOOKUP(B368,Sheet3!A357:I1823,6,FALSE),0)</f>
        <v>0</v>
      </c>
      <c r="D368" s="46">
        <f>IFERROR(VLOOKUP(B368,Sheet3!A357:I1823,8,FALSE),0)</f>
        <v>0</v>
      </c>
      <c r="E368" s="63"/>
      <c r="F368" s="43">
        <f t="shared" si="41"/>
        <v>0</v>
      </c>
      <c r="G368" s="129">
        <f>IFERROR(VLOOKUP(B368,Sheet3!A357:I1823,4,FALSE),0)</f>
        <v>0</v>
      </c>
      <c r="H368" s="130" t="str">
        <f>IFERROR(VLOOKUP(B368,Sheet3!A47:I1508,5,FALSE),0)</f>
        <v>3/8 PUSH ON HOSE FITTING X 1/4 MALE NPT</v>
      </c>
      <c r="I368" s="37">
        <f>IFERROR(VLOOKUP(B368,Sheet3!A357:J1823,9,FALSE),0)</f>
        <v>0</v>
      </c>
      <c r="J368" s="38">
        <f t="shared" si="2"/>
        <v>0</v>
      </c>
      <c r="K368" s="3">
        <f t="shared" si="3"/>
        <v>0</v>
      </c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39"/>
      <c r="B369" s="47" t="s">
        <v>291</v>
      </c>
      <c r="C369" s="41">
        <f>IFERROR(VLOOKUP(B369,Sheet3!A358:I1824,6,FALSE),0)</f>
        <v>0</v>
      </c>
      <c r="D369" s="46">
        <f>IFERROR(VLOOKUP(B369,Sheet3!A358:I1824,8,FALSE),0)</f>
        <v>0</v>
      </c>
      <c r="E369" s="63"/>
      <c r="F369" s="43">
        <f t="shared" si="41"/>
        <v>0</v>
      </c>
      <c r="G369" s="129">
        <f>IFERROR(VLOOKUP(B369,Sheet3!A358:I1824,4,FALSE),0)</f>
        <v>0</v>
      </c>
      <c r="H369" s="130" t="str">
        <f>IFERROR(VLOOKUP(B369,Sheet3!A48:I1509,5,FALSE),0)</f>
        <v>3/8 PUSH ON HOSE FITTING X 3/8 MALE NPT</v>
      </c>
      <c r="I369" s="37">
        <f>IFERROR(VLOOKUP(B369,Sheet3!A358:J1824,9,FALSE),0)</f>
        <v>0</v>
      </c>
      <c r="J369" s="38">
        <f t="shared" si="2"/>
        <v>0</v>
      </c>
      <c r="K369" s="3">
        <f t="shared" si="3"/>
        <v>0</v>
      </c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39"/>
      <c r="B370" s="47" t="s">
        <v>292</v>
      </c>
      <c r="C370" s="41">
        <f>IFERROR(VLOOKUP(B370,Sheet3!A359:I1825,6,FALSE),0)</f>
        <v>0</v>
      </c>
      <c r="D370" s="46">
        <f>IFERROR(VLOOKUP(B370,Sheet3!A359:I1825,8,FALSE),0)</f>
        <v>0</v>
      </c>
      <c r="E370" s="63"/>
      <c r="F370" s="43">
        <f t="shared" si="41"/>
        <v>0</v>
      </c>
      <c r="G370" s="129">
        <f>IFERROR(VLOOKUP(B370,Sheet3!A359:I1825,4,FALSE),0)</f>
        <v>0</v>
      </c>
      <c r="H370" s="130" t="str">
        <f>IFERROR(VLOOKUP(B370,Sheet3!A49:I1510,5,FALSE),0)</f>
        <v>3/8 PUSH ON HOSE FITTING X 1/2 MALE NPT</v>
      </c>
      <c r="I370" s="37">
        <f>IFERROR(VLOOKUP(B370,Sheet3!A359:J1825,9,FALSE),0)</f>
        <v>0</v>
      </c>
      <c r="J370" s="38">
        <f t="shared" si="2"/>
        <v>0</v>
      </c>
      <c r="K370" s="3">
        <f t="shared" si="3"/>
        <v>0</v>
      </c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39"/>
      <c r="B371" s="47" t="s">
        <v>293</v>
      </c>
      <c r="C371" s="41">
        <f>IFERROR(VLOOKUP(B371,Sheet3!A360:I1826,6,FALSE),0)</f>
        <v>0</v>
      </c>
      <c r="D371" s="46">
        <f>IFERROR(VLOOKUP(B371,Sheet3!A360:I1826,8,FALSE),0)</f>
        <v>0</v>
      </c>
      <c r="E371" s="63"/>
      <c r="F371" s="43">
        <f t="shared" si="41"/>
        <v>0</v>
      </c>
      <c r="G371" s="129">
        <f>IFERROR(VLOOKUP(B371,Sheet3!A360:I1826,4,FALSE),0)</f>
        <v>0</v>
      </c>
      <c r="H371" s="130" t="str">
        <f>IFERROR(VLOOKUP(B371,Sheet3!A50:I1511,5,FALSE),0)</f>
        <v>3/8 PUSH ON HOSE FITTING X 1/4 FEMALE SWIVEL NPT</v>
      </c>
      <c r="I371" s="37">
        <f>IFERROR(VLOOKUP(B371,Sheet3!A360:J1826,9,FALSE),0)</f>
        <v>0</v>
      </c>
      <c r="J371" s="38">
        <f t="shared" si="2"/>
        <v>0</v>
      </c>
      <c r="K371" s="3">
        <f t="shared" si="3"/>
        <v>0</v>
      </c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39"/>
      <c r="B372" s="47" t="s">
        <v>294</v>
      </c>
      <c r="C372" s="41">
        <f>IFERROR(VLOOKUP(B372,Sheet3!A361:I1827,6,FALSE),0)</f>
        <v>0</v>
      </c>
      <c r="D372" s="46">
        <f>IFERROR(VLOOKUP(B372,Sheet3!A361:I1827,8,FALSE),0)</f>
        <v>0</v>
      </c>
      <c r="E372" s="63"/>
      <c r="F372" s="43">
        <f t="shared" si="41"/>
        <v>0</v>
      </c>
      <c r="G372" s="129">
        <f>IFERROR(VLOOKUP(B372,Sheet3!A361:I1827,4,FALSE),0)</f>
        <v>0</v>
      </c>
      <c r="H372" s="130" t="str">
        <f>IFERROR(VLOOKUP(B372,Sheet3!A51:I1512,5,FALSE),0)</f>
        <v>3/8 PUSH ON HOSE FITTING X 1/2 FEMALE SWIVEL NPT</v>
      </c>
      <c r="I372" s="37">
        <f>IFERROR(VLOOKUP(B372,Sheet3!A361:J1827,9,FALSE),0)</f>
        <v>0</v>
      </c>
      <c r="J372" s="38">
        <f t="shared" si="2"/>
        <v>0</v>
      </c>
      <c r="K372" s="3">
        <f t="shared" si="3"/>
        <v>0</v>
      </c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39"/>
      <c r="B373" s="47" t="s">
        <v>295</v>
      </c>
      <c r="C373" s="41">
        <f>IFERROR(VLOOKUP(B373,Sheet3!A362:I1828,6,FALSE),0)</f>
        <v>0</v>
      </c>
      <c r="D373" s="46">
        <f>IFERROR(VLOOKUP(B373,Sheet3!A362:I1828,8,FALSE),0)</f>
        <v>0</v>
      </c>
      <c r="E373" s="63"/>
      <c r="F373" s="43">
        <f t="shared" si="41"/>
        <v>0</v>
      </c>
      <c r="G373" s="129">
        <f>IFERROR(VLOOKUP(B373,Sheet3!A362:I1828,4,FALSE),0)</f>
        <v>0</v>
      </c>
      <c r="H373" s="130" t="str">
        <f>IFERROR(VLOOKUP(B373,Sheet3!A52:I1513,5,FALSE),0)</f>
        <v>1/2" PUSH ON HOSE 160 FT ROLL</v>
      </c>
      <c r="I373" s="37">
        <f>IFERROR(VLOOKUP(B373,Sheet3!A362:J1828,9,FALSE),0)</f>
        <v>0</v>
      </c>
      <c r="J373" s="38">
        <f t="shared" si="2"/>
        <v>0</v>
      </c>
      <c r="K373" s="3">
        <f t="shared" si="3"/>
        <v>0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39"/>
      <c r="B374" s="47" t="s">
        <v>296</v>
      </c>
      <c r="C374" s="41">
        <f>IFERROR(VLOOKUP(B374,Sheet3!A363:I1829,6,FALSE),0)</f>
        <v>0</v>
      </c>
      <c r="D374" s="46">
        <f>IFERROR(VLOOKUP(B374,Sheet3!A363:I1829,8,FALSE),0)</f>
        <v>0</v>
      </c>
      <c r="E374" s="63"/>
      <c r="F374" s="43">
        <f t="shared" si="41"/>
        <v>0</v>
      </c>
      <c r="G374" s="129">
        <f>IFERROR(VLOOKUP(B374,Sheet3!A363:I1829,4,FALSE),0)</f>
        <v>0</v>
      </c>
      <c r="H374" s="130" t="str">
        <f>IFERROR(VLOOKUP(B374,Sheet3!A53:I1514,5,FALSE),0)</f>
        <v>1/2" ID PUSH ON HOSE</v>
      </c>
      <c r="I374" s="37">
        <f>IFERROR(VLOOKUP(B374,Sheet3!A363:J1829,9,FALSE),0)</f>
        <v>0</v>
      </c>
      <c r="J374" s="38">
        <f t="shared" si="2"/>
        <v>0</v>
      </c>
      <c r="K374" s="3">
        <f t="shared" si="3"/>
        <v>0</v>
      </c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39"/>
      <c r="B375" s="47" t="s">
        <v>297</v>
      </c>
      <c r="C375" s="41">
        <f>IFERROR(VLOOKUP(B375,Sheet3!A364:I1830,6,FALSE),0)</f>
        <v>0</v>
      </c>
      <c r="D375" s="46">
        <f>IFERROR(VLOOKUP(B375,Sheet3!A364:I1830,8,FALSE),0)</f>
        <v>0</v>
      </c>
      <c r="E375" s="63"/>
      <c r="F375" s="43">
        <f t="shared" si="41"/>
        <v>0</v>
      </c>
      <c r="G375" s="129">
        <f>IFERROR(VLOOKUP(B375,Sheet3!A364:I1830,4,FALSE),0)</f>
        <v>0</v>
      </c>
      <c r="H375" s="130" t="str">
        <f>IFERROR(VLOOKUP(B375,Sheet3!A54:I1515,5,FALSE),0)</f>
        <v>1/2 PUSH ON HOSE FITTING X 1/2 MALE NPT</v>
      </c>
      <c r="I375" s="37">
        <f>IFERROR(VLOOKUP(B375,Sheet3!A364:J1830,9,FALSE),0)</f>
        <v>0</v>
      </c>
      <c r="J375" s="38">
        <f t="shared" si="2"/>
        <v>0</v>
      </c>
      <c r="K375" s="3">
        <f t="shared" si="3"/>
        <v>0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39"/>
      <c r="B376" s="66" t="s">
        <v>298</v>
      </c>
      <c r="C376" s="50">
        <f>IFERROR(VLOOKUP(B376,Sheet3!A365:I1831,6,FALSE),0)</f>
        <v>0</v>
      </c>
      <c r="D376" s="51">
        <f>IFERROR(VLOOKUP(B376,Sheet3!A365:I1831,8,FALSE),0)</f>
        <v>0</v>
      </c>
      <c r="E376" s="67"/>
      <c r="F376" s="52">
        <f t="shared" si="41"/>
        <v>0</v>
      </c>
      <c r="G376" s="131">
        <f>IFERROR(VLOOKUP(B376,Sheet3!A365:I1831,4,FALSE),0)</f>
        <v>0</v>
      </c>
      <c r="H376" s="130" t="str">
        <f>IFERROR(VLOOKUP(B376,Sheet3!A55:I1516,5,FALSE),0)</f>
        <v>1/2 PUSH ON HOSE FITTING X 1/2 FEMALE SWIVEL  NPT</v>
      </c>
      <c r="I376" s="37">
        <f>IFERROR(VLOOKUP(B376,Sheet3!A365:J1831,9,FALSE),0)</f>
        <v>0</v>
      </c>
      <c r="J376" s="38">
        <f t="shared" si="2"/>
        <v>0</v>
      </c>
      <c r="K376" s="3">
        <f t="shared" si="3"/>
        <v>0</v>
      </c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39"/>
      <c r="B377" s="61" t="s">
        <v>299</v>
      </c>
      <c r="C377" s="31">
        <f>IFERROR(VLOOKUP(B377,Sheet3!A366:I1832,6,FALSE),0)</f>
        <v>0</v>
      </c>
      <c r="D377" s="32">
        <f>IFERROR(VLOOKUP(B377,Sheet3!A366:I1832,8,FALSE),0)</f>
        <v>0</v>
      </c>
      <c r="E377" s="62"/>
      <c r="F377" s="34">
        <f t="shared" si="41"/>
        <v>0</v>
      </c>
      <c r="G377" s="127">
        <f>IFERROR(VLOOKUP(B377,Sheet3!A366:I1832,4,FALSE),0)</f>
        <v>0</v>
      </c>
      <c r="H377" s="130" t="str">
        <f>IFERROR(VLOOKUP(B377,Sheet3!A56:I1517,5,FALSE),0)</f>
        <v>3/8 HOSE STRAIN RELIEF, FOR HOSE DIAM .50 - .70  </v>
      </c>
      <c r="I377" s="37">
        <f>IFERROR(VLOOKUP(B377,Sheet3!A366:J1832,9,FALSE),0)</f>
        <v>0</v>
      </c>
      <c r="J377" s="38">
        <f t="shared" si="2"/>
        <v>0</v>
      </c>
      <c r="K377" s="3">
        <f t="shared" si="3"/>
        <v>0</v>
      </c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48"/>
      <c r="B378" s="66" t="s">
        <v>300</v>
      </c>
      <c r="C378" s="50">
        <f>IFERROR(VLOOKUP(B378,Sheet3!A367:I1833,6,FALSE),0)</f>
        <v>0</v>
      </c>
      <c r="D378" s="51">
        <f>IFERROR(VLOOKUP(B378,Sheet3!A367:I1833,8,FALSE),0)</f>
        <v>0</v>
      </c>
      <c r="E378" s="67"/>
      <c r="F378" s="52">
        <f t="shared" si="41"/>
        <v>0</v>
      </c>
      <c r="G378" s="131">
        <f>IFERROR(VLOOKUP(B378,Sheet3!A367:I1833,4,FALSE),0)</f>
        <v>0</v>
      </c>
      <c r="H378" s="132" t="str">
        <f>IFERROR(VLOOKUP(B378,Sheet3!A57:I1518,5,FALSE),0)</f>
        <v>1/2 HOSE STRAIN RELIEF, FOR HOSE DIAM .70 - 1.00, </v>
      </c>
      <c r="I378" s="37">
        <f>IFERROR(VLOOKUP(B378,Sheet3!A367:J1833,9,FALSE),0)</f>
        <v>0</v>
      </c>
      <c r="J378" s="38">
        <f t="shared" si="2"/>
        <v>0</v>
      </c>
      <c r="K378" s="3">
        <f t="shared" si="3"/>
        <v>0</v>
      </c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29"/>
      <c r="B379" s="55" t="s">
        <v>301</v>
      </c>
      <c r="C379" s="56"/>
      <c r="D379" s="4"/>
      <c r="E379" s="126"/>
      <c r="F379" s="109"/>
      <c r="G379" s="58"/>
      <c r="H379" s="59"/>
      <c r="I379" s="37">
        <f>IFERROR(VLOOKUP(B379,Sheet3!A368:J1834,9,FALSE),0)</f>
        <v>0</v>
      </c>
      <c r="J379" s="38">
        <f t="shared" si="2"/>
        <v>0</v>
      </c>
      <c r="K379" s="3">
        <f t="shared" si="3"/>
        <v>0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39"/>
      <c r="B380" s="61" t="s">
        <v>302</v>
      </c>
      <c r="C380" s="31">
        <f>IFERROR(VLOOKUP(B380,Sheet3!A369:I1835,6,FALSE),0)</f>
        <v>0</v>
      </c>
      <c r="D380" s="32">
        <f>IFERROR(VLOOKUP(B380,Sheet3!A369:I1835,8,FALSE),0)</f>
        <v>0</v>
      </c>
      <c r="E380" s="62"/>
      <c r="F380" s="34">
        <f t="shared" ref="F380:F383" si="42">D380*E380</f>
        <v>0</v>
      </c>
      <c r="G380" s="127">
        <f>IFERROR(VLOOKUP(B380,Sheet3!A369:I1835,4,FALSE),0)</f>
        <v>0</v>
      </c>
      <c r="H380" s="128" t="str">
        <f>IFERROR(VLOOKUP(B380,Sheet3!A45:I1506,5,FALSE),0)</f>
        <v>1-1/2" NPT MALE X FEM X 18"" JUMPER HOSE</v>
      </c>
      <c r="I380" s="37">
        <f>IFERROR(VLOOKUP(B380,Sheet3!A369:J1835,9,FALSE),0)</f>
        <v>0</v>
      </c>
      <c r="J380" s="38">
        <f t="shared" si="2"/>
        <v>0</v>
      </c>
      <c r="K380" s="3">
        <f t="shared" si="3"/>
        <v>0</v>
      </c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39"/>
      <c r="B381" s="47" t="s">
        <v>303</v>
      </c>
      <c r="C381" s="41">
        <f>IFERROR(VLOOKUP(B381,Sheet3!A370:I1836,6,FALSE),0)</f>
        <v>0</v>
      </c>
      <c r="D381" s="46">
        <f>IFERROR(VLOOKUP(B381,Sheet3!A370:I1836,8,FALSE),0)</f>
        <v>0</v>
      </c>
      <c r="E381" s="63"/>
      <c r="F381" s="43">
        <f t="shared" si="42"/>
        <v>0</v>
      </c>
      <c r="G381" s="129">
        <f>IFERROR(VLOOKUP(B381,Sheet3!A370:I1836,4,FALSE),0)</f>
        <v>0</v>
      </c>
      <c r="H381" s="130" t="str">
        <f>IFERROR(VLOOKUP(B381,Sheet3!A46:I1507,5,FALSE),0)</f>
        <v>1-1/2" NPT MALE X FEM X 3 FT JUMPER HOSE</v>
      </c>
      <c r="I381" s="37">
        <f>IFERROR(VLOOKUP(B381,Sheet3!A370:J1836,9,FALSE),0)</f>
        <v>0</v>
      </c>
      <c r="J381" s="38">
        <f t="shared" si="2"/>
        <v>0</v>
      </c>
      <c r="K381" s="3">
        <f t="shared" si="3"/>
        <v>0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39"/>
      <c r="B382" s="47" t="s">
        <v>304</v>
      </c>
      <c r="C382" s="41">
        <f>IFERROR(VLOOKUP(B382,Sheet3!A371:I1837,6,FALSE),0)</f>
        <v>0</v>
      </c>
      <c r="D382" s="46">
        <f>IFERROR(VLOOKUP(B382,Sheet3!A371:I1837,8,FALSE),0)</f>
        <v>0</v>
      </c>
      <c r="E382" s="63"/>
      <c r="F382" s="43">
        <f t="shared" si="42"/>
        <v>0</v>
      </c>
      <c r="G382" s="129">
        <f>IFERROR(VLOOKUP(B382,Sheet3!A371:I1837,4,FALSE),0)</f>
        <v>0</v>
      </c>
      <c r="H382" s="130" t="str">
        <f>IFERROR(VLOOKUP(B382,Sheet3!A47:I1508,5,FALSE),0)</f>
        <v>2" NPT MALE X FEM X 3 FT JUMPER HOSE</v>
      </c>
      <c r="I382" s="37">
        <f>IFERROR(VLOOKUP(B382,Sheet3!A371:J1837,9,FALSE),0)</f>
        <v>0</v>
      </c>
      <c r="J382" s="38">
        <f t="shared" si="2"/>
        <v>0</v>
      </c>
      <c r="K382" s="3">
        <f t="shared" si="3"/>
        <v>0</v>
      </c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48"/>
      <c r="B383" s="66" t="s">
        <v>305</v>
      </c>
      <c r="C383" s="50">
        <f>IFERROR(VLOOKUP(B383,Sheet3!A372:I1838,6,FALSE),0)</f>
        <v>0</v>
      </c>
      <c r="D383" s="51">
        <f>IFERROR(VLOOKUP(B383,Sheet3!A372:I1838,8,FALSE),0)</f>
        <v>0</v>
      </c>
      <c r="E383" s="67"/>
      <c r="F383" s="52">
        <f t="shared" si="42"/>
        <v>0</v>
      </c>
      <c r="G383" s="131">
        <f>IFERROR(VLOOKUP(B383,Sheet3!A372:I1838,4,FALSE),0)</f>
        <v>0</v>
      </c>
      <c r="H383" s="132" t="str">
        <f>IFERROR(VLOOKUP(B383,Sheet3!A48:I1509,5,FALSE),0)</f>
        <v>3" NPT MALE X FEM X 3 FT JUMPER HOSE</v>
      </c>
      <c r="I383" s="37">
        <f>IFERROR(VLOOKUP(B383,Sheet3!A372:J1838,9,FALSE),0)</f>
        <v>0</v>
      </c>
      <c r="J383" s="38">
        <f t="shared" si="2"/>
        <v>0</v>
      </c>
      <c r="K383" s="3">
        <f t="shared" si="3"/>
        <v>0</v>
      </c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29"/>
      <c r="B384" s="109" t="s">
        <v>306</v>
      </c>
      <c r="C384" s="56"/>
      <c r="D384" s="4"/>
      <c r="E384" s="126"/>
      <c r="F384" s="109"/>
      <c r="G384" s="58"/>
      <c r="H384" s="59"/>
      <c r="I384" s="37">
        <f>IFERROR(VLOOKUP(B384,Sheet3!A373:J1839,9,FALSE),0)</f>
        <v>0</v>
      </c>
      <c r="J384" s="38">
        <f t="shared" si="2"/>
        <v>0</v>
      </c>
      <c r="K384" s="3">
        <f t="shared" si="3"/>
        <v>0</v>
      </c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39"/>
      <c r="B385" s="61" t="s">
        <v>307</v>
      </c>
      <c r="C385" s="31">
        <f>IFERROR(VLOOKUP(B385,Sheet3!A374:I1840,6,FALSE),0)</f>
        <v>52.91</v>
      </c>
      <c r="D385" s="32">
        <f>IFERROR(VLOOKUP(B385,Sheet3!A374:I1840,8,FALSE),0)</f>
        <v>37.04</v>
      </c>
      <c r="E385" s="62"/>
      <c r="F385" s="34">
        <f t="shared" ref="F385:F392" si="43">D385*E385</f>
        <v>0</v>
      </c>
      <c r="G385" s="35" t="str">
        <f>IFERROR(VLOOKUP(B385,Sheet3!A374:I1840,4,FALSE),0)</f>
        <v/>
      </c>
      <c r="H385" s="36" t="str">
        <f>IFERROR(VLOOKUP(B385,Sheet3!A374:I1840,5,FALSE),0)</f>
        <v>3/8" FILTER REGULATOR UNIT WITH GAUGE, 3/8"  NPT PORTS</v>
      </c>
      <c r="I385" s="37">
        <f>IFERROR(VLOOKUP(B385,Sheet3!A374:J1840,9,FALSE),0)</f>
        <v>1.48</v>
      </c>
      <c r="J385" s="38">
        <f t="shared" si="2"/>
        <v>0</v>
      </c>
      <c r="K385" s="3">
        <f t="shared" si="3"/>
        <v>0</v>
      </c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39"/>
      <c r="B386" s="47" t="s">
        <v>308</v>
      </c>
      <c r="C386" s="41">
        <f>IFERROR(VLOOKUP(B386,Sheet3!A375:I1841,6,FALSE),0)</f>
        <v>78.7</v>
      </c>
      <c r="D386" s="46">
        <f>IFERROR(VLOOKUP(B386,Sheet3!A375:I1841,8,FALSE),0)</f>
        <v>55.09</v>
      </c>
      <c r="E386" s="63"/>
      <c r="F386" s="43">
        <f t="shared" si="43"/>
        <v>0</v>
      </c>
      <c r="G386" s="44" t="str">
        <f>IFERROR(VLOOKUP(B386,Sheet3!A375:I1841,4,FALSE),0)</f>
        <v/>
      </c>
      <c r="H386" s="45" t="str">
        <f>IFERROR(VLOOKUP(B386,Sheet3!A375:I1841,5,FALSE),0)</f>
        <v>1/2" FILTER REGULATOR UNIT WITH GAUGE, 1/2"  NPT PORTS</v>
      </c>
      <c r="I386" s="37">
        <f>IFERROR(VLOOKUP(B386,Sheet3!A375:J1841,9,FALSE),0)</f>
        <v>3.08</v>
      </c>
      <c r="J386" s="38">
        <f t="shared" si="2"/>
        <v>0</v>
      </c>
      <c r="K386" s="3">
        <f t="shared" si="3"/>
        <v>0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39"/>
      <c r="B387" s="47" t="s">
        <v>309</v>
      </c>
      <c r="C387" s="41">
        <f>IFERROR(VLOOKUP(B387,Sheet3!A376:I1842,6,FALSE),0)</f>
        <v>99.21</v>
      </c>
      <c r="D387" s="46">
        <f>IFERROR(VLOOKUP(B387,Sheet3!A376:I1842,8,FALSE),0)</f>
        <v>69.45</v>
      </c>
      <c r="E387" s="63"/>
      <c r="F387" s="43">
        <f t="shared" si="43"/>
        <v>0</v>
      </c>
      <c r="G387" s="44" t="str">
        <f>IFERROR(VLOOKUP(B387,Sheet3!A376:I1842,4,FALSE),0)</f>
        <v/>
      </c>
      <c r="H387" s="45" t="str">
        <f>IFERROR(VLOOKUP(B387,Sheet3!A376:I1842,5,FALSE),0)</f>
        <v>3/4" FILTER REGULATOR UNIT WITH GAUGE, 3/4"  NPT PORTS</v>
      </c>
      <c r="I387" s="37">
        <f>IFERROR(VLOOKUP(B387,Sheet3!A376:J1842,9,FALSE),0)</f>
        <v>3.15</v>
      </c>
      <c r="J387" s="38">
        <f t="shared" si="2"/>
        <v>0</v>
      </c>
      <c r="K387" s="3">
        <f t="shared" si="3"/>
        <v>0</v>
      </c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39"/>
      <c r="B388" s="47" t="s">
        <v>310</v>
      </c>
      <c r="C388" s="41">
        <f>IFERROR(VLOOKUP(B388,Sheet3!A377:I1843,6,FALSE),0)</f>
        <v>110.2</v>
      </c>
      <c r="D388" s="46">
        <f>IFERROR(VLOOKUP(B388,Sheet3!A377:I1843,8,FALSE),0)</f>
        <v>77.14</v>
      </c>
      <c r="E388" s="63"/>
      <c r="F388" s="43">
        <f t="shared" si="43"/>
        <v>0</v>
      </c>
      <c r="G388" s="44" t="str">
        <f>IFERROR(VLOOKUP(B388,Sheet3!A377:I1843,4,FALSE),0)</f>
        <v/>
      </c>
      <c r="H388" s="45" t="str">
        <f>IFERROR(VLOOKUP(B388,Sheet3!A377:I1843,5,FALSE),0)</f>
        <v>1" FILTER REGULATOR UNIT WITH GAUGE, 1"  NPT PORTS</v>
      </c>
      <c r="I388" s="37">
        <f>IFERROR(VLOOKUP(B388,Sheet3!A377:J1843,9,FALSE),0)</f>
        <v>4.64</v>
      </c>
      <c r="J388" s="38">
        <f t="shared" si="2"/>
        <v>0</v>
      </c>
      <c r="K388" s="3">
        <f t="shared" si="3"/>
        <v>0</v>
      </c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39"/>
      <c r="B389" s="47"/>
      <c r="C389" s="41">
        <f>IFERROR(VLOOKUP(B389,Sheet3!A378:I1844,6,FALSE),0)</f>
        <v>0</v>
      </c>
      <c r="D389" s="46">
        <f>IFERROR(VLOOKUP(B389,Sheet3!A378:I1844,8,FALSE),0)</f>
        <v>0</v>
      </c>
      <c r="E389" s="63"/>
      <c r="F389" s="43">
        <f t="shared" si="43"/>
        <v>0</v>
      </c>
      <c r="G389" s="44">
        <f>IFERROR(VLOOKUP(B389,Sheet3!A378:I1844,4,FALSE),0)</f>
        <v>0</v>
      </c>
      <c r="H389" s="45">
        <f>IFERROR(VLOOKUP(B389,Sheet3!A378:I1844,5,FALSE),0)</f>
        <v>0</v>
      </c>
      <c r="I389" s="37">
        <f>IFERROR(VLOOKUP(B389,Sheet3!A378:J1844,9,FALSE),0)</f>
        <v>0</v>
      </c>
      <c r="J389" s="38">
        <f t="shared" si="2"/>
        <v>0</v>
      </c>
      <c r="K389" s="3">
        <f t="shared" si="3"/>
        <v>0</v>
      </c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39"/>
      <c r="B390" s="47" t="s">
        <v>311</v>
      </c>
      <c r="C390" s="41">
        <f>IFERROR(VLOOKUP(B390,Sheet3!A379:I1845,6,FALSE),0)</f>
        <v>129.97</v>
      </c>
      <c r="D390" s="46">
        <f>IFERROR(VLOOKUP(B390,Sheet3!A379:I1845,8,FALSE),0)</f>
        <v>90.98</v>
      </c>
      <c r="E390" s="63"/>
      <c r="F390" s="43">
        <f t="shared" si="43"/>
        <v>0</v>
      </c>
      <c r="G390" s="44" t="str">
        <f>IFERROR(VLOOKUP(B390,Sheet3!A379:I1845,4,FALSE),0)</f>
        <v/>
      </c>
      <c r="H390" s="45" t="str">
        <f>IFERROR(VLOOKUP(B390,Sheet3!A379:I1845,5,FALSE),0)</f>
        <v>1/2" VERTICAL FILTER REGULATOR UNIT WITH GAUGE,  1/2" NPT PORTS</v>
      </c>
      <c r="I390" s="37">
        <f>IFERROR(VLOOKUP(B390,Sheet3!A379:J1845,9,FALSE),0)</f>
        <v>5</v>
      </c>
      <c r="J390" s="38">
        <f t="shared" si="2"/>
        <v>0</v>
      </c>
      <c r="K390" s="3">
        <f t="shared" si="3"/>
        <v>0</v>
      </c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39"/>
      <c r="B391" s="47" t="s">
        <v>312</v>
      </c>
      <c r="C391" s="41">
        <f>IFERROR(VLOOKUP(B391,Sheet3!A380:I1846,6,FALSE),0)</f>
        <v>129.97</v>
      </c>
      <c r="D391" s="46">
        <f>IFERROR(VLOOKUP(B391,Sheet3!A380:I1846,8,FALSE),0)</f>
        <v>90.98</v>
      </c>
      <c r="E391" s="63"/>
      <c r="F391" s="43">
        <f t="shared" si="43"/>
        <v>0</v>
      </c>
      <c r="G391" s="44" t="str">
        <f>IFERROR(VLOOKUP(B391,Sheet3!A380:I1846,4,FALSE),0)</f>
        <v/>
      </c>
      <c r="H391" s="45" t="str">
        <f>IFERROR(VLOOKUP(B391,Sheet3!A380:I1846,5,FALSE),0)</f>
        <v>3/4" VERTICAL FILTER REGULATOR UNIT WITH GAUGE,  3/4"  NPT PORTS</v>
      </c>
      <c r="I391" s="37">
        <f>IFERROR(VLOOKUP(B391,Sheet3!A380:J1846,9,FALSE),0)</f>
        <v>5</v>
      </c>
      <c r="J391" s="38">
        <f t="shared" si="2"/>
        <v>0</v>
      </c>
      <c r="K391" s="3">
        <f t="shared" si="3"/>
        <v>0</v>
      </c>
      <c r="L391" s="1"/>
      <c r="M391" s="1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39"/>
      <c r="B392" s="66"/>
      <c r="C392" s="50">
        <f>IFERROR(VLOOKUP(B392,Sheet3!A381:I1847,6,FALSE),0)</f>
        <v>0</v>
      </c>
      <c r="D392" s="51">
        <f>IFERROR(VLOOKUP(B392,Sheet3!A381:I1847,8,FALSE),0)</f>
        <v>0</v>
      </c>
      <c r="E392" s="63"/>
      <c r="F392" s="52">
        <f t="shared" si="43"/>
        <v>0</v>
      </c>
      <c r="G392" s="53">
        <f>IFERROR(VLOOKUP(B392,Sheet3!A381:I1847,4,FALSE),0)</f>
        <v>0</v>
      </c>
      <c r="H392" s="77">
        <f>IFERROR(VLOOKUP(B392,Sheet3!A381:I1847,5,FALSE),0)</f>
        <v>0</v>
      </c>
      <c r="I392" s="37">
        <f>IFERROR(VLOOKUP(B392,Sheet3!A381:J1847,9,FALSE),0)</f>
        <v>0</v>
      </c>
      <c r="J392" s="38">
        <f t="shared" si="2"/>
        <v>0</v>
      </c>
      <c r="K392" s="3">
        <f t="shared" si="3"/>
        <v>0</v>
      </c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48"/>
      <c r="B393" s="109" t="s">
        <v>313</v>
      </c>
      <c r="C393" s="56"/>
      <c r="D393" s="4"/>
      <c r="E393" s="126"/>
      <c r="F393" s="109"/>
      <c r="G393" s="58"/>
      <c r="H393" s="59"/>
      <c r="I393" s="37">
        <f>IFERROR(VLOOKUP(B393,Sheet3!A382:J1848,9,FALSE),0)</f>
        <v>0</v>
      </c>
      <c r="J393" s="38">
        <f t="shared" si="2"/>
        <v>0</v>
      </c>
      <c r="K393" s="3">
        <f t="shared" si="3"/>
        <v>0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60"/>
      <c r="B394" s="61" t="s">
        <v>314</v>
      </c>
      <c r="C394" s="31">
        <f>IFERROR(VLOOKUP(B394,Sheet3!A383:I1849,6,FALSE),0)</f>
        <v>499.94</v>
      </c>
      <c r="D394" s="32">
        <f>IFERROR(VLOOKUP(B394,Sheet3!A383:I1849,8,FALSE),0)</f>
        <v>349.96</v>
      </c>
      <c r="E394" s="62"/>
      <c r="F394" s="34">
        <f t="shared" ref="F394:F422" si="44">D394*E394</f>
        <v>0</v>
      </c>
      <c r="G394" s="35" t="str">
        <f>IFERROR(VLOOKUP(B394,Sheet3!A383:I1849,4,FALSE),0)</f>
        <v>1"</v>
      </c>
      <c r="H394" s="36" t="str">
        <f>IFERROR(VLOOKUP(B394,Sheet3!A383:I1849,5,FALSE),0)</f>
        <v>3/4" FASTPIPE MASTER KIT 90 FT, 3 OUTLETS  -  SHIPS IN ONE BOX</v>
      </c>
      <c r="I394" s="37">
        <f>IFERROR(VLOOKUP(B394,Sheet3!A383:J1849,9,FALSE),0)</f>
        <v>9</v>
      </c>
      <c r="J394" s="38">
        <f t="shared" si="2"/>
        <v>0</v>
      </c>
      <c r="K394" s="3">
        <f t="shared" si="3"/>
        <v>0</v>
      </c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60"/>
      <c r="B395" s="47" t="s">
        <v>315</v>
      </c>
      <c r="C395" s="41">
        <f>IFERROR(VLOOKUP(B395,Sheet3!A384:I1850,6,FALSE),0)</f>
        <v>732.94</v>
      </c>
      <c r="D395" s="46">
        <f>IFERROR(VLOOKUP(B395,Sheet3!A384:I1850,8,FALSE),0)</f>
        <v>513.06</v>
      </c>
      <c r="E395" s="63"/>
      <c r="F395" s="43">
        <f t="shared" si="44"/>
        <v>0</v>
      </c>
      <c r="G395" s="44" t="str">
        <f>IFERROR(VLOOKUP(B395,Sheet3!A384:I1850,4,FALSE),0)</f>
        <v>1"</v>
      </c>
      <c r="H395" s="45" t="str">
        <f>IFERROR(VLOOKUP(B395,Sheet3!A384:I1850,5,FALSE),0)</f>
        <v>1" FASTPIPE MASTER KIT 90FT, 3 OUTLETS -SHIPS IN ONE BOX</v>
      </c>
      <c r="I395" s="37">
        <f>IFERROR(VLOOKUP(B395,Sheet3!A384:J1850,9,FALSE),0)</f>
        <v>11.6</v>
      </c>
      <c r="J395" s="38">
        <f t="shared" si="2"/>
        <v>0</v>
      </c>
      <c r="K395" s="3">
        <f t="shared" si="3"/>
        <v>0</v>
      </c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60"/>
      <c r="B396" s="47"/>
      <c r="C396" s="41">
        <f>IFERROR(VLOOKUP(B396,Sheet3!A385:I1851,6,FALSE),0)</f>
        <v>0</v>
      </c>
      <c r="D396" s="46">
        <f>IFERROR(VLOOKUP(B396,Sheet3!A385:I1851,8,FALSE),0)</f>
        <v>0</v>
      </c>
      <c r="E396" s="63"/>
      <c r="F396" s="43">
        <f t="shared" si="44"/>
        <v>0</v>
      </c>
      <c r="G396" s="44">
        <f>IFERROR(VLOOKUP(B396,Sheet3!A385:I1851,4,FALSE),0)</f>
        <v>0</v>
      </c>
      <c r="H396" s="45">
        <f>IFERROR(VLOOKUP(B396,Sheet3!A385:I1851,5,FALSE),0)</f>
        <v>0</v>
      </c>
      <c r="I396" s="37">
        <f>IFERROR(VLOOKUP(B396,Sheet3!A385:J1851,9,FALSE),0)</f>
        <v>0</v>
      </c>
      <c r="J396" s="38">
        <f t="shared" si="2"/>
        <v>0</v>
      </c>
      <c r="K396" s="3">
        <f t="shared" si="3"/>
        <v>0</v>
      </c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60"/>
      <c r="B397" s="47" t="s">
        <v>316</v>
      </c>
      <c r="C397" s="41">
        <f>IFERROR(VLOOKUP(B397,Sheet3!A386:I1852,6,FALSE),0)</f>
        <v>1011.98</v>
      </c>
      <c r="D397" s="46">
        <f>IFERROR(VLOOKUP(B397,Sheet3!A386:I1852,8,FALSE),0)</f>
        <v>708.39</v>
      </c>
      <c r="E397" s="63"/>
      <c r="F397" s="43">
        <f t="shared" si="44"/>
        <v>0</v>
      </c>
      <c r="G397" s="44" t="str">
        <f>IFERROR(VLOOKUP(B397,Sheet3!A386:I1852,4,FALSE),0)</f>
        <v>1"</v>
      </c>
      <c r="H397" s="45" t="str">
        <f>IFERROR(VLOOKUP(B397,Sheet3!A386:I1852,5,FALSE),0)</f>
        <v>3/4" FASTPIPE MASTER KIT 230FT, 5 OUTLETS  COMBO UNIT 2 PACKAGES</v>
      </c>
      <c r="I397" s="37">
        <f>IFERROR(VLOOKUP(B397,Sheet3!A386:J1852,9,FALSE),0)</f>
        <v>12</v>
      </c>
      <c r="J397" s="38">
        <f t="shared" si="2"/>
        <v>0</v>
      </c>
      <c r="K397" s="3">
        <f t="shared" si="3"/>
        <v>0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60"/>
      <c r="B398" s="47" t="s">
        <v>317</v>
      </c>
      <c r="C398" s="41">
        <f>IFERROR(VLOOKUP(B398,Sheet3!A387:I1853,6,FALSE),0)</f>
        <v>1242.97</v>
      </c>
      <c r="D398" s="46">
        <f>IFERROR(VLOOKUP(B398,Sheet3!A387:I1853,8,FALSE),0)</f>
        <v>870.08</v>
      </c>
      <c r="E398" s="63"/>
      <c r="F398" s="43">
        <f t="shared" si="44"/>
        <v>0</v>
      </c>
      <c r="G398" s="44" t="str">
        <f>IFERROR(VLOOKUP(B398,Sheet3!A387:I1853,4,FALSE),0)</f>
        <v>1"</v>
      </c>
      <c r="H398" s="45" t="str">
        <f>IFERROR(VLOOKUP(B398,Sheet3!A387:I1853,5,FALSE),0)</f>
        <v>1" FASTPIPE MASTER KIT 230FT, 5 OUTLETS  COMBO UNIT 2 PACKAGES (non-returnable)</v>
      </c>
      <c r="I398" s="37">
        <f>IFERROR(VLOOKUP(B398,Sheet3!A387:J1853,9,FALSE),0)</f>
        <v>15</v>
      </c>
      <c r="J398" s="38">
        <f t="shared" si="2"/>
        <v>0</v>
      </c>
      <c r="K398" s="3">
        <f t="shared" si="3"/>
        <v>0</v>
      </c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60"/>
      <c r="B399" s="47" t="s">
        <v>318</v>
      </c>
      <c r="C399" s="41">
        <f>IFERROR(VLOOKUP(B399,Sheet3!A388:I1854,6,FALSE),0)</f>
        <v>363.49</v>
      </c>
      <c r="D399" s="46">
        <f>IFERROR(VLOOKUP(B399,Sheet3!A388:I1854,8,FALSE),0)</f>
        <v>254.44</v>
      </c>
      <c r="E399" s="63"/>
      <c r="F399" s="43">
        <f t="shared" si="44"/>
        <v>0</v>
      </c>
      <c r="G399" s="44" t="str">
        <f>IFERROR(VLOOKUP(B399,Sheet3!A388:I1854,4,FALSE),0)</f>
        <v>1"</v>
      </c>
      <c r="H399" s="45" t="str">
        <f>IFERROR(VLOOKUP(B399,Sheet3!A388:I1854,5,FALSE),0)</f>
        <v>3/4" FASTPIPE COOLING KIT</v>
      </c>
      <c r="I399" s="37">
        <f>IFERROR(VLOOKUP(B399,Sheet3!A388:J1854,9,FALSE),0)</f>
        <v>34</v>
      </c>
      <c r="J399" s="38">
        <f t="shared" si="2"/>
        <v>0</v>
      </c>
      <c r="K399" s="3">
        <f t="shared" si="3"/>
        <v>0</v>
      </c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60"/>
      <c r="B400" s="47" t="s">
        <v>319</v>
      </c>
      <c r="C400" s="41">
        <f>IFERROR(VLOOKUP(B400,Sheet3!A389:I1855,6,FALSE),0)</f>
        <v>475.49</v>
      </c>
      <c r="D400" s="46">
        <f>IFERROR(VLOOKUP(B400,Sheet3!A389:I1855,8,FALSE),0)</f>
        <v>332.84</v>
      </c>
      <c r="E400" s="111"/>
      <c r="F400" s="43">
        <f t="shared" si="44"/>
        <v>0</v>
      </c>
      <c r="G400" s="44" t="str">
        <f>IFERROR(VLOOKUP(B400,Sheet3!A389:I1855,4,FALSE),0)</f>
        <v>1"</v>
      </c>
      <c r="H400" s="45" t="str">
        <f>IFERROR(VLOOKUP(B400,Sheet3!A389:I1855,5,FALSE),0)</f>
        <v>1" FASTPIPE COOLING KIT</v>
      </c>
      <c r="I400" s="37">
        <f>IFERROR(VLOOKUP(B400,Sheet3!A389:J1855,9,FALSE),0)</f>
        <v>66</v>
      </c>
      <c r="J400" s="38">
        <f t="shared" si="2"/>
        <v>0</v>
      </c>
      <c r="K400" s="3">
        <f t="shared" si="3"/>
        <v>0</v>
      </c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33"/>
      <c r="B401" s="47"/>
      <c r="C401" s="41">
        <f>IFERROR(VLOOKUP(B401,Sheet3!A390:I1856,6,FALSE),0)</f>
        <v>0</v>
      </c>
      <c r="D401" s="46">
        <f>IFERROR(VLOOKUP(B401,Sheet3!A390:I1856,8,FALSE),0)</f>
        <v>0</v>
      </c>
      <c r="E401" s="63"/>
      <c r="F401" s="43">
        <f t="shared" si="44"/>
        <v>0</v>
      </c>
      <c r="G401" s="44">
        <f>IFERROR(VLOOKUP(B401,Sheet3!A390:I1856,4,FALSE),0)</f>
        <v>0</v>
      </c>
      <c r="H401" s="45">
        <f>IFERROR(VLOOKUP(B401,Sheet3!A390:I1856,5,FALSE),0)</f>
        <v>0</v>
      </c>
      <c r="I401" s="37">
        <f>IFERROR(VLOOKUP(B401,Sheet3!A390:J1856,9,FALSE),0)</f>
        <v>0</v>
      </c>
      <c r="J401" s="38">
        <f t="shared" si="2"/>
        <v>0</v>
      </c>
      <c r="K401" s="3">
        <f t="shared" si="3"/>
        <v>0</v>
      </c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33"/>
      <c r="B402" s="47"/>
      <c r="C402" s="41">
        <f>IFERROR(VLOOKUP(B402,Sheet3!A391:I1857,6,FALSE),0)</f>
        <v>0</v>
      </c>
      <c r="D402" s="46">
        <f>IFERROR(VLOOKUP(B402,Sheet3!A391:I1857,8,FALSE),0)</f>
        <v>0</v>
      </c>
      <c r="E402" s="63"/>
      <c r="F402" s="43">
        <f t="shared" si="44"/>
        <v>0</v>
      </c>
      <c r="G402" s="44">
        <f>IFERROR(VLOOKUP(B402,Sheet3!A391:I1857,4,FALSE),0)</f>
        <v>0</v>
      </c>
      <c r="H402" s="45">
        <f>IFERROR(VLOOKUP(B402,Sheet3!A391:I1857,5,FALSE),0)</f>
        <v>0</v>
      </c>
      <c r="I402" s="37">
        <f>IFERROR(VLOOKUP(B402,Sheet3!A391:J1857,9,FALSE),0)</f>
        <v>0</v>
      </c>
      <c r="J402" s="38">
        <f t="shared" si="2"/>
        <v>0</v>
      </c>
      <c r="K402" s="3">
        <f t="shared" si="3"/>
        <v>0</v>
      </c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33"/>
      <c r="B403" s="47" t="s">
        <v>320</v>
      </c>
      <c r="C403" s="41">
        <f>IFERROR(VLOOKUP(B403,Sheet3!A392:I1858,6,FALSE),0)</f>
        <v>264.94</v>
      </c>
      <c r="D403" s="46">
        <f>IFERROR(VLOOKUP(B403,Sheet3!A392:I1858,8,FALSE),0)</f>
        <v>185.46</v>
      </c>
      <c r="E403" s="63"/>
      <c r="F403" s="43">
        <f t="shared" si="44"/>
        <v>0</v>
      </c>
      <c r="G403" s="44" t="str">
        <f>IFERROR(VLOOKUP(B403,Sheet3!A392:I1858,4,FALSE),0)</f>
        <v>1/2"</v>
      </c>
      <c r="H403" s="45" t="str">
        <f>IFERROR(VLOOKUP(B403,Sheet3!A392:I1858,5,FALSE),0)</f>
        <v>1/2" MAXLINE MASTER KIT 100 FT, 3 OUTLETS, 1 COMP MANIFOLD, 1 TEE, 5 ELBOWS,  CUTTER AND BEVEL TOOL</v>
      </c>
      <c r="I403" s="37">
        <f>IFERROR(VLOOKUP(B403,Sheet3!A392:J1858,9,FALSE),0)</f>
        <v>1.21</v>
      </c>
      <c r="J403" s="38">
        <f t="shared" si="2"/>
        <v>0</v>
      </c>
      <c r="K403" s="3">
        <f t="shared" si="3"/>
        <v>0</v>
      </c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33"/>
      <c r="B404" s="47" t="s">
        <v>321</v>
      </c>
      <c r="C404" s="41">
        <f>IFERROR(VLOOKUP(B404,Sheet3!A393:I1859,6,FALSE),0)</f>
        <v>314.99</v>
      </c>
      <c r="D404" s="46">
        <f>IFERROR(VLOOKUP(B404,Sheet3!A393:I1859,8,FALSE),0)</f>
        <v>220.49</v>
      </c>
      <c r="E404" s="63"/>
      <c r="F404" s="43">
        <f t="shared" si="44"/>
        <v>0</v>
      </c>
      <c r="G404" s="44" t="str">
        <f>IFERROR(VLOOKUP(B404,Sheet3!A393:I1859,4,FALSE),0)</f>
        <v>3/4"</v>
      </c>
      <c r="H404" s="45" t="str">
        <f>IFERROR(VLOOKUP(B404,Sheet3!A393:I1859,5,FALSE),0)</f>
        <v>3/4" MAXLINE MASTER KIT COMPLETE 100FT</v>
      </c>
      <c r="I404" s="37">
        <f>IFERROR(VLOOKUP(B404,Sheet3!A393:J1859,9,FALSE),0)</f>
        <v>7</v>
      </c>
      <c r="J404" s="38">
        <f t="shared" si="2"/>
        <v>0</v>
      </c>
      <c r="K404" s="3">
        <f t="shared" si="3"/>
        <v>0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33"/>
      <c r="B405" s="47" t="s">
        <v>322</v>
      </c>
      <c r="C405" s="41">
        <f>IFERROR(VLOOKUP(B405,Sheet3!A394:I1860,6,FALSE),0)</f>
        <v>679.47</v>
      </c>
      <c r="D405" s="46">
        <f>IFERROR(VLOOKUP(B405,Sheet3!A394:I1860,8,FALSE),0)</f>
        <v>475.63</v>
      </c>
      <c r="E405" s="63"/>
      <c r="F405" s="43">
        <f t="shared" si="44"/>
        <v>0</v>
      </c>
      <c r="G405" s="44" t="str">
        <f>IFERROR(VLOOKUP(B405,Sheet3!A394:I1860,4,FALSE),0)</f>
        <v>3/4"</v>
      </c>
      <c r="H405" s="45" t="str">
        <f>IFERROR(VLOOKUP(B405,Sheet3!A394:I1860,5,FALSE),0)</f>
        <v>3/4" MAXLINE MASTER KIT 300 FT</v>
      </c>
      <c r="I405" s="37">
        <f>IFERROR(VLOOKUP(B405,Sheet3!A394:J1860,9,FALSE),0)</f>
        <v>0</v>
      </c>
      <c r="J405" s="38">
        <f t="shared" si="2"/>
        <v>0</v>
      </c>
      <c r="K405" s="3">
        <f t="shared" si="3"/>
        <v>0</v>
      </c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33"/>
      <c r="B406" s="47"/>
      <c r="C406" s="41">
        <f>IFERROR(VLOOKUP(B406,Sheet3!A395:I1861,6,FALSE),0)</f>
        <v>0</v>
      </c>
      <c r="D406" s="46">
        <f>IFERROR(VLOOKUP(B406,Sheet3!A395:I1861,8,FALSE),0)</f>
        <v>0</v>
      </c>
      <c r="E406" s="63"/>
      <c r="F406" s="43">
        <f t="shared" si="44"/>
        <v>0</v>
      </c>
      <c r="G406" s="44">
        <f>IFERROR(VLOOKUP(B406,Sheet3!A395:I1861,4,FALSE),0)</f>
        <v>0</v>
      </c>
      <c r="H406" s="45">
        <f>IFERROR(VLOOKUP(B406,Sheet3!A395:I1861,5,FALSE),0)</f>
        <v>0</v>
      </c>
      <c r="I406" s="37">
        <f>IFERROR(VLOOKUP(B406,Sheet3!A395:J1861,9,FALSE),0)</f>
        <v>0</v>
      </c>
      <c r="J406" s="38">
        <f t="shared" si="2"/>
        <v>0</v>
      </c>
      <c r="K406" s="3">
        <f t="shared" si="3"/>
        <v>0</v>
      </c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34"/>
      <c r="B407" s="66"/>
      <c r="C407" s="50">
        <f>IFERROR(VLOOKUP(B407,Sheet3!A396:I1862,6,FALSE),0)</f>
        <v>0</v>
      </c>
      <c r="D407" s="51">
        <f>IFERROR(VLOOKUP(B407,Sheet3!A396:I1862,8,FALSE),0)</f>
        <v>0</v>
      </c>
      <c r="E407" s="111"/>
      <c r="F407" s="52">
        <f t="shared" si="44"/>
        <v>0</v>
      </c>
      <c r="G407" s="53">
        <f>IFERROR(VLOOKUP(B407,Sheet3!A396:I1862,4,FALSE),0)</f>
        <v>0</v>
      </c>
      <c r="H407" s="77">
        <f>IFERROR(VLOOKUP(B407,Sheet3!A396:I1862,5,FALSE),0)</f>
        <v>0</v>
      </c>
      <c r="I407" s="37">
        <f>IFERROR(VLOOKUP(B407,Sheet3!A396:J1862,9,FALSE),0)</f>
        <v>0</v>
      </c>
      <c r="J407" s="38">
        <f t="shared" si="2"/>
        <v>0</v>
      </c>
      <c r="K407" s="3">
        <f t="shared" si="3"/>
        <v>0</v>
      </c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54"/>
      <c r="B408" s="61" t="s">
        <v>323</v>
      </c>
      <c r="C408" s="31">
        <f>IFERROR(VLOOKUP(B408,Sheet3!A397:I1863,6,FALSE),0)</f>
        <v>242.94</v>
      </c>
      <c r="D408" s="32">
        <f>IFERROR(VLOOKUP(B408,Sheet3!A397:I1863,8,FALSE),0)</f>
        <v>170.06</v>
      </c>
      <c r="E408" s="62"/>
      <c r="F408" s="34">
        <f t="shared" si="44"/>
        <v>0</v>
      </c>
      <c r="G408" s="35" t="str">
        <f>IFERROR(VLOOKUP(B408,Sheet3!A397:I1863,4,FALSE),0)</f>
        <v/>
      </c>
      <c r="H408" s="36" t="str">
        <f>IFERROR(VLOOKUP(B408,Sheet3!A397:I1863,5,FALSE),0)</f>
        <v>HOSE REEL,  3/8 X 50 FT, 1/2" INLET X 1/4" NPT OUTLET,  BLUE, DUAL ARM, ALL METAL, RAPIDAIR</v>
      </c>
      <c r="I408" s="37">
        <f>IFERROR(VLOOKUP(B408,Sheet3!A397:J1863,9,FALSE),0)</f>
        <v>35</v>
      </c>
      <c r="J408" s="38">
        <f t="shared" si="2"/>
        <v>0</v>
      </c>
      <c r="K408" s="3">
        <f t="shared" si="3"/>
        <v>0</v>
      </c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60"/>
      <c r="B409" s="47" t="s">
        <v>324</v>
      </c>
      <c r="C409" s="41">
        <f>IFERROR(VLOOKUP(B409,Sheet3!A398:I1864,6,FALSE),0)</f>
        <v>329.95</v>
      </c>
      <c r="D409" s="46">
        <f>IFERROR(VLOOKUP(B409,Sheet3!A398:I1864,8,FALSE),0)</f>
        <v>230.96</v>
      </c>
      <c r="E409" s="63"/>
      <c r="F409" s="43">
        <f t="shared" si="44"/>
        <v>0</v>
      </c>
      <c r="G409" s="44" t="str">
        <f>IFERROR(VLOOKUP(B409,Sheet3!A398:I1864,4,FALSE),0)</f>
        <v/>
      </c>
      <c r="H409" s="45" t="str">
        <f>IFERROR(VLOOKUP(B409,Sheet3!A398:I1864,5,FALSE),0)</f>
        <v>HOSE REEL,  3/8 X 75 FT, 1/2" INLET X 1/4" NPT OUTLET,  BLUE, DUAL ARM, ALL METAL, RAPIDAIR</v>
      </c>
      <c r="I409" s="37">
        <f>IFERROR(VLOOKUP(B409,Sheet3!A398:J1864,9,FALSE),0)</f>
        <v>55</v>
      </c>
      <c r="J409" s="38">
        <f t="shared" si="2"/>
        <v>0</v>
      </c>
      <c r="K409" s="3">
        <f t="shared" si="3"/>
        <v>0</v>
      </c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60"/>
      <c r="B410" s="47" t="s">
        <v>325</v>
      </c>
      <c r="C410" s="41">
        <f>IFERROR(VLOOKUP(B410,Sheet3!A399:I1865,6,FALSE),0)</f>
        <v>295.94</v>
      </c>
      <c r="D410" s="46">
        <f>IFERROR(VLOOKUP(B410,Sheet3!A399:I1865,8,FALSE),0)</f>
        <v>207.16</v>
      </c>
      <c r="E410" s="63"/>
      <c r="F410" s="43">
        <f t="shared" si="44"/>
        <v>0</v>
      </c>
      <c r="G410" s="44" t="str">
        <f>IFERROR(VLOOKUP(B410,Sheet3!A399:I1865,4,FALSE),0)</f>
        <v/>
      </c>
      <c r="H410" s="45" t="str">
        <f>IFERROR(VLOOKUP(B410,Sheet3!A399:I1865,5,FALSE),0)</f>
        <v>HOSE REEL,  1/2 X 50 FT, 1/2" INLET X 1/2" NPT OUTLET,  BLUE, DUAL ARM, ALL METAL, RAPIDAIR</v>
      </c>
      <c r="I410" s="37">
        <f>IFERROR(VLOOKUP(B410,Sheet3!A399:J1865,9,FALSE),0)</f>
        <v>50</v>
      </c>
      <c r="J410" s="38">
        <f t="shared" si="2"/>
        <v>0</v>
      </c>
      <c r="K410" s="3">
        <f t="shared" si="3"/>
        <v>0</v>
      </c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60"/>
      <c r="B411" s="47" t="s">
        <v>326</v>
      </c>
      <c r="C411" s="41">
        <f>IFERROR(VLOOKUP(B411,Sheet3!A400:I1866,6,FALSE),0)</f>
        <v>687.94</v>
      </c>
      <c r="D411" s="46">
        <f>IFERROR(VLOOKUP(B411,Sheet3!A400:I1866,8,FALSE),0)</f>
        <v>481.56</v>
      </c>
      <c r="E411" s="63"/>
      <c r="F411" s="43">
        <f t="shared" si="44"/>
        <v>0</v>
      </c>
      <c r="G411" s="44" t="str">
        <f>IFERROR(VLOOKUP(B411,Sheet3!A400:I1866,4,FALSE),0)</f>
        <v/>
      </c>
      <c r="H411" s="45" t="str">
        <f>IFERROR(VLOOKUP(B411,Sheet3!A400:I1866,5,FALSE),0)</f>
        <v>HOSE REEL, 1/2 X 100 FT, 1/2" INLET X 1/2" NPT OUTLET,  BLUE, RAPIDAIR **SHIP  LTL ONLY **</v>
      </c>
      <c r="I411" s="37">
        <f>IFERROR(VLOOKUP(B411,Sheet3!A400:J1866,9,FALSE),0)</f>
        <v>75</v>
      </c>
      <c r="J411" s="38">
        <f t="shared" si="2"/>
        <v>0</v>
      </c>
      <c r="K411" s="3">
        <f t="shared" si="3"/>
        <v>0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60"/>
      <c r="B412" s="120">
        <v>50616.0</v>
      </c>
      <c r="C412" s="41">
        <f>IFERROR(VLOOKUP(B412,Sheet3!A401:I1867,6,FALSE),0)</f>
        <v>0</v>
      </c>
      <c r="D412" s="46">
        <f>IFERROR(VLOOKUP(B412,Sheet3!A401:I1867,8,FALSE),0)</f>
        <v>0</v>
      </c>
      <c r="E412" s="63"/>
      <c r="F412" s="43">
        <f t="shared" si="44"/>
        <v>0</v>
      </c>
      <c r="G412" s="44">
        <f>IFERROR(VLOOKUP(B412,Sheet3!A401:I1867,4,FALSE),0)</f>
        <v>0</v>
      </c>
      <c r="H412" s="45">
        <f>IFERROR(VLOOKUP(B412,Sheet3!A401:I1867,5,FALSE),0)</f>
        <v>0</v>
      </c>
      <c r="I412" s="37">
        <f>IFERROR(VLOOKUP(B412,Sheet3!A401:J1867,9,FALSE),0)</f>
        <v>0</v>
      </c>
      <c r="J412" s="38">
        <f t="shared" si="2"/>
        <v>0</v>
      </c>
      <c r="K412" s="3">
        <f t="shared" si="3"/>
        <v>0</v>
      </c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60"/>
      <c r="B413" s="47" t="s">
        <v>327</v>
      </c>
      <c r="C413" s="41">
        <f>IFERROR(VLOOKUP(B413,Sheet3!A402:I1868,6,FALSE),0)</f>
        <v>64.95</v>
      </c>
      <c r="D413" s="46">
        <f>IFERROR(VLOOKUP(B413,Sheet3!A402:I1868,8,FALSE),0)</f>
        <v>45.46</v>
      </c>
      <c r="E413" s="63"/>
      <c r="F413" s="43">
        <f t="shared" si="44"/>
        <v>0</v>
      </c>
      <c r="G413" s="44" t="str">
        <f>IFERROR(VLOOKUP(B413,Sheet3!A402:I1868,4,FALSE),0)</f>
        <v/>
      </c>
      <c r="H413" s="45" t="str">
        <f>IFERROR(VLOOKUP(B413,Sheet3!A402:I1868,5,FALSE),0)</f>
        <v>SWIVEL BRACKET FOR R-03050</v>
      </c>
      <c r="I413" s="37">
        <f>IFERROR(VLOOKUP(B413,Sheet3!A402:J1868,9,FALSE),0)</f>
        <v>3.5</v>
      </c>
      <c r="J413" s="38">
        <f t="shared" si="2"/>
        <v>0</v>
      </c>
      <c r="K413" s="3">
        <f t="shared" si="3"/>
        <v>0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75"/>
      <c r="B414" s="121" t="s">
        <v>328</v>
      </c>
      <c r="C414" s="50">
        <f>IFERROR(VLOOKUP(B414,Sheet3!A403:I1869,6,FALSE),0)</f>
        <v>76.95</v>
      </c>
      <c r="D414" s="51">
        <f>IFERROR(VLOOKUP(B414,Sheet3!A403:I1869,8,FALSE),0)</f>
        <v>53.86</v>
      </c>
      <c r="E414" s="63"/>
      <c r="F414" s="52">
        <f t="shared" si="44"/>
        <v>0</v>
      </c>
      <c r="G414" s="53" t="str">
        <f>IFERROR(VLOOKUP(B414,Sheet3!A403:I1869,4,FALSE),0)</f>
        <v/>
      </c>
      <c r="H414" s="77" t="str">
        <f>IFERROR(VLOOKUP(B414,Sheet3!A403:I1869,5,FALSE),0)</f>
        <v>SWIVEL BRACKET FOR R-05050</v>
      </c>
      <c r="I414" s="37">
        <f>IFERROR(VLOOKUP(B414,Sheet3!A403:J1869,9,FALSE),0)</f>
        <v>0</v>
      </c>
      <c r="J414" s="38">
        <f t="shared" si="2"/>
        <v>0</v>
      </c>
      <c r="K414" s="3">
        <f t="shared" si="3"/>
        <v>0</v>
      </c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35">
        <v>50700.0</v>
      </c>
      <c r="C415" s="31">
        <f>IFERROR(VLOOKUP(B415,Sheet3!A404:I1870,6,FALSE),0)</f>
        <v>0</v>
      </c>
      <c r="D415" s="32">
        <f>IFERROR(VLOOKUP(B415,Sheet3!A404:I1870,8,FALSE),0)</f>
        <v>0</v>
      </c>
      <c r="E415" s="63"/>
      <c r="F415" s="34">
        <f t="shared" si="44"/>
        <v>0</v>
      </c>
      <c r="G415" s="35">
        <f>IFERROR(VLOOKUP(B415,Sheet3!A404:I1870,4,FALSE),0)</f>
        <v>0</v>
      </c>
      <c r="H415" s="36">
        <f>IFERROR(VLOOKUP(B415,Sheet3!A404:I1870,5,FALSE),0)</f>
        <v>0</v>
      </c>
      <c r="I415" s="37">
        <f>IFERROR(VLOOKUP(B415,Sheet3!A404:J1870,9,FALSE),0)</f>
        <v>0</v>
      </c>
      <c r="J415" s="38">
        <f t="shared" si="2"/>
        <v>0</v>
      </c>
      <c r="K415" s="3">
        <f t="shared" si="3"/>
        <v>0</v>
      </c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20" t="s">
        <v>312</v>
      </c>
      <c r="C416" s="41">
        <f>IFERROR(VLOOKUP(B416,Sheet3!A405:I1871,6,FALSE),0)</f>
        <v>129.97</v>
      </c>
      <c r="D416" s="46">
        <f>IFERROR(VLOOKUP(B416,Sheet3!A405:I1871,8,FALSE),0)</f>
        <v>90.98</v>
      </c>
      <c r="E416" s="63"/>
      <c r="F416" s="43">
        <f t="shared" si="44"/>
        <v>0</v>
      </c>
      <c r="G416" s="44" t="str">
        <f>IFERROR(VLOOKUP(B416,Sheet3!A405:I1871,4,FALSE),0)</f>
        <v/>
      </c>
      <c r="H416" s="45" t="str">
        <f>IFERROR(VLOOKUP(B416,Sheet3!A405:I1871,5,FALSE),0)</f>
        <v>3/4" VERTICAL FILTER REGULATOR UNIT WITH GAUGE,  3/4"  NPT PORTS</v>
      </c>
      <c r="I416" s="37">
        <f>IFERROR(VLOOKUP(B416,Sheet3!A405:J1871,9,FALSE),0)</f>
        <v>5</v>
      </c>
      <c r="J416" s="38">
        <f t="shared" si="2"/>
        <v>0</v>
      </c>
      <c r="K416" s="3">
        <f t="shared" si="3"/>
        <v>0</v>
      </c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20"/>
      <c r="C417" s="41">
        <f>IFERROR(VLOOKUP(B417,Sheet3!A406:I1872,6,FALSE),0)</f>
        <v>0</v>
      </c>
      <c r="D417" s="46">
        <f>IFERROR(VLOOKUP(B417,Sheet3!A406:I1872,8,FALSE),0)</f>
        <v>0</v>
      </c>
      <c r="E417" s="63"/>
      <c r="F417" s="43">
        <f t="shared" si="44"/>
        <v>0</v>
      </c>
      <c r="G417" s="44">
        <f>IFERROR(VLOOKUP(B417,Sheet3!A406:I1872,4,FALSE),0)</f>
        <v>0</v>
      </c>
      <c r="H417" s="45">
        <f>IFERROR(VLOOKUP(B417,Sheet3!A406:I1872,5,FALSE),0)</f>
        <v>0</v>
      </c>
      <c r="I417" s="37">
        <f>IFERROR(VLOOKUP(B417,Sheet3!A406:J1872,9,FALSE),0)</f>
        <v>0</v>
      </c>
      <c r="J417" s="38">
        <f t="shared" si="2"/>
        <v>0</v>
      </c>
      <c r="K417" s="3">
        <f t="shared" si="3"/>
        <v>0</v>
      </c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20"/>
      <c r="C418" s="41">
        <f>IFERROR(VLOOKUP(B418,Sheet3!A407:I1873,6,FALSE),0)</f>
        <v>0</v>
      </c>
      <c r="D418" s="46">
        <f>IFERROR(VLOOKUP(B418,Sheet3!A407:I1873,8,FALSE),0)</f>
        <v>0</v>
      </c>
      <c r="E418" s="63"/>
      <c r="F418" s="43">
        <f t="shared" si="44"/>
        <v>0</v>
      </c>
      <c r="G418" s="44">
        <f>IFERROR(VLOOKUP(B418,Sheet3!A407:I1873,4,FALSE),0)</f>
        <v>0</v>
      </c>
      <c r="H418" s="45">
        <f>IFERROR(VLOOKUP(B418,Sheet3!A407:I1873,5,FALSE),0)</f>
        <v>0</v>
      </c>
      <c r="I418" s="37">
        <f>IFERROR(VLOOKUP(B418,Sheet3!A407:J1873,9,FALSE),0)</f>
        <v>0</v>
      </c>
      <c r="J418" s="38">
        <f t="shared" si="2"/>
        <v>0</v>
      </c>
      <c r="K418" s="3">
        <f t="shared" si="3"/>
        <v>0</v>
      </c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20"/>
      <c r="C419" s="41">
        <f>IFERROR(VLOOKUP(B419,Sheet3!A408:I1874,6,FALSE),0)</f>
        <v>0</v>
      </c>
      <c r="D419" s="46">
        <f>IFERROR(VLOOKUP(B419,Sheet3!A408:I1874,8,FALSE),0)</f>
        <v>0</v>
      </c>
      <c r="E419" s="63"/>
      <c r="F419" s="43">
        <f t="shared" si="44"/>
        <v>0</v>
      </c>
      <c r="G419" s="44">
        <f>IFERROR(VLOOKUP(B419,Sheet3!A408:I1874,4,FALSE),0)</f>
        <v>0</v>
      </c>
      <c r="H419" s="45">
        <f>IFERROR(VLOOKUP(B419,Sheet3!A408:I1874,5,FALSE),0)</f>
        <v>0</v>
      </c>
      <c r="I419" s="37">
        <f>IFERROR(VLOOKUP(B419,Sheet3!A408:J1874,9,FALSE),0)</f>
        <v>0</v>
      </c>
      <c r="J419" s="38">
        <f t="shared" si="2"/>
        <v>0</v>
      </c>
      <c r="K419" s="3">
        <f t="shared" si="3"/>
        <v>0</v>
      </c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20"/>
      <c r="C420" s="41">
        <f>IFERROR(VLOOKUP(B420,Sheet3!A409:I1875,6,FALSE),0)</f>
        <v>0</v>
      </c>
      <c r="D420" s="46">
        <f>IFERROR(VLOOKUP(B420,Sheet3!A409:I1875,8,FALSE),0)</f>
        <v>0</v>
      </c>
      <c r="E420" s="63"/>
      <c r="F420" s="43">
        <f t="shared" si="44"/>
        <v>0</v>
      </c>
      <c r="G420" s="44">
        <f>IFERROR(VLOOKUP(B420,Sheet3!A409:I1875,4,FALSE),0)</f>
        <v>0</v>
      </c>
      <c r="H420" s="45">
        <f>IFERROR(VLOOKUP(B420,Sheet3!A409:I1875,5,FALSE),0)</f>
        <v>0</v>
      </c>
      <c r="I420" s="37">
        <f>IFERROR(VLOOKUP(B420,Sheet3!A409:J1875,9,FALSE),0)</f>
        <v>0</v>
      </c>
      <c r="J420" s="38">
        <f t="shared" si="2"/>
        <v>0</v>
      </c>
      <c r="K420" s="3">
        <f t="shared" si="3"/>
        <v>0</v>
      </c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20" t="s">
        <v>329</v>
      </c>
      <c r="C421" s="41">
        <f>IFERROR(VLOOKUP(B421,Sheet3!A410:I1876,6,FALSE),0)</f>
        <v>40.72</v>
      </c>
      <c r="D421" s="46">
        <f>IFERROR(VLOOKUP(B421,Sheet3!A410:I1876,8,FALSE),0)</f>
        <v>28.5</v>
      </c>
      <c r="E421" s="63"/>
      <c r="F421" s="43">
        <f t="shared" si="44"/>
        <v>0</v>
      </c>
      <c r="G421" s="44" t="str">
        <f>IFERROR(VLOOKUP(B421,Sheet3!A410:I1876,4,FALSE),0)</f>
        <v>3/4"</v>
      </c>
      <c r="H421" s="45" t="str">
        <f>IFERROR(VLOOKUP(B421,Sheet3!A410:I1876,5,FALSE),0)</f>
        <v>3/4" INLINE HAND VALVE MAXLINE</v>
      </c>
      <c r="I421" s="37">
        <f>IFERROR(VLOOKUP(B421,Sheet3!A410:J1876,9,FALSE),0)</f>
        <v>1.63</v>
      </c>
      <c r="J421" s="38">
        <f t="shared" si="2"/>
        <v>0</v>
      </c>
      <c r="K421" s="3">
        <f t="shared" si="3"/>
        <v>0</v>
      </c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21"/>
      <c r="C422" s="50">
        <f>IFERROR(VLOOKUP(B422,Sheet3!A411:I1877,6,FALSE),0)</f>
        <v>0</v>
      </c>
      <c r="D422" s="51">
        <f>IFERROR(VLOOKUP(B422,Sheet3!A411:I1877,8,FALSE),0)</f>
        <v>0</v>
      </c>
      <c r="E422" s="67"/>
      <c r="F422" s="52">
        <f t="shared" si="44"/>
        <v>0</v>
      </c>
      <c r="G422" s="53">
        <f>IFERROR(VLOOKUP(B422,Sheet3!A411:I1877,4,FALSE),0)</f>
        <v>0</v>
      </c>
      <c r="H422" s="77">
        <f>IFERROR(VLOOKUP(B422,Sheet3!A411:I1877,5,FALSE),0)</f>
        <v>0</v>
      </c>
      <c r="I422" s="37">
        <f>IFERROR(VLOOKUP(B422,Sheet3!A411:J1877,9,FALSE),0)</f>
        <v>0</v>
      </c>
      <c r="J422" s="38">
        <f t="shared" si="2"/>
        <v>0</v>
      </c>
      <c r="K422" s="3">
        <f t="shared" si="3"/>
        <v>0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4.0" customHeight="1">
      <c r="A423" s="136" t="s">
        <v>330</v>
      </c>
      <c r="B423" s="137"/>
      <c r="C423" s="138">
        <v>0.0</v>
      </c>
      <c r="D423" s="139">
        <v>0.0</v>
      </c>
      <c r="E423" s="140">
        <v>0.0</v>
      </c>
      <c r="F423" s="141">
        <v>0.0</v>
      </c>
      <c r="G423" s="26"/>
      <c r="H423" s="142" t="s">
        <v>331</v>
      </c>
      <c r="I423" s="37"/>
      <c r="J423" s="143"/>
      <c r="K423" s="3">
        <f>C423</f>
        <v>0</v>
      </c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36"/>
      <c r="B424" s="144"/>
      <c r="C424" s="145" t="s">
        <v>9</v>
      </c>
      <c r="D424" s="146"/>
      <c r="E424" s="147"/>
      <c r="F424" s="148" t="s">
        <v>15</v>
      </c>
      <c r="G424" s="26"/>
      <c r="H424" s="149"/>
      <c r="I424" s="8"/>
      <c r="J424" s="8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0" customHeight="1">
      <c r="A425" s="136"/>
      <c r="B425" s="150"/>
      <c r="C425" s="151">
        <f>SUM(K7:K423)</f>
        <v>0</v>
      </c>
      <c r="D425" s="152"/>
      <c r="E425" s="153"/>
      <c r="F425" s="154">
        <f>SUM(F7:F423)</f>
        <v>0</v>
      </c>
      <c r="G425" s="26"/>
      <c r="H425" s="149"/>
      <c r="I425" s="8"/>
      <c r="J425" s="8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hidden="1" customHeight="1">
      <c r="A426" s="136"/>
      <c r="B426" s="150"/>
      <c r="C426" s="155"/>
      <c r="D426" s="152"/>
      <c r="E426" s="153"/>
      <c r="F426" s="156" t="str">
        <f>(F425-(F423+#REF!))*0.05</f>
        <v>#REF!</v>
      </c>
      <c r="G426" s="26"/>
      <c r="H426" s="149" t="s">
        <v>332</v>
      </c>
      <c r="I426" s="8"/>
      <c r="J426" s="8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hidden="1" customHeight="1">
      <c r="A427" s="157"/>
      <c r="B427" s="144"/>
      <c r="C427" s="156"/>
      <c r="D427" s="152"/>
      <c r="E427" s="156"/>
      <c r="F427" s="158" t="str">
        <f>F425-F426</f>
        <v>#REF!</v>
      </c>
      <c r="G427" s="159"/>
      <c r="H427" s="70" t="s">
        <v>333</v>
      </c>
      <c r="I427" s="8"/>
      <c r="J427" s="8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36"/>
      <c r="B428" s="136" t="s">
        <v>334</v>
      </c>
      <c r="C428" s="156"/>
      <c r="D428" s="152"/>
      <c r="E428" s="156"/>
      <c r="F428" s="156"/>
      <c r="G428" s="26"/>
      <c r="H428" s="27"/>
      <c r="I428" s="8"/>
      <c r="J428" s="8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60" t="s">
        <v>335</v>
      </c>
      <c r="B429" s="161">
        <f>SUM(J13:J15)+SUM(J394:J395)+SUM(J399:J400)</f>
        <v>0</v>
      </c>
      <c r="C429" s="156"/>
      <c r="D429" s="152"/>
      <c r="E429" s="156"/>
      <c r="F429" s="156"/>
      <c r="G429" s="26"/>
      <c r="H429" s="162" t="s">
        <v>336</v>
      </c>
      <c r="I429" s="8"/>
      <c r="J429" s="9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60" t="s">
        <v>337</v>
      </c>
      <c r="B430" s="161">
        <f>SUM(J7:J11)+SUM(J17:J22)+SUM(J397:J398)</f>
        <v>0</v>
      </c>
      <c r="C430" s="156"/>
      <c r="D430" s="152"/>
      <c r="E430" s="156"/>
      <c r="F430" s="156"/>
      <c r="G430" s="26"/>
      <c r="H430" s="163" t="s">
        <v>338</v>
      </c>
      <c r="I430" s="8"/>
      <c r="J430" s="9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60" t="s">
        <v>42</v>
      </c>
      <c r="B431" s="161">
        <f>J30</f>
        <v>0</v>
      </c>
      <c r="C431" s="156"/>
      <c r="D431" s="152"/>
      <c r="E431" s="156"/>
      <c r="F431" s="156"/>
      <c r="G431" s="26"/>
      <c r="H431" s="163" t="s">
        <v>339</v>
      </c>
      <c r="I431" s="8"/>
      <c r="J431" s="9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60" t="s">
        <v>340</v>
      </c>
      <c r="B432" s="164">
        <f>SUM(J31:J422)+SUM(J24:J28)</f>
        <v>0</v>
      </c>
      <c r="C432" s="156"/>
      <c r="D432" s="152"/>
      <c r="E432" s="156"/>
      <c r="F432" s="156"/>
      <c r="G432" s="26"/>
      <c r="H432" s="163" t="s">
        <v>341</v>
      </c>
      <c r="I432" s="8"/>
      <c r="J432" s="9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65" t="s">
        <v>17</v>
      </c>
      <c r="B433" s="166">
        <f>SUM(J7:J422)</f>
        <v>0</v>
      </c>
      <c r="C433" s="156"/>
      <c r="D433" s="152"/>
      <c r="E433" s="156"/>
      <c r="F433" s="156"/>
      <c r="G433" s="26"/>
      <c r="H433" s="167" t="s">
        <v>342</v>
      </c>
      <c r="I433" s="8"/>
      <c r="J433" s="9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36" t="s">
        <v>343</v>
      </c>
      <c r="B434" s="168"/>
      <c r="C434" s="156"/>
      <c r="D434" s="152"/>
      <c r="E434" s="156"/>
      <c r="F434" s="156"/>
      <c r="G434" s="26"/>
      <c r="H434" s="27"/>
      <c r="I434" s="8"/>
      <c r="J434" s="9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69"/>
      <c r="B435" s="169"/>
      <c r="C435" s="170"/>
      <c r="D435" s="171"/>
      <c r="E435" s="170"/>
      <c r="F435" s="170"/>
      <c r="G435" s="26"/>
      <c r="H435" s="27"/>
      <c r="I435" s="8"/>
      <c r="J435" s="9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1"/>
      <c r="C436" s="3"/>
      <c r="D436" s="4"/>
      <c r="E436" s="3"/>
      <c r="F436" s="3"/>
      <c r="G436" s="26"/>
      <c r="H436" s="27"/>
      <c r="I436" s="8"/>
      <c r="J436" s="9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1"/>
      <c r="C437" s="3"/>
      <c r="D437" s="4"/>
      <c r="E437" s="3"/>
      <c r="F437" s="3"/>
      <c r="G437" s="26"/>
      <c r="H437" s="27"/>
      <c r="I437" s="8"/>
      <c r="J437" s="9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1"/>
      <c r="C438" s="3"/>
      <c r="D438" s="4"/>
      <c r="E438" s="3"/>
      <c r="F438" s="3"/>
      <c r="G438" s="26"/>
      <c r="H438" s="27"/>
      <c r="I438" s="8"/>
      <c r="J438" s="9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1"/>
      <c r="C439" s="3"/>
      <c r="D439" s="4"/>
      <c r="E439" s="3"/>
      <c r="F439" s="3"/>
      <c r="G439" s="26"/>
      <c r="H439" s="27"/>
      <c r="I439" s="8"/>
      <c r="J439" s="9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1"/>
      <c r="C440" s="3"/>
      <c r="D440" s="4"/>
      <c r="E440" s="3"/>
      <c r="F440" s="3"/>
      <c r="G440" s="26"/>
      <c r="H440" s="27"/>
      <c r="I440" s="8"/>
      <c r="J440" s="9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1"/>
      <c r="C441" s="3"/>
      <c r="D441" s="4"/>
      <c r="E441" s="3"/>
      <c r="F441" s="3"/>
      <c r="G441" s="26"/>
      <c r="H441" s="27"/>
      <c r="I441" s="8"/>
      <c r="J441" s="9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1"/>
      <c r="C442" s="3"/>
      <c r="D442" s="4"/>
      <c r="E442" s="3"/>
      <c r="F442" s="3"/>
      <c r="G442" s="26"/>
      <c r="H442" s="27"/>
      <c r="I442" s="8"/>
      <c r="J442" s="9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1"/>
      <c r="C443" s="3"/>
      <c r="D443" s="4"/>
      <c r="E443" s="3"/>
      <c r="F443" s="3"/>
      <c r="G443" s="26"/>
      <c r="H443" s="27"/>
      <c r="I443" s="8"/>
      <c r="J443" s="9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1"/>
      <c r="C444" s="3"/>
      <c r="D444" s="4"/>
      <c r="E444" s="3"/>
      <c r="F444" s="3"/>
      <c r="G444" s="26"/>
      <c r="H444" s="27"/>
      <c r="I444" s="8"/>
      <c r="J444" s="9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1"/>
      <c r="C445" s="3"/>
      <c r="D445" s="4"/>
      <c r="E445" s="3"/>
      <c r="F445" s="3"/>
      <c r="G445" s="26"/>
      <c r="H445" s="27"/>
      <c r="I445" s="8"/>
      <c r="J445" s="9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1"/>
      <c r="C446" s="3"/>
      <c r="D446" s="4"/>
      <c r="E446" s="3"/>
      <c r="F446" s="3"/>
      <c r="G446" s="26"/>
      <c r="H446" s="27"/>
      <c r="I446" s="8"/>
      <c r="J446" s="9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1"/>
      <c r="C447" s="3"/>
      <c r="D447" s="4"/>
      <c r="E447" s="3"/>
      <c r="F447" s="3"/>
      <c r="G447" s="26"/>
      <c r="H447" s="27"/>
      <c r="I447" s="8"/>
      <c r="J447" s="9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1"/>
      <c r="C448" s="3"/>
      <c r="D448" s="4"/>
      <c r="E448" s="3"/>
      <c r="F448" s="3"/>
      <c r="G448" s="26"/>
      <c r="H448" s="27"/>
      <c r="I448" s="8"/>
      <c r="J448" s="9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1"/>
      <c r="C449" s="3"/>
      <c r="D449" s="4"/>
      <c r="E449" s="3"/>
      <c r="F449" s="3"/>
      <c r="G449" s="26"/>
      <c r="H449" s="27"/>
      <c r="I449" s="8"/>
      <c r="J449" s="9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1"/>
      <c r="C450" s="3"/>
      <c r="D450" s="4"/>
      <c r="E450" s="3"/>
      <c r="F450" s="3"/>
      <c r="G450" s="26"/>
      <c r="H450" s="27"/>
      <c r="I450" s="8"/>
      <c r="J450" s="9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1"/>
      <c r="C451" s="3"/>
      <c r="D451" s="4"/>
      <c r="E451" s="3"/>
      <c r="F451" s="3"/>
      <c r="G451" s="26"/>
      <c r="H451" s="27"/>
      <c r="I451" s="8"/>
      <c r="J451" s="9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1"/>
      <c r="C452" s="3"/>
      <c r="D452" s="4"/>
      <c r="E452" s="3"/>
      <c r="F452" s="3"/>
      <c r="G452" s="26"/>
      <c r="H452" s="27"/>
      <c r="I452" s="8"/>
      <c r="J452" s="9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1"/>
      <c r="C453" s="3"/>
      <c r="D453" s="4"/>
      <c r="E453" s="3"/>
      <c r="F453" s="3"/>
      <c r="G453" s="26"/>
      <c r="H453" s="27"/>
      <c r="I453" s="8"/>
      <c r="J453" s="9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1"/>
      <c r="C454" s="3"/>
      <c r="D454" s="4"/>
      <c r="E454" s="3"/>
      <c r="F454" s="3"/>
      <c r="G454" s="26"/>
      <c r="H454" s="27"/>
      <c r="I454" s="8"/>
      <c r="J454" s="9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1"/>
      <c r="C455" s="3"/>
      <c r="D455" s="4"/>
      <c r="E455" s="3"/>
      <c r="F455" s="3"/>
      <c r="G455" s="26"/>
      <c r="H455" s="27"/>
      <c r="I455" s="8"/>
      <c r="J455" s="9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1"/>
      <c r="C456" s="3"/>
      <c r="D456" s="4"/>
      <c r="E456" s="3"/>
      <c r="F456" s="3"/>
      <c r="G456" s="26"/>
      <c r="H456" s="27"/>
      <c r="I456" s="8"/>
      <c r="J456" s="9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1"/>
      <c r="C457" s="3"/>
      <c r="D457" s="4"/>
      <c r="E457" s="3"/>
      <c r="F457" s="3"/>
      <c r="G457" s="26"/>
      <c r="H457" s="27"/>
      <c r="I457" s="8"/>
      <c r="J457" s="9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1"/>
      <c r="C458" s="3"/>
      <c r="D458" s="4"/>
      <c r="E458" s="3"/>
      <c r="F458" s="3"/>
      <c r="G458" s="26"/>
      <c r="H458" s="27"/>
      <c r="I458" s="8"/>
      <c r="J458" s="9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1"/>
      <c r="C459" s="3"/>
      <c r="D459" s="4"/>
      <c r="E459" s="3"/>
      <c r="F459" s="3"/>
      <c r="G459" s="26"/>
      <c r="H459" s="27"/>
      <c r="I459" s="8"/>
      <c r="J459" s="9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1"/>
      <c r="C460" s="3"/>
      <c r="D460" s="4"/>
      <c r="E460" s="3"/>
      <c r="F460" s="3"/>
      <c r="G460" s="26"/>
      <c r="H460" s="27"/>
      <c r="I460" s="8"/>
      <c r="J460" s="9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1"/>
      <c r="C461" s="3"/>
      <c r="D461" s="4"/>
      <c r="E461" s="3"/>
      <c r="F461" s="3"/>
      <c r="G461" s="26"/>
      <c r="H461" s="27"/>
      <c r="I461" s="8"/>
      <c r="J461" s="9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1"/>
      <c r="C462" s="3"/>
      <c r="D462" s="4"/>
      <c r="E462" s="3"/>
      <c r="F462" s="3"/>
      <c r="G462" s="26"/>
      <c r="H462" s="27"/>
      <c r="I462" s="8"/>
      <c r="J462" s="9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1"/>
      <c r="C463" s="3"/>
      <c r="D463" s="4"/>
      <c r="E463" s="3"/>
      <c r="F463" s="3"/>
      <c r="G463" s="26"/>
      <c r="H463" s="27"/>
      <c r="I463" s="8"/>
      <c r="J463" s="9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1"/>
      <c r="C464" s="3"/>
      <c r="D464" s="4"/>
      <c r="E464" s="3"/>
      <c r="F464" s="3"/>
      <c r="G464" s="26"/>
      <c r="H464" s="27"/>
      <c r="I464" s="8"/>
      <c r="J464" s="9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1"/>
      <c r="C465" s="3"/>
      <c r="D465" s="4"/>
      <c r="E465" s="3"/>
      <c r="F465" s="3"/>
      <c r="G465" s="26"/>
      <c r="H465" s="27"/>
      <c r="I465" s="8"/>
      <c r="J465" s="9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1"/>
      <c r="C466" s="3"/>
      <c r="D466" s="4"/>
      <c r="E466" s="3"/>
      <c r="F466" s="3"/>
      <c r="G466" s="26"/>
      <c r="H466" s="27"/>
      <c r="I466" s="8"/>
      <c r="J466" s="9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1"/>
      <c r="C467" s="3"/>
      <c r="D467" s="4"/>
      <c r="E467" s="3"/>
      <c r="F467" s="3"/>
      <c r="G467" s="26"/>
      <c r="H467" s="27"/>
      <c r="I467" s="8"/>
      <c r="J467" s="9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1"/>
      <c r="C468" s="3"/>
      <c r="D468" s="4"/>
      <c r="E468" s="3"/>
      <c r="F468" s="3"/>
      <c r="G468" s="26"/>
      <c r="H468" s="27"/>
      <c r="I468" s="8"/>
      <c r="J468" s="9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1"/>
      <c r="C469" s="3"/>
      <c r="D469" s="4"/>
      <c r="E469" s="3"/>
      <c r="F469" s="3"/>
      <c r="G469" s="26"/>
      <c r="H469" s="27"/>
      <c r="I469" s="8"/>
      <c r="J469" s="9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1"/>
      <c r="C470" s="3"/>
      <c r="D470" s="4"/>
      <c r="E470" s="3"/>
      <c r="F470" s="3"/>
      <c r="G470" s="26"/>
      <c r="H470" s="27"/>
      <c r="I470" s="8"/>
      <c r="J470" s="9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1"/>
      <c r="C471" s="3"/>
      <c r="D471" s="4"/>
      <c r="E471" s="3"/>
      <c r="F471" s="3"/>
      <c r="G471" s="26"/>
      <c r="H471" s="27"/>
      <c r="I471" s="8"/>
      <c r="J471" s="9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1"/>
      <c r="C472" s="3"/>
      <c r="D472" s="4"/>
      <c r="E472" s="3"/>
      <c r="F472" s="3"/>
      <c r="G472" s="26"/>
      <c r="H472" s="27"/>
      <c r="I472" s="8"/>
      <c r="J472" s="9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1"/>
      <c r="C473" s="3"/>
      <c r="D473" s="4"/>
      <c r="E473" s="3"/>
      <c r="F473" s="3"/>
      <c r="G473" s="26"/>
      <c r="H473" s="27"/>
      <c r="I473" s="8"/>
      <c r="J473" s="9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1"/>
      <c r="C474" s="3"/>
      <c r="D474" s="4"/>
      <c r="E474" s="3"/>
      <c r="F474" s="3"/>
      <c r="G474" s="26"/>
      <c r="H474" s="27"/>
      <c r="I474" s="8"/>
      <c r="J474" s="9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1"/>
      <c r="C475" s="3"/>
      <c r="D475" s="4"/>
      <c r="E475" s="3"/>
      <c r="F475" s="3"/>
      <c r="G475" s="26"/>
      <c r="H475" s="27"/>
      <c r="I475" s="8"/>
      <c r="J475" s="9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1"/>
      <c r="C476" s="3"/>
      <c r="D476" s="4"/>
      <c r="E476" s="3"/>
      <c r="F476" s="3"/>
      <c r="G476" s="26"/>
      <c r="H476" s="27"/>
      <c r="I476" s="8"/>
      <c r="J476" s="9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1"/>
      <c r="C477" s="3"/>
      <c r="D477" s="4"/>
      <c r="E477" s="3"/>
      <c r="F477" s="3"/>
      <c r="G477" s="26"/>
      <c r="H477" s="27"/>
      <c r="I477" s="8"/>
      <c r="J477" s="9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1"/>
      <c r="C478" s="3"/>
      <c r="D478" s="4"/>
      <c r="E478" s="3"/>
      <c r="F478" s="3"/>
      <c r="G478" s="26"/>
      <c r="H478" s="27"/>
      <c r="I478" s="8"/>
      <c r="J478" s="9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1"/>
      <c r="C479" s="3"/>
      <c r="D479" s="4"/>
      <c r="E479" s="3"/>
      <c r="F479" s="3"/>
      <c r="G479" s="26"/>
      <c r="H479" s="27"/>
      <c r="I479" s="8"/>
      <c r="J479" s="9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1"/>
      <c r="C480" s="3"/>
      <c r="D480" s="4"/>
      <c r="E480" s="3"/>
      <c r="F480" s="3"/>
      <c r="G480" s="26"/>
      <c r="H480" s="27"/>
      <c r="I480" s="8"/>
      <c r="J480" s="9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1"/>
      <c r="C481" s="3"/>
      <c r="D481" s="4"/>
      <c r="E481" s="3"/>
      <c r="F481" s="3"/>
      <c r="G481" s="26"/>
      <c r="H481" s="27"/>
      <c r="I481" s="8"/>
      <c r="J481" s="9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1"/>
      <c r="C482" s="3"/>
      <c r="D482" s="4"/>
      <c r="E482" s="3"/>
      <c r="F482" s="3"/>
      <c r="G482" s="26"/>
      <c r="H482" s="27"/>
      <c r="I482" s="8"/>
      <c r="J482" s="9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1"/>
      <c r="C483" s="3"/>
      <c r="D483" s="4"/>
      <c r="E483" s="3"/>
      <c r="F483" s="3"/>
      <c r="G483" s="26"/>
      <c r="H483" s="27"/>
      <c r="I483" s="8"/>
      <c r="J483" s="9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1"/>
      <c r="C484" s="3"/>
      <c r="D484" s="4"/>
      <c r="E484" s="3"/>
      <c r="F484" s="3"/>
      <c r="G484" s="26"/>
      <c r="H484" s="27"/>
      <c r="I484" s="8"/>
      <c r="J484" s="9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1"/>
      <c r="C485" s="3"/>
      <c r="D485" s="4"/>
      <c r="E485" s="3"/>
      <c r="F485" s="3"/>
      <c r="G485" s="26"/>
      <c r="H485" s="27"/>
      <c r="I485" s="8"/>
      <c r="J485" s="9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1"/>
      <c r="C486" s="3"/>
      <c r="D486" s="4"/>
      <c r="E486" s="3"/>
      <c r="F486" s="3"/>
      <c r="G486" s="26"/>
      <c r="H486" s="27"/>
      <c r="I486" s="8"/>
      <c r="J486" s="9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1"/>
      <c r="C487" s="3"/>
      <c r="D487" s="4"/>
      <c r="E487" s="3"/>
      <c r="F487" s="3"/>
      <c r="G487" s="26"/>
      <c r="H487" s="27"/>
      <c r="I487" s="8"/>
      <c r="J487" s="9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1"/>
      <c r="C488" s="3"/>
      <c r="D488" s="4"/>
      <c r="E488" s="3"/>
      <c r="F488" s="3"/>
      <c r="G488" s="26"/>
      <c r="H488" s="27"/>
      <c r="I488" s="8"/>
      <c r="J488" s="9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1"/>
      <c r="C489" s="3"/>
      <c r="D489" s="4"/>
      <c r="E489" s="3"/>
      <c r="F489" s="3"/>
      <c r="G489" s="26"/>
      <c r="H489" s="27"/>
      <c r="I489" s="8"/>
      <c r="J489" s="9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1"/>
      <c r="C490" s="3"/>
      <c r="D490" s="4"/>
      <c r="E490" s="3"/>
      <c r="F490" s="3"/>
      <c r="G490" s="26"/>
      <c r="H490" s="27"/>
      <c r="I490" s="8"/>
      <c r="J490" s="9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1"/>
      <c r="C491" s="3"/>
      <c r="D491" s="4"/>
      <c r="E491" s="3"/>
      <c r="F491" s="3"/>
      <c r="G491" s="26"/>
      <c r="H491" s="27"/>
      <c r="I491" s="8"/>
      <c r="J491" s="9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1"/>
      <c r="C492" s="3"/>
      <c r="D492" s="4"/>
      <c r="E492" s="3"/>
      <c r="F492" s="3"/>
      <c r="G492" s="26"/>
      <c r="H492" s="27"/>
      <c r="I492" s="8"/>
      <c r="J492" s="9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1"/>
      <c r="C493" s="3"/>
      <c r="D493" s="4"/>
      <c r="E493" s="3"/>
      <c r="F493" s="3"/>
      <c r="G493" s="26"/>
      <c r="H493" s="27"/>
      <c r="I493" s="8"/>
      <c r="J493" s="9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1"/>
      <c r="C494" s="3"/>
      <c r="D494" s="4"/>
      <c r="E494" s="3"/>
      <c r="F494" s="3"/>
      <c r="G494" s="26"/>
      <c r="H494" s="27"/>
      <c r="I494" s="8"/>
      <c r="J494" s="9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1"/>
      <c r="C495" s="3"/>
      <c r="D495" s="4"/>
      <c r="E495" s="3"/>
      <c r="F495" s="3"/>
      <c r="G495" s="26"/>
      <c r="H495" s="27"/>
      <c r="I495" s="8"/>
      <c r="J495" s="9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1"/>
      <c r="C496" s="3"/>
      <c r="D496" s="4"/>
      <c r="E496" s="3"/>
      <c r="F496" s="3"/>
      <c r="G496" s="26"/>
      <c r="H496" s="27"/>
      <c r="I496" s="8"/>
      <c r="J496" s="9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1"/>
      <c r="C497" s="3"/>
      <c r="D497" s="4"/>
      <c r="E497" s="3"/>
      <c r="F497" s="3"/>
      <c r="G497" s="26"/>
      <c r="H497" s="27"/>
      <c r="I497" s="8"/>
      <c r="J497" s="9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1"/>
      <c r="C498" s="3"/>
      <c r="D498" s="4"/>
      <c r="E498" s="3"/>
      <c r="F498" s="3"/>
      <c r="G498" s="26"/>
      <c r="H498" s="27"/>
      <c r="I498" s="8"/>
      <c r="J498" s="9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1"/>
      <c r="C499" s="3"/>
      <c r="D499" s="4"/>
      <c r="E499" s="3"/>
      <c r="F499" s="3"/>
      <c r="G499" s="26"/>
      <c r="H499" s="27"/>
      <c r="I499" s="8"/>
      <c r="J499" s="9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1"/>
      <c r="C500" s="3"/>
      <c r="D500" s="4"/>
      <c r="E500" s="3"/>
      <c r="F500" s="3"/>
      <c r="G500" s="26"/>
      <c r="H500" s="27"/>
      <c r="I500" s="8"/>
      <c r="J500" s="9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1"/>
      <c r="C501" s="3"/>
      <c r="D501" s="4"/>
      <c r="E501" s="3"/>
      <c r="F501" s="3"/>
      <c r="G501" s="26"/>
      <c r="H501" s="27"/>
      <c r="I501" s="8"/>
      <c r="J501" s="9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1"/>
      <c r="C502" s="3"/>
      <c r="D502" s="4"/>
      <c r="E502" s="3"/>
      <c r="F502" s="3"/>
      <c r="G502" s="26"/>
      <c r="H502" s="27"/>
      <c r="I502" s="8"/>
      <c r="J502" s="9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1"/>
      <c r="C503" s="3"/>
      <c r="D503" s="4"/>
      <c r="E503" s="3"/>
      <c r="F503" s="3"/>
      <c r="G503" s="26"/>
      <c r="H503" s="27"/>
      <c r="I503" s="8"/>
      <c r="J503" s="9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1"/>
      <c r="C504" s="3"/>
      <c r="D504" s="4"/>
      <c r="E504" s="3"/>
      <c r="F504" s="3"/>
      <c r="G504" s="26"/>
      <c r="H504" s="27"/>
      <c r="I504" s="8"/>
      <c r="J504" s="9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1"/>
      <c r="C505" s="3"/>
      <c r="D505" s="4"/>
      <c r="E505" s="3"/>
      <c r="F505" s="3"/>
      <c r="G505" s="26"/>
      <c r="H505" s="27"/>
      <c r="I505" s="8"/>
      <c r="J505" s="9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1"/>
      <c r="C506" s="3"/>
      <c r="D506" s="4"/>
      <c r="E506" s="3"/>
      <c r="F506" s="3"/>
      <c r="G506" s="26"/>
      <c r="H506" s="27"/>
      <c r="I506" s="8"/>
      <c r="J506" s="9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1"/>
      <c r="C507" s="3"/>
      <c r="D507" s="4"/>
      <c r="E507" s="3"/>
      <c r="F507" s="3"/>
      <c r="G507" s="26"/>
      <c r="H507" s="27"/>
      <c r="I507" s="8"/>
      <c r="J507" s="9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1"/>
      <c r="C508" s="3"/>
      <c r="D508" s="4"/>
      <c r="E508" s="3"/>
      <c r="F508" s="3"/>
      <c r="G508" s="26"/>
      <c r="H508" s="27"/>
      <c r="I508" s="8"/>
      <c r="J508" s="9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1"/>
      <c r="C509" s="3"/>
      <c r="D509" s="4"/>
      <c r="E509" s="3"/>
      <c r="F509" s="3"/>
      <c r="G509" s="26"/>
      <c r="H509" s="27"/>
      <c r="I509" s="8"/>
      <c r="J509" s="9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1"/>
      <c r="C510" s="3"/>
      <c r="D510" s="4"/>
      <c r="E510" s="3"/>
      <c r="F510" s="3"/>
      <c r="G510" s="26"/>
      <c r="H510" s="27"/>
      <c r="I510" s="8"/>
      <c r="J510" s="9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1"/>
      <c r="C511" s="3"/>
      <c r="D511" s="4"/>
      <c r="E511" s="3"/>
      <c r="F511" s="3"/>
      <c r="G511" s="26"/>
      <c r="H511" s="27"/>
      <c r="I511" s="8"/>
      <c r="J511" s="9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1"/>
      <c r="C512" s="3"/>
      <c r="D512" s="4"/>
      <c r="E512" s="3"/>
      <c r="F512" s="3"/>
      <c r="G512" s="26"/>
      <c r="H512" s="27"/>
      <c r="I512" s="8"/>
      <c r="J512" s="9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1"/>
      <c r="C513" s="3"/>
      <c r="D513" s="4"/>
      <c r="E513" s="3"/>
      <c r="F513" s="3"/>
      <c r="G513" s="26"/>
      <c r="H513" s="27"/>
      <c r="I513" s="8"/>
      <c r="J513" s="9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1"/>
      <c r="C514" s="3"/>
      <c r="D514" s="4"/>
      <c r="E514" s="3"/>
      <c r="F514" s="3"/>
      <c r="G514" s="26"/>
      <c r="H514" s="27"/>
      <c r="I514" s="8"/>
      <c r="J514" s="9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1"/>
      <c r="C515" s="3"/>
      <c r="D515" s="4"/>
      <c r="E515" s="3"/>
      <c r="F515" s="3"/>
      <c r="G515" s="26"/>
      <c r="H515" s="27"/>
      <c r="I515" s="8"/>
      <c r="J515" s="9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1"/>
      <c r="C516" s="3"/>
      <c r="D516" s="4"/>
      <c r="E516" s="3"/>
      <c r="F516" s="3"/>
      <c r="G516" s="26"/>
      <c r="H516" s="27"/>
      <c r="I516" s="8"/>
      <c r="J516" s="9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1"/>
      <c r="C517" s="3"/>
      <c r="D517" s="4"/>
      <c r="E517" s="3"/>
      <c r="F517" s="3"/>
      <c r="G517" s="26"/>
      <c r="H517" s="27"/>
      <c r="I517" s="8"/>
      <c r="J517" s="9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1"/>
      <c r="C518" s="3"/>
      <c r="D518" s="4"/>
      <c r="E518" s="3"/>
      <c r="F518" s="3"/>
      <c r="G518" s="26"/>
      <c r="H518" s="27"/>
      <c r="I518" s="8"/>
      <c r="J518" s="9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1"/>
      <c r="C519" s="3"/>
      <c r="D519" s="4"/>
      <c r="E519" s="3"/>
      <c r="F519" s="3"/>
      <c r="G519" s="26"/>
      <c r="H519" s="27"/>
      <c r="I519" s="8"/>
      <c r="J519" s="9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1"/>
      <c r="C520" s="3"/>
      <c r="D520" s="4"/>
      <c r="E520" s="3"/>
      <c r="F520" s="3"/>
      <c r="G520" s="26"/>
      <c r="H520" s="27"/>
      <c r="I520" s="8"/>
      <c r="J520" s="9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1"/>
      <c r="C521" s="3"/>
      <c r="D521" s="4"/>
      <c r="E521" s="3"/>
      <c r="F521" s="3"/>
      <c r="G521" s="26"/>
      <c r="H521" s="27"/>
      <c r="I521" s="8"/>
      <c r="J521" s="9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1"/>
      <c r="C522" s="3"/>
      <c r="D522" s="4"/>
      <c r="E522" s="3"/>
      <c r="F522" s="3"/>
      <c r="G522" s="26"/>
      <c r="H522" s="27"/>
      <c r="I522" s="8"/>
      <c r="J522" s="9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1"/>
      <c r="C523" s="3"/>
      <c r="D523" s="4"/>
      <c r="E523" s="3"/>
      <c r="F523" s="3"/>
      <c r="G523" s="26"/>
      <c r="H523" s="27"/>
      <c r="I523" s="8"/>
      <c r="J523" s="9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1"/>
      <c r="C524" s="3"/>
      <c r="D524" s="4"/>
      <c r="E524" s="3"/>
      <c r="F524" s="3"/>
      <c r="G524" s="26"/>
      <c r="H524" s="27"/>
      <c r="I524" s="8"/>
      <c r="J524" s="9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1"/>
      <c r="C525" s="3"/>
      <c r="D525" s="4"/>
      <c r="E525" s="3"/>
      <c r="F525" s="3"/>
      <c r="G525" s="26"/>
      <c r="H525" s="27"/>
      <c r="I525" s="8"/>
      <c r="J525" s="9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1"/>
      <c r="C526" s="3"/>
      <c r="D526" s="4"/>
      <c r="E526" s="3"/>
      <c r="F526" s="3"/>
      <c r="G526" s="26"/>
      <c r="H526" s="27"/>
      <c r="I526" s="8"/>
      <c r="J526" s="9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1"/>
      <c r="C527" s="3"/>
      <c r="D527" s="4"/>
      <c r="E527" s="3"/>
      <c r="F527" s="3"/>
      <c r="G527" s="26"/>
      <c r="H527" s="27"/>
      <c r="I527" s="8"/>
      <c r="J527" s="9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1"/>
      <c r="C528" s="3"/>
      <c r="D528" s="4"/>
      <c r="E528" s="3"/>
      <c r="F528" s="3"/>
      <c r="G528" s="26"/>
      <c r="H528" s="27"/>
      <c r="I528" s="8"/>
      <c r="J528" s="9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1"/>
      <c r="C529" s="3"/>
      <c r="D529" s="4"/>
      <c r="E529" s="3"/>
      <c r="F529" s="3"/>
      <c r="G529" s="26"/>
      <c r="H529" s="27"/>
      <c r="I529" s="8"/>
      <c r="J529" s="9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1"/>
      <c r="C530" s="3"/>
      <c r="D530" s="4"/>
      <c r="E530" s="3"/>
      <c r="F530" s="3"/>
      <c r="G530" s="26"/>
      <c r="H530" s="27"/>
      <c r="I530" s="8"/>
      <c r="J530" s="9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1"/>
      <c r="C531" s="3"/>
      <c r="D531" s="4"/>
      <c r="E531" s="3"/>
      <c r="F531" s="3"/>
      <c r="G531" s="26"/>
      <c r="H531" s="27"/>
      <c r="I531" s="8"/>
      <c r="J531" s="9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1"/>
      <c r="C532" s="3"/>
      <c r="D532" s="4"/>
      <c r="E532" s="3"/>
      <c r="F532" s="3"/>
      <c r="G532" s="26"/>
      <c r="H532" s="27"/>
      <c r="I532" s="8"/>
      <c r="J532" s="9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1"/>
      <c r="C533" s="3"/>
      <c r="D533" s="4"/>
      <c r="E533" s="3"/>
      <c r="F533" s="3"/>
      <c r="G533" s="26"/>
      <c r="H533" s="27"/>
      <c r="I533" s="8"/>
      <c r="J533" s="9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1"/>
      <c r="C534" s="3"/>
      <c r="D534" s="4"/>
      <c r="E534" s="3"/>
      <c r="F534" s="3"/>
      <c r="G534" s="26"/>
      <c r="H534" s="27"/>
      <c r="I534" s="8"/>
      <c r="J534" s="9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1"/>
      <c r="C535" s="3"/>
      <c r="D535" s="4"/>
      <c r="E535" s="3"/>
      <c r="F535" s="3"/>
      <c r="G535" s="26"/>
      <c r="H535" s="27"/>
      <c r="I535" s="8"/>
      <c r="J535" s="9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1"/>
      <c r="C536" s="3"/>
      <c r="D536" s="4"/>
      <c r="E536" s="3"/>
      <c r="F536" s="3"/>
      <c r="G536" s="26"/>
      <c r="H536" s="27"/>
      <c r="I536" s="8"/>
      <c r="J536" s="9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1"/>
      <c r="C537" s="3"/>
      <c r="D537" s="4"/>
      <c r="E537" s="3"/>
      <c r="F537" s="3"/>
      <c r="G537" s="26"/>
      <c r="H537" s="27"/>
      <c r="I537" s="8"/>
      <c r="J537" s="9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1"/>
      <c r="C538" s="3"/>
      <c r="D538" s="4"/>
      <c r="E538" s="3"/>
      <c r="F538" s="3"/>
      <c r="G538" s="26"/>
      <c r="H538" s="27"/>
      <c r="I538" s="8"/>
      <c r="J538" s="9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1"/>
      <c r="C539" s="3"/>
      <c r="D539" s="4"/>
      <c r="E539" s="3"/>
      <c r="F539" s="3"/>
      <c r="G539" s="26"/>
      <c r="H539" s="27"/>
      <c r="I539" s="8"/>
      <c r="J539" s="9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1"/>
      <c r="C540" s="3"/>
      <c r="D540" s="4"/>
      <c r="E540" s="3"/>
      <c r="F540" s="3"/>
      <c r="G540" s="26"/>
      <c r="H540" s="27"/>
      <c r="I540" s="8"/>
      <c r="J540" s="9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1"/>
      <c r="C541" s="3"/>
      <c r="D541" s="4"/>
      <c r="E541" s="3"/>
      <c r="F541" s="3"/>
      <c r="G541" s="26"/>
      <c r="H541" s="27"/>
      <c r="I541" s="8"/>
      <c r="J541" s="9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1"/>
      <c r="C542" s="3"/>
      <c r="D542" s="4"/>
      <c r="E542" s="3"/>
      <c r="F542" s="3"/>
      <c r="G542" s="26"/>
      <c r="H542" s="27"/>
      <c r="I542" s="8"/>
      <c r="J542" s="9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1"/>
      <c r="C543" s="3"/>
      <c r="D543" s="4"/>
      <c r="E543" s="3"/>
      <c r="F543" s="3"/>
      <c r="G543" s="26"/>
      <c r="H543" s="27"/>
      <c r="I543" s="8"/>
      <c r="J543" s="9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1"/>
      <c r="C544" s="3"/>
      <c r="D544" s="4"/>
      <c r="E544" s="3"/>
      <c r="F544" s="3"/>
      <c r="G544" s="26"/>
      <c r="H544" s="27"/>
      <c r="I544" s="8"/>
      <c r="J544" s="9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1"/>
      <c r="C545" s="3"/>
      <c r="D545" s="4"/>
      <c r="E545" s="3"/>
      <c r="F545" s="3"/>
      <c r="G545" s="26"/>
      <c r="H545" s="27"/>
      <c r="I545" s="8"/>
      <c r="J545" s="9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1"/>
      <c r="C546" s="3"/>
      <c r="D546" s="4"/>
      <c r="E546" s="3"/>
      <c r="F546" s="3"/>
      <c r="G546" s="26"/>
      <c r="H546" s="27"/>
      <c r="I546" s="8"/>
      <c r="J546" s="9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1"/>
      <c r="C547" s="3"/>
      <c r="D547" s="4"/>
      <c r="E547" s="3"/>
      <c r="F547" s="3"/>
      <c r="G547" s="26"/>
      <c r="H547" s="27"/>
      <c r="I547" s="8"/>
      <c r="J547" s="9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1"/>
      <c r="C548" s="3"/>
      <c r="D548" s="4"/>
      <c r="E548" s="3"/>
      <c r="F548" s="3"/>
      <c r="G548" s="26"/>
      <c r="H548" s="27"/>
      <c r="I548" s="8"/>
      <c r="J548" s="9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1"/>
      <c r="C549" s="3"/>
      <c r="D549" s="4"/>
      <c r="E549" s="3"/>
      <c r="F549" s="3"/>
      <c r="G549" s="26"/>
      <c r="H549" s="27"/>
      <c r="I549" s="8"/>
      <c r="J549" s="9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1"/>
      <c r="C550" s="3"/>
      <c r="D550" s="4"/>
      <c r="E550" s="3"/>
      <c r="F550" s="3"/>
      <c r="G550" s="26"/>
      <c r="H550" s="27"/>
      <c r="I550" s="8"/>
      <c r="J550" s="9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1"/>
      <c r="C551" s="3"/>
      <c r="D551" s="4"/>
      <c r="E551" s="3"/>
      <c r="F551" s="3"/>
      <c r="G551" s="26"/>
      <c r="H551" s="27"/>
      <c r="I551" s="8"/>
      <c r="J551" s="9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1"/>
      <c r="C552" s="3"/>
      <c r="D552" s="4"/>
      <c r="E552" s="3"/>
      <c r="F552" s="3"/>
      <c r="G552" s="26"/>
      <c r="H552" s="27"/>
      <c r="I552" s="8"/>
      <c r="J552" s="9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1"/>
      <c r="C553" s="3"/>
      <c r="D553" s="4"/>
      <c r="E553" s="3"/>
      <c r="F553" s="3"/>
      <c r="G553" s="26"/>
      <c r="H553" s="27"/>
      <c r="I553" s="8"/>
      <c r="J553" s="9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1"/>
      <c r="C554" s="3"/>
      <c r="D554" s="4"/>
      <c r="E554" s="3"/>
      <c r="F554" s="3"/>
      <c r="G554" s="26"/>
      <c r="H554" s="27"/>
      <c r="I554" s="8"/>
      <c r="J554" s="9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1"/>
      <c r="C555" s="3"/>
      <c r="D555" s="4"/>
      <c r="E555" s="3"/>
      <c r="F555" s="3"/>
      <c r="G555" s="26"/>
      <c r="H555" s="27"/>
      <c r="I555" s="8"/>
      <c r="J555" s="9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1"/>
      <c r="C556" s="3"/>
      <c r="D556" s="4"/>
      <c r="E556" s="3"/>
      <c r="F556" s="3"/>
      <c r="G556" s="26"/>
      <c r="H556" s="27"/>
      <c r="I556" s="8"/>
      <c r="J556" s="9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1"/>
      <c r="C557" s="3"/>
      <c r="D557" s="4"/>
      <c r="E557" s="3"/>
      <c r="F557" s="3"/>
      <c r="G557" s="26"/>
      <c r="H557" s="27"/>
      <c r="I557" s="8"/>
      <c r="J557" s="9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1"/>
      <c r="C558" s="3"/>
      <c r="D558" s="4"/>
      <c r="E558" s="3"/>
      <c r="F558" s="3"/>
      <c r="G558" s="26"/>
      <c r="H558" s="27"/>
      <c r="I558" s="8"/>
      <c r="J558" s="9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1"/>
      <c r="C559" s="3"/>
      <c r="D559" s="4"/>
      <c r="E559" s="3"/>
      <c r="F559" s="3"/>
      <c r="G559" s="26"/>
      <c r="H559" s="27"/>
      <c r="I559" s="8"/>
      <c r="J559" s="9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1"/>
      <c r="C560" s="3"/>
      <c r="D560" s="4"/>
      <c r="E560" s="3"/>
      <c r="F560" s="3"/>
      <c r="G560" s="26"/>
      <c r="H560" s="27"/>
      <c r="I560" s="8"/>
      <c r="J560" s="9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1"/>
      <c r="C561" s="3"/>
      <c r="D561" s="4"/>
      <c r="E561" s="3"/>
      <c r="F561" s="3"/>
      <c r="G561" s="26"/>
      <c r="H561" s="27"/>
      <c r="I561" s="8"/>
      <c r="J561" s="9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1"/>
      <c r="C562" s="3"/>
      <c r="D562" s="4"/>
      <c r="E562" s="3"/>
      <c r="F562" s="3"/>
      <c r="G562" s="26"/>
      <c r="H562" s="27"/>
      <c r="I562" s="8"/>
      <c r="J562" s="9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1"/>
      <c r="C563" s="3"/>
      <c r="D563" s="4"/>
      <c r="E563" s="3"/>
      <c r="F563" s="3"/>
      <c r="G563" s="26"/>
      <c r="H563" s="27"/>
      <c r="I563" s="8"/>
      <c r="J563" s="9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1"/>
      <c r="C564" s="3"/>
      <c r="D564" s="4"/>
      <c r="E564" s="3"/>
      <c r="F564" s="3"/>
      <c r="G564" s="26"/>
      <c r="H564" s="27"/>
      <c r="I564" s="8"/>
      <c r="J564" s="9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1"/>
      <c r="C565" s="3"/>
      <c r="D565" s="4"/>
      <c r="E565" s="3"/>
      <c r="F565" s="3"/>
      <c r="G565" s="26"/>
      <c r="H565" s="27"/>
      <c r="I565" s="8"/>
      <c r="J565" s="9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1"/>
      <c r="C566" s="3"/>
      <c r="D566" s="4"/>
      <c r="E566" s="3"/>
      <c r="F566" s="3"/>
      <c r="G566" s="26"/>
      <c r="H566" s="27"/>
      <c r="I566" s="8"/>
      <c r="J566" s="9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1"/>
      <c r="C567" s="3"/>
      <c r="D567" s="4"/>
      <c r="E567" s="3"/>
      <c r="F567" s="3"/>
      <c r="G567" s="26"/>
      <c r="H567" s="27"/>
      <c r="I567" s="8"/>
      <c r="J567" s="9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1"/>
      <c r="C568" s="3"/>
      <c r="D568" s="4"/>
      <c r="E568" s="3"/>
      <c r="F568" s="3"/>
      <c r="G568" s="26"/>
      <c r="H568" s="27"/>
      <c r="I568" s="8"/>
      <c r="J568" s="9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1"/>
      <c r="C569" s="3"/>
      <c r="D569" s="4"/>
      <c r="E569" s="3"/>
      <c r="F569" s="3"/>
      <c r="G569" s="26"/>
      <c r="H569" s="27"/>
      <c r="I569" s="8"/>
      <c r="J569" s="9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1"/>
      <c r="C570" s="3"/>
      <c r="D570" s="4"/>
      <c r="E570" s="3"/>
      <c r="F570" s="3"/>
      <c r="G570" s="26"/>
      <c r="H570" s="27"/>
      <c r="I570" s="8"/>
      <c r="J570" s="9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1"/>
      <c r="C571" s="3"/>
      <c r="D571" s="4"/>
      <c r="E571" s="3"/>
      <c r="F571" s="3"/>
      <c r="G571" s="26"/>
      <c r="H571" s="27"/>
      <c r="I571" s="8"/>
      <c r="J571" s="9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1"/>
      <c r="C572" s="3"/>
      <c r="D572" s="4"/>
      <c r="E572" s="3"/>
      <c r="F572" s="3"/>
      <c r="G572" s="26"/>
      <c r="H572" s="27"/>
      <c r="I572" s="8"/>
      <c r="J572" s="9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1"/>
      <c r="C573" s="3"/>
      <c r="D573" s="4"/>
      <c r="E573" s="3"/>
      <c r="F573" s="3"/>
      <c r="G573" s="26"/>
      <c r="H573" s="27"/>
      <c r="I573" s="8"/>
      <c r="J573" s="9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1"/>
      <c r="C574" s="3"/>
      <c r="D574" s="4"/>
      <c r="E574" s="3"/>
      <c r="F574" s="3"/>
      <c r="G574" s="26"/>
      <c r="H574" s="27"/>
      <c r="I574" s="8"/>
      <c r="J574" s="9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1"/>
      <c r="C575" s="3"/>
      <c r="D575" s="4"/>
      <c r="E575" s="3"/>
      <c r="F575" s="3"/>
      <c r="G575" s="26"/>
      <c r="H575" s="27"/>
      <c r="I575" s="8"/>
      <c r="J575" s="9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1"/>
      <c r="C576" s="3"/>
      <c r="D576" s="4"/>
      <c r="E576" s="3"/>
      <c r="F576" s="3"/>
      <c r="G576" s="26"/>
      <c r="H576" s="27"/>
      <c r="I576" s="8"/>
      <c r="J576" s="9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1"/>
      <c r="C577" s="3"/>
      <c r="D577" s="4"/>
      <c r="E577" s="3"/>
      <c r="F577" s="3"/>
      <c r="G577" s="26"/>
      <c r="H577" s="27"/>
      <c r="I577" s="8"/>
      <c r="J577" s="9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1"/>
      <c r="C578" s="3"/>
      <c r="D578" s="4"/>
      <c r="E578" s="3"/>
      <c r="F578" s="3"/>
      <c r="G578" s="26"/>
      <c r="H578" s="27"/>
      <c r="I578" s="8"/>
      <c r="J578" s="9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1"/>
      <c r="C579" s="3"/>
      <c r="D579" s="4"/>
      <c r="E579" s="3"/>
      <c r="F579" s="3"/>
      <c r="G579" s="26"/>
      <c r="H579" s="27"/>
      <c r="I579" s="8"/>
      <c r="J579" s="9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1"/>
      <c r="C580" s="3"/>
      <c r="D580" s="4"/>
      <c r="E580" s="3"/>
      <c r="F580" s="3"/>
      <c r="G580" s="26"/>
      <c r="H580" s="27"/>
      <c r="I580" s="8"/>
      <c r="J580" s="9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1"/>
      <c r="C581" s="3"/>
      <c r="D581" s="4"/>
      <c r="E581" s="3"/>
      <c r="F581" s="3"/>
      <c r="G581" s="26"/>
      <c r="H581" s="27"/>
      <c r="I581" s="8"/>
      <c r="J581" s="9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1"/>
      <c r="C582" s="3"/>
      <c r="D582" s="4"/>
      <c r="E582" s="3"/>
      <c r="F582" s="3"/>
      <c r="G582" s="26"/>
      <c r="H582" s="27"/>
      <c r="I582" s="8"/>
      <c r="J582" s="9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1"/>
      <c r="C583" s="3"/>
      <c r="D583" s="4"/>
      <c r="E583" s="3"/>
      <c r="F583" s="3"/>
      <c r="G583" s="26"/>
      <c r="H583" s="27"/>
      <c r="I583" s="8"/>
      <c r="J583" s="9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1"/>
      <c r="C584" s="3"/>
      <c r="D584" s="4"/>
      <c r="E584" s="3"/>
      <c r="F584" s="3"/>
      <c r="G584" s="26"/>
      <c r="H584" s="27"/>
      <c r="I584" s="8"/>
      <c r="J584" s="9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1"/>
      <c r="C585" s="3"/>
      <c r="D585" s="4"/>
      <c r="E585" s="3"/>
      <c r="F585" s="3"/>
      <c r="G585" s="26"/>
      <c r="H585" s="27"/>
      <c r="I585" s="8"/>
      <c r="J585" s="9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1"/>
      <c r="C586" s="3"/>
      <c r="D586" s="4"/>
      <c r="E586" s="3"/>
      <c r="F586" s="3"/>
      <c r="G586" s="26"/>
      <c r="H586" s="27"/>
      <c r="I586" s="8"/>
      <c r="J586" s="9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1"/>
      <c r="C587" s="3"/>
      <c r="D587" s="4"/>
      <c r="E587" s="3"/>
      <c r="F587" s="3"/>
      <c r="G587" s="26"/>
      <c r="H587" s="27"/>
      <c r="I587" s="8"/>
      <c r="J587" s="9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1"/>
      <c r="C588" s="3"/>
      <c r="D588" s="4"/>
      <c r="E588" s="3"/>
      <c r="F588" s="3"/>
      <c r="G588" s="26"/>
      <c r="H588" s="27"/>
      <c r="I588" s="8"/>
      <c r="J588" s="9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1"/>
      <c r="C589" s="3"/>
      <c r="D589" s="4"/>
      <c r="E589" s="3"/>
      <c r="F589" s="3"/>
      <c r="G589" s="26"/>
      <c r="H589" s="27"/>
      <c r="I589" s="8"/>
      <c r="J589" s="9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1"/>
      <c r="C590" s="3"/>
      <c r="D590" s="4"/>
      <c r="E590" s="3"/>
      <c r="F590" s="3"/>
      <c r="G590" s="26"/>
      <c r="H590" s="27"/>
      <c r="I590" s="8"/>
      <c r="J590" s="9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1"/>
      <c r="C591" s="3"/>
      <c r="D591" s="4"/>
      <c r="E591" s="3"/>
      <c r="F591" s="3"/>
      <c r="G591" s="26"/>
      <c r="H591" s="27"/>
      <c r="I591" s="8"/>
      <c r="J591" s="9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1"/>
      <c r="C592" s="3"/>
      <c r="D592" s="4"/>
      <c r="E592" s="3"/>
      <c r="F592" s="3"/>
      <c r="G592" s="26"/>
      <c r="H592" s="27"/>
      <c r="I592" s="8"/>
      <c r="J592" s="9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1"/>
      <c r="C593" s="3"/>
      <c r="D593" s="4"/>
      <c r="E593" s="3"/>
      <c r="F593" s="3"/>
      <c r="G593" s="26"/>
      <c r="H593" s="27"/>
      <c r="I593" s="8"/>
      <c r="J593" s="9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1"/>
      <c r="C594" s="3"/>
      <c r="D594" s="4"/>
      <c r="E594" s="3"/>
      <c r="F594" s="3"/>
      <c r="G594" s="26"/>
      <c r="H594" s="27"/>
      <c r="I594" s="8"/>
      <c r="J594" s="9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1"/>
      <c r="C595" s="3"/>
      <c r="D595" s="4"/>
      <c r="E595" s="3"/>
      <c r="F595" s="3"/>
      <c r="G595" s="26"/>
      <c r="H595" s="27"/>
      <c r="I595" s="8"/>
      <c r="J595" s="9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1"/>
      <c r="C596" s="3"/>
      <c r="D596" s="4"/>
      <c r="E596" s="3"/>
      <c r="F596" s="3"/>
      <c r="G596" s="26"/>
      <c r="H596" s="27"/>
      <c r="I596" s="8"/>
      <c r="J596" s="9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1"/>
      <c r="C597" s="3"/>
      <c r="D597" s="4"/>
      <c r="E597" s="3"/>
      <c r="F597" s="3"/>
      <c r="G597" s="26"/>
      <c r="H597" s="27"/>
      <c r="I597" s="8"/>
      <c r="J597" s="9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1"/>
      <c r="C598" s="3"/>
      <c r="D598" s="4"/>
      <c r="E598" s="3"/>
      <c r="F598" s="3"/>
      <c r="G598" s="26"/>
      <c r="H598" s="27"/>
      <c r="I598" s="8"/>
      <c r="J598" s="9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1"/>
      <c r="C599" s="3"/>
      <c r="D599" s="4"/>
      <c r="E599" s="3"/>
      <c r="F599" s="3"/>
      <c r="G599" s="26"/>
      <c r="H599" s="27"/>
      <c r="I599" s="8"/>
      <c r="J599" s="9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1"/>
      <c r="C600" s="3"/>
      <c r="D600" s="4"/>
      <c r="E600" s="3"/>
      <c r="F600" s="3"/>
      <c r="G600" s="26"/>
      <c r="H600" s="27"/>
      <c r="I600" s="8"/>
      <c r="J600" s="9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1"/>
      <c r="C601" s="3"/>
      <c r="D601" s="4"/>
      <c r="E601" s="3"/>
      <c r="F601" s="3"/>
      <c r="G601" s="26"/>
      <c r="H601" s="27"/>
      <c r="I601" s="8"/>
      <c r="J601" s="9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1"/>
      <c r="C602" s="3"/>
      <c r="D602" s="4"/>
      <c r="E602" s="3"/>
      <c r="F602" s="3"/>
      <c r="G602" s="26"/>
      <c r="H602" s="27"/>
      <c r="I602" s="8"/>
      <c r="J602" s="9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1"/>
      <c r="C603" s="3"/>
      <c r="D603" s="4"/>
      <c r="E603" s="3"/>
      <c r="F603" s="3"/>
      <c r="G603" s="26"/>
      <c r="H603" s="27"/>
      <c r="I603" s="8"/>
      <c r="J603" s="9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1"/>
      <c r="C604" s="3"/>
      <c r="D604" s="4"/>
      <c r="E604" s="3"/>
      <c r="F604" s="3"/>
      <c r="G604" s="26"/>
      <c r="H604" s="27"/>
      <c r="I604" s="8"/>
      <c r="J604" s="9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1"/>
      <c r="C605" s="3"/>
      <c r="D605" s="4"/>
      <c r="E605" s="3"/>
      <c r="F605" s="3"/>
      <c r="G605" s="26"/>
      <c r="H605" s="27"/>
      <c r="I605" s="8"/>
      <c r="J605" s="9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1"/>
      <c r="C606" s="3"/>
      <c r="D606" s="4"/>
      <c r="E606" s="3"/>
      <c r="F606" s="3"/>
      <c r="G606" s="26"/>
      <c r="H606" s="27"/>
      <c r="I606" s="8"/>
      <c r="J606" s="9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1"/>
      <c r="C607" s="3"/>
      <c r="D607" s="4"/>
      <c r="E607" s="3"/>
      <c r="F607" s="3"/>
      <c r="G607" s="26"/>
      <c r="H607" s="27"/>
      <c r="I607" s="8"/>
      <c r="J607" s="9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1"/>
      <c r="C608" s="3"/>
      <c r="D608" s="4"/>
      <c r="E608" s="3"/>
      <c r="F608" s="3"/>
      <c r="G608" s="26"/>
      <c r="H608" s="27"/>
      <c r="I608" s="8"/>
      <c r="J608" s="9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1"/>
      <c r="C609" s="3"/>
      <c r="D609" s="4"/>
      <c r="E609" s="3"/>
      <c r="F609" s="3"/>
      <c r="G609" s="26"/>
      <c r="H609" s="27"/>
      <c r="I609" s="8"/>
      <c r="J609" s="9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1"/>
      <c r="C610" s="3"/>
      <c r="D610" s="4"/>
      <c r="E610" s="3"/>
      <c r="F610" s="3"/>
      <c r="G610" s="26"/>
      <c r="H610" s="27"/>
      <c r="I610" s="8"/>
      <c r="J610" s="9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1"/>
      <c r="C611" s="3"/>
      <c r="D611" s="4"/>
      <c r="E611" s="3"/>
      <c r="F611" s="3"/>
      <c r="G611" s="26"/>
      <c r="H611" s="27"/>
      <c r="I611" s="8"/>
      <c r="J611" s="9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1"/>
      <c r="C612" s="3"/>
      <c r="D612" s="4"/>
      <c r="E612" s="3"/>
      <c r="F612" s="3"/>
      <c r="G612" s="26"/>
      <c r="H612" s="27"/>
      <c r="I612" s="8"/>
      <c r="J612" s="9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1"/>
      <c r="C613" s="3"/>
      <c r="D613" s="4"/>
      <c r="E613" s="3"/>
      <c r="F613" s="3"/>
      <c r="G613" s="26"/>
      <c r="H613" s="27"/>
      <c r="I613" s="8"/>
      <c r="J613" s="9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1"/>
      <c r="C614" s="3"/>
      <c r="D614" s="4"/>
      <c r="E614" s="3"/>
      <c r="F614" s="3"/>
      <c r="G614" s="26"/>
      <c r="H614" s="27"/>
      <c r="I614" s="8"/>
      <c r="J614" s="9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1"/>
      <c r="C615" s="3"/>
      <c r="D615" s="4"/>
      <c r="E615" s="3"/>
      <c r="F615" s="3"/>
      <c r="G615" s="26"/>
      <c r="H615" s="27"/>
      <c r="I615" s="8"/>
      <c r="J615" s="9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1"/>
      <c r="C616" s="3"/>
      <c r="D616" s="4"/>
      <c r="E616" s="3"/>
      <c r="F616" s="3"/>
      <c r="G616" s="26"/>
      <c r="H616" s="27"/>
      <c r="I616" s="8"/>
      <c r="J616" s="9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1"/>
      <c r="C617" s="3"/>
      <c r="D617" s="4"/>
      <c r="E617" s="3"/>
      <c r="F617" s="3"/>
      <c r="G617" s="26"/>
      <c r="H617" s="27"/>
      <c r="I617" s="8"/>
      <c r="J617" s="9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1"/>
      <c r="C618" s="3"/>
      <c r="D618" s="4"/>
      <c r="E618" s="3"/>
      <c r="F618" s="3"/>
      <c r="G618" s="26"/>
      <c r="H618" s="27"/>
      <c r="I618" s="8"/>
      <c r="J618" s="9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1"/>
      <c r="C619" s="3"/>
      <c r="D619" s="4"/>
      <c r="E619" s="3"/>
      <c r="F619" s="3"/>
      <c r="G619" s="26"/>
      <c r="H619" s="27"/>
      <c r="I619" s="8"/>
      <c r="J619" s="9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1"/>
      <c r="C620" s="3"/>
      <c r="D620" s="4"/>
      <c r="E620" s="3"/>
      <c r="F620" s="3"/>
      <c r="G620" s="26"/>
      <c r="H620" s="27"/>
      <c r="I620" s="8"/>
      <c r="J620" s="9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1"/>
      <c r="C621" s="3"/>
      <c r="D621" s="4"/>
      <c r="E621" s="3"/>
      <c r="F621" s="3"/>
      <c r="G621" s="26"/>
      <c r="H621" s="27"/>
      <c r="I621" s="8"/>
      <c r="J621" s="9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1"/>
      <c r="C622" s="3"/>
      <c r="D622" s="4"/>
      <c r="E622" s="3"/>
      <c r="F622" s="3"/>
      <c r="G622" s="26"/>
      <c r="H622" s="27"/>
      <c r="I622" s="8"/>
      <c r="J622" s="9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1"/>
      <c r="C623" s="3"/>
      <c r="D623" s="4"/>
      <c r="E623" s="3"/>
      <c r="F623" s="3"/>
      <c r="G623" s="26"/>
      <c r="H623" s="27"/>
      <c r="I623" s="8"/>
      <c r="J623" s="9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1"/>
      <c r="C624" s="3"/>
      <c r="D624" s="4"/>
      <c r="E624" s="3"/>
      <c r="F624" s="3"/>
      <c r="G624" s="26"/>
      <c r="H624" s="27"/>
      <c r="I624" s="8"/>
      <c r="J624" s="9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1"/>
      <c r="C625" s="3"/>
      <c r="D625" s="4"/>
      <c r="E625" s="3"/>
      <c r="F625" s="3"/>
      <c r="G625" s="26"/>
      <c r="H625" s="27"/>
      <c r="I625" s="8"/>
      <c r="J625" s="9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1"/>
      <c r="C626" s="3"/>
      <c r="D626" s="4"/>
      <c r="E626" s="3"/>
      <c r="F626" s="3"/>
      <c r="G626" s="26"/>
      <c r="H626" s="27"/>
      <c r="I626" s="8"/>
      <c r="J626" s="9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1"/>
      <c r="C627" s="3"/>
      <c r="D627" s="4"/>
      <c r="E627" s="3"/>
      <c r="F627" s="3"/>
      <c r="G627" s="26"/>
      <c r="H627" s="27"/>
      <c r="I627" s="8"/>
      <c r="J627" s="9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1"/>
      <c r="C628" s="3"/>
      <c r="D628" s="4"/>
      <c r="E628" s="3"/>
      <c r="F628" s="3"/>
      <c r="G628" s="26"/>
      <c r="H628" s="27"/>
      <c r="I628" s="8"/>
      <c r="J628" s="9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1"/>
      <c r="C629" s="3"/>
      <c r="D629" s="4"/>
      <c r="E629" s="3"/>
      <c r="F629" s="3"/>
      <c r="G629" s="26"/>
      <c r="H629" s="27"/>
      <c r="I629" s="8"/>
      <c r="J629" s="9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1"/>
      <c r="C630" s="3"/>
      <c r="D630" s="4"/>
      <c r="E630" s="3"/>
      <c r="F630" s="3"/>
      <c r="G630" s="26"/>
      <c r="H630" s="27"/>
      <c r="I630" s="8"/>
      <c r="J630" s="9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1"/>
      <c r="C631" s="3"/>
      <c r="D631" s="4"/>
      <c r="E631" s="3"/>
      <c r="F631" s="3"/>
      <c r="G631" s="26"/>
      <c r="H631" s="27"/>
      <c r="I631" s="8"/>
      <c r="J631" s="9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1"/>
      <c r="C632" s="3"/>
      <c r="D632" s="4"/>
      <c r="E632" s="3"/>
      <c r="F632" s="3"/>
      <c r="G632" s="26"/>
      <c r="H632" s="27"/>
      <c r="I632" s="8"/>
      <c r="J632" s="9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1"/>
      <c r="C633" s="3"/>
      <c r="D633" s="4"/>
      <c r="E633" s="3"/>
      <c r="F633" s="3"/>
      <c r="G633" s="26"/>
      <c r="H633" s="27"/>
      <c r="I633" s="8"/>
      <c r="J633" s="9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1"/>
      <c r="C634" s="3"/>
      <c r="D634" s="4"/>
      <c r="E634" s="3"/>
      <c r="F634" s="3"/>
      <c r="G634" s="26"/>
      <c r="H634" s="27"/>
      <c r="I634" s="8"/>
      <c r="J634" s="9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1"/>
      <c r="C635" s="3"/>
      <c r="D635" s="4"/>
      <c r="E635" s="3"/>
      <c r="F635" s="3"/>
      <c r="G635" s="26"/>
      <c r="H635" s="27"/>
      <c r="I635" s="8"/>
      <c r="J635" s="9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1"/>
      <c r="C636" s="3"/>
      <c r="D636" s="4"/>
      <c r="E636" s="3"/>
      <c r="F636" s="3"/>
      <c r="G636" s="26"/>
      <c r="H636" s="27"/>
      <c r="I636" s="8"/>
      <c r="J636" s="9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1"/>
      <c r="C637" s="3"/>
      <c r="D637" s="4"/>
      <c r="E637" s="3"/>
      <c r="F637" s="3"/>
      <c r="G637" s="26"/>
      <c r="H637" s="27"/>
      <c r="I637" s="8"/>
      <c r="J637" s="9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1"/>
      <c r="C638" s="3"/>
      <c r="D638" s="4"/>
      <c r="E638" s="3"/>
      <c r="F638" s="3"/>
      <c r="G638" s="26"/>
      <c r="H638" s="27"/>
      <c r="I638" s="8"/>
      <c r="J638" s="9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1"/>
      <c r="C639" s="3"/>
      <c r="D639" s="4"/>
      <c r="E639" s="3"/>
      <c r="F639" s="3"/>
      <c r="G639" s="26"/>
      <c r="H639" s="27"/>
      <c r="I639" s="8"/>
      <c r="J639" s="9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1"/>
      <c r="C640" s="3"/>
      <c r="D640" s="4"/>
      <c r="E640" s="3"/>
      <c r="F640" s="3"/>
      <c r="G640" s="26"/>
      <c r="H640" s="27"/>
      <c r="I640" s="8"/>
      <c r="J640" s="9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1"/>
      <c r="C641" s="3"/>
      <c r="D641" s="4"/>
      <c r="E641" s="3"/>
      <c r="F641" s="3"/>
      <c r="G641" s="26"/>
      <c r="H641" s="27"/>
      <c r="I641" s="8"/>
      <c r="J641" s="9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1"/>
      <c r="C642" s="3"/>
      <c r="D642" s="4"/>
      <c r="E642" s="3"/>
      <c r="F642" s="3"/>
      <c r="G642" s="26"/>
      <c r="H642" s="27"/>
      <c r="I642" s="8"/>
      <c r="J642" s="9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1"/>
      <c r="C643" s="3"/>
      <c r="D643" s="4"/>
      <c r="E643" s="3"/>
      <c r="F643" s="3"/>
      <c r="G643" s="26"/>
      <c r="H643" s="27"/>
      <c r="I643" s="8"/>
      <c r="J643" s="9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1"/>
      <c r="C644" s="3"/>
      <c r="D644" s="4"/>
      <c r="E644" s="3"/>
      <c r="F644" s="3"/>
      <c r="G644" s="26"/>
      <c r="H644" s="27"/>
      <c r="I644" s="8"/>
      <c r="J644" s="9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1"/>
      <c r="C645" s="3"/>
      <c r="D645" s="4"/>
      <c r="E645" s="3"/>
      <c r="F645" s="3"/>
      <c r="G645" s="26"/>
      <c r="H645" s="27"/>
      <c r="I645" s="8"/>
      <c r="J645" s="9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1"/>
      <c r="C646" s="3"/>
      <c r="D646" s="4"/>
      <c r="E646" s="3"/>
      <c r="F646" s="3"/>
      <c r="G646" s="26"/>
      <c r="H646" s="27"/>
      <c r="I646" s="8"/>
      <c r="J646" s="9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1"/>
      <c r="C647" s="3"/>
      <c r="D647" s="4"/>
      <c r="E647" s="3"/>
      <c r="F647" s="3"/>
      <c r="G647" s="26"/>
      <c r="H647" s="27"/>
      <c r="I647" s="8"/>
      <c r="J647" s="9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1"/>
      <c r="C648" s="3"/>
      <c r="D648" s="4"/>
      <c r="E648" s="3"/>
      <c r="F648" s="3"/>
      <c r="G648" s="26"/>
      <c r="H648" s="27"/>
      <c r="I648" s="8"/>
      <c r="J648" s="9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1"/>
      <c r="C649" s="3"/>
      <c r="D649" s="4"/>
      <c r="E649" s="3"/>
      <c r="F649" s="3"/>
      <c r="G649" s="26"/>
      <c r="H649" s="27"/>
      <c r="I649" s="8"/>
      <c r="J649" s="9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1"/>
      <c r="C650" s="3"/>
      <c r="D650" s="4"/>
      <c r="E650" s="3"/>
      <c r="F650" s="3"/>
      <c r="G650" s="26"/>
      <c r="H650" s="27"/>
      <c r="I650" s="8"/>
      <c r="J650" s="9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1"/>
      <c r="C651" s="3"/>
      <c r="D651" s="4"/>
      <c r="E651" s="3"/>
      <c r="F651" s="3"/>
      <c r="G651" s="26"/>
      <c r="H651" s="27"/>
      <c r="I651" s="8"/>
      <c r="J651" s="9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1"/>
      <c r="C652" s="3"/>
      <c r="D652" s="4"/>
      <c r="E652" s="3"/>
      <c r="F652" s="3"/>
      <c r="G652" s="26"/>
      <c r="H652" s="27"/>
      <c r="I652" s="8"/>
      <c r="J652" s="9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1"/>
      <c r="C653" s="3"/>
      <c r="D653" s="4"/>
      <c r="E653" s="3"/>
      <c r="F653" s="3"/>
      <c r="G653" s="26"/>
      <c r="H653" s="27"/>
      <c r="I653" s="8"/>
      <c r="J653" s="9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1"/>
      <c r="C654" s="3"/>
      <c r="D654" s="4"/>
      <c r="E654" s="3"/>
      <c r="F654" s="3"/>
      <c r="G654" s="26"/>
      <c r="H654" s="27"/>
      <c r="I654" s="8"/>
      <c r="J654" s="9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1"/>
      <c r="C655" s="3"/>
      <c r="D655" s="4"/>
      <c r="E655" s="3"/>
      <c r="F655" s="3"/>
      <c r="G655" s="26"/>
      <c r="H655" s="27"/>
      <c r="I655" s="8"/>
      <c r="J655" s="9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1"/>
      <c r="C656" s="3"/>
      <c r="D656" s="4"/>
      <c r="E656" s="3"/>
      <c r="F656" s="3"/>
      <c r="G656" s="26"/>
      <c r="H656" s="27"/>
      <c r="I656" s="8"/>
      <c r="J656" s="9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1"/>
      <c r="C657" s="3"/>
      <c r="D657" s="4"/>
      <c r="E657" s="3"/>
      <c r="F657" s="3"/>
      <c r="G657" s="26"/>
      <c r="H657" s="27"/>
      <c r="I657" s="8"/>
      <c r="J657" s="9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1"/>
      <c r="C658" s="3"/>
      <c r="D658" s="4"/>
      <c r="E658" s="3"/>
      <c r="F658" s="3"/>
      <c r="G658" s="26"/>
      <c r="H658" s="27"/>
      <c r="I658" s="8"/>
      <c r="J658" s="9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1"/>
      <c r="C659" s="3"/>
      <c r="D659" s="4"/>
      <c r="E659" s="3"/>
      <c r="F659" s="3"/>
      <c r="G659" s="26"/>
      <c r="H659" s="27"/>
      <c r="I659" s="8"/>
      <c r="J659" s="9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1"/>
      <c r="C660" s="3"/>
      <c r="D660" s="4"/>
      <c r="E660" s="3"/>
      <c r="F660" s="3"/>
      <c r="G660" s="26"/>
      <c r="H660" s="27"/>
      <c r="I660" s="8"/>
      <c r="J660" s="9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1"/>
      <c r="C661" s="3"/>
      <c r="D661" s="4"/>
      <c r="E661" s="3"/>
      <c r="F661" s="3"/>
      <c r="G661" s="26"/>
      <c r="H661" s="27"/>
      <c r="I661" s="8"/>
      <c r="J661" s="9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1"/>
      <c r="C662" s="3"/>
      <c r="D662" s="4"/>
      <c r="E662" s="3"/>
      <c r="F662" s="3"/>
      <c r="G662" s="26"/>
      <c r="H662" s="27"/>
      <c r="I662" s="8"/>
      <c r="J662" s="9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1"/>
      <c r="C663" s="3"/>
      <c r="D663" s="4"/>
      <c r="E663" s="3"/>
      <c r="F663" s="3"/>
      <c r="G663" s="26"/>
      <c r="H663" s="27"/>
      <c r="I663" s="8"/>
      <c r="J663" s="9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1"/>
      <c r="C664" s="3"/>
      <c r="D664" s="4"/>
      <c r="E664" s="3"/>
      <c r="F664" s="3"/>
      <c r="G664" s="26"/>
      <c r="H664" s="27"/>
      <c r="I664" s="8"/>
      <c r="J664" s="9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1"/>
      <c r="C665" s="3"/>
      <c r="D665" s="4"/>
      <c r="E665" s="3"/>
      <c r="F665" s="3"/>
      <c r="G665" s="26"/>
      <c r="H665" s="27"/>
      <c r="I665" s="8"/>
      <c r="J665" s="9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1"/>
      <c r="C666" s="3"/>
      <c r="D666" s="4"/>
      <c r="E666" s="3"/>
      <c r="F666" s="3"/>
      <c r="G666" s="26"/>
      <c r="H666" s="27"/>
      <c r="I666" s="8"/>
      <c r="J666" s="9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1"/>
      <c r="C667" s="3"/>
      <c r="D667" s="4"/>
      <c r="E667" s="3"/>
      <c r="F667" s="3"/>
      <c r="G667" s="26"/>
      <c r="H667" s="27"/>
      <c r="I667" s="8"/>
      <c r="J667" s="9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1"/>
      <c r="C668" s="3"/>
      <c r="D668" s="4"/>
      <c r="E668" s="3"/>
      <c r="F668" s="3"/>
      <c r="G668" s="26"/>
      <c r="H668" s="27"/>
      <c r="I668" s="8"/>
      <c r="J668" s="9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1"/>
      <c r="C669" s="3"/>
      <c r="D669" s="4"/>
      <c r="E669" s="3"/>
      <c r="F669" s="3"/>
      <c r="G669" s="26"/>
      <c r="H669" s="27"/>
      <c r="I669" s="8"/>
      <c r="J669" s="9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1"/>
      <c r="C670" s="3"/>
      <c r="D670" s="4"/>
      <c r="E670" s="3"/>
      <c r="F670" s="3"/>
      <c r="G670" s="26"/>
      <c r="H670" s="27"/>
      <c r="I670" s="8"/>
      <c r="J670" s="9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1"/>
      <c r="C671" s="3"/>
      <c r="D671" s="4"/>
      <c r="E671" s="3"/>
      <c r="F671" s="3"/>
      <c r="G671" s="26"/>
      <c r="H671" s="27"/>
      <c r="I671" s="8"/>
      <c r="J671" s="9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1"/>
      <c r="C672" s="3"/>
      <c r="D672" s="4"/>
      <c r="E672" s="3"/>
      <c r="F672" s="3"/>
      <c r="G672" s="26"/>
      <c r="H672" s="27"/>
      <c r="I672" s="8"/>
      <c r="J672" s="9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1"/>
      <c r="C673" s="3"/>
      <c r="D673" s="4"/>
      <c r="E673" s="3"/>
      <c r="F673" s="3"/>
      <c r="G673" s="26"/>
      <c r="H673" s="27"/>
      <c r="I673" s="8"/>
      <c r="J673" s="9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1"/>
      <c r="C674" s="3"/>
      <c r="D674" s="4"/>
      <c r="E674" s="3"/>
      <c r="F674" s="3"/>
      <c r="G674" s="26"/>
      <c r="H674" s="27"/>
      <c r="I674" s="8"/>
      <c r="J674" s="9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1"/>
      <c r="C675" s="3"/>
      <c r="D675" s="4"/>
      <c r="E675" s="3"/>
      <c r="F675" s="3"/>
      <c r="G675" s="26"/>
      <c r="H675" s="27"/>
      <c r="I675" s="8"/>
      <c r="J675" s="9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1"/>
      <c r="C676" s="3"/>
      <c r="D676" s="4"/>
      <c r="E676" s="3"/>
      <c r="F676" s="3"/>
      <c r="G676" s="26"/>
      <c r="H676" s="27"/>
      <c r="I676" s="8"/>
      <c r="J676" s="9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1"/>
      <c r="C677" s="3"/>
      <c r="D677" s="4"/>
      <c r="E677" s="3"/>
      <c r="F677" s="3"/>
      <c r="G677" s="26"/>
      <c r="H677" s="27"/>
      <c r="I677" s="8"/>
      <c r="J677" s="9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1"/>
      <c r="C678" s="3"/>
      <c r="D678" s="4"/>
      <c r="E678" s="3"/>
      <c r="F678" s="3"/>
      <c r="G678" s="26"/>
      <c r="H678" s="27"/>
      <c r="I678" s="8"/>
      <c r="J678" s="9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1"/>
      <c r="C679" s="3"/>
      <c r="D679" s="4"/>
      <c r="E679" s="3"/>
      <c r="F679" s="3"/>
      <c r="G679" s="26"/>
      <c r="H679" s="27"/>
      <c r="I679" s="8"/>
      <c r="J679" s="9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1"/>
      <c r="C680" s="3"/>
      <c r="D680" s="4"/>
      <c r="E680" s="3"/>
      <c r="F680" s="3"/>
      <c r="G680" s="26"/>
      <c r="H680" s="27"/>
      <c r="I680" s="8"/>
      <c r="J680" s="9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1"/>
      <c r="C681" s="3"/>
      <c r="D681" s="4"/>
      <c r="E681" s="3"/>
      <c r="F681" s="3"/>
      <c r="G681" s="26"/>
      <c r="H681" s="27"/>
      <c r="I681" s="8"/>
      <c r="J681" s="9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1"/>
      <c r="C682" s="3"/>
      <c r="D682" s="4"/>
      <c r="E682" s="3"/>
      <c r="F682" s="3"/>
      <c r="G682" s="26"/>
      <c r="H682" s="27"/>
      <c r="I682" s="8"/>
      <c r="J682" s="9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1"/>
      <c r="C683" s="3"/>
      <c r="D683" s="4"/>
      <c r="E683" s="3"/>
      <c r="F683" s="3"/>
      <c r="G683" s="26"/>
      <c r="H683" s="27"/>
      <c r="I683" s="8"/>
      <c r="J683" s="9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1"/>
      <c r="C684" s="3"/>
      <c r="D684" s="4"/>
      <c r="E684" s="3"/>
      <c r="F684" s="3"/>
      <c r="G684" s="26"/>
      <c r="H684" s="27"/>
      <c r="I684" s="8"/>
      <c r="J684" s="9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1"/>
      <c r="C685" s="3"/>
      <c r="D685" s="4"/>
      <c r="E685" s="3"/>
      <c r="F685" s="3"/>
      <c r="G685" s="26"/>
      <c r="H685" s="27"/>
      <c r="I685" s="8"/>
      <c r="J685" s="9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1"/>
      <c r="C686" s="3"/>
      <c r="D686" s="4"/>
      <c r="E686" s="3"/>
      <c r="F686" s="3"/>
      <c r="G686" s="26"/>
      <c r="H686" s="27"/>
      <c r="I686" s="8"/>
      <c r="J686" s="9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1"/>
      <c r="C687" s="3"/>
      <c r="D687" s="4"/>
      <c r="E687" s="3"/>
      <c r="F687" s="3"/>
      <c r="G687" s="26"/>
      <c r="H687" s="27"/>
      <c r="I687" s="8"/>
      <c r="J687" s="9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1"/>
      <c r="C688" s="3"/>
      <c r="D688" s="4"/>
      <c r="E688" s="3"/>
      <c r="F688" s="3"/>
      <c r="G688" s="26"/>
      <c r="H688" s="27"/>
      <c r="I688" s="8"/>
      <c r="J688" s="9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1"/>
      <c r="C689" s="3"/>
      <c r="D689" s="4"/>
      <c r="E689" s="3"/>
      <c r="F689" s="3"/>
      <c r="G689" s="26"/>
      <c r="H689" s="27"/>
      <c r="I689" s="8"/>
      <c r="J689" s="9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1"/>
      <c r="C690" s="3"/>
      <c r="D690" s="4"/>
      <c r="E690" s="3"/>
      <c r="F690" s="3"/>
      <c r="G690" s="26"/>
      <c r="H690" s="27"/>
      <c r="I690" s="8"/>
      <c r="J690" s="9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1"/>
      <c r="C691" s="3"/>
      <c r="D691" s="4"/>
      <c r="E691" s="3"/>
      <c r="F691" s="3"/>
      <c r="G691" s="26"/>
      <c r="H691" s="27"/>
      <c r="I691" s="8"/>
      <c r="J691" s="9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1"/>
      <c r="C692" s="3"/>
      <c r="D692" s="4"/>
      <c r="E692" s="3"/>
      <c r="F692" s="3"/>
      <c r="G692" s="26"/>
      <c r="H692" s="27"/>
      <c r="I692" s="8"/>
      <c r="J692" s="9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1"/>
      <c r="C693" s="3"/>
      <c r="D693" s="4"/>
      <c r="E693" s="3"/>
      <c r="F693" s="3"/>
      <c r="G693" s="26"/>
      <c r="H693" s="27"/>
      <c r="I693" s="8"/>
      <c r="J693" s="9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1"/>
      <c r="C694" s="3"/>
      <c r="D694" s="4"/>
      <c r="E694" s="3"/>
      <c r="F694" s="3"/>
      <c r="G694" s="26"/>
      <c r="H694" s="27"/>
      <c r="I694" s="8"/>
      <c r="J694" s="9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1"/>
      <c r="C695" s="3"/>
      <c r="D695" s="4"/>
      <c r="E695" s="3"/>
      <c r="F695" s="3"/>
      <c r="G695" s="26"/>
      <c r="H695" s="27"/>
      <c r="I695" s="8"/>
      <c r="J695" s="9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1"/>
      <c r="C696" s="3"/>
      <c r="D696" s="4"/>
      <c r="E696" s="3"/>
      <c r="F696" s="3"/>
      <c r="G696" s="26"/>
      <c r="H696" s="27"/>
      <c r="I696" s="8"/>
      <c r="J696" s="9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1"/>
      <c r="C697" s="3"/>
      <c r="D697" s="4"/>
      <c r="E697" s="3"/>
      <c r="F697" s="3"/>
      <c r="G697" s="26"/>
      <c r="H697" s="27"/>
      <c r="I697" s="8"/>
      <c r="J697" s="9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1"/>
      <c r="C698" s="3"/>
      <c r="D698" s="4"/>
      <c r="E698" s="3"/>
      <c r="F698" s="3"/>
      <c r="G698" s="26"/>
      <c r="H698" s="27"/>
      <c r="I698" s="8"/>
      <c r="J698" s="9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1"/>
      <c r="C699" s="3"/>
      <c r="D699" s="4"/>
      <c r="E699" s="3"/>
      <c r="F699" s="3"/>
      <c r="G699" s="26"/>
      <c r="H699" s="27"/>
      <c r="I699" s="8"/>
      <c r="J699" s="9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1"/>
      <c r="C700" s="3"/>
      <c r="D700" s="4"/>
      <c r="E700" s="3"/>
      <c r="F700" s="3"/>
      <c r="G700" s="26"/>
      <c r="H700" s="27"/>
      <c r="I700" s="8"/>
      <c r="J700" s="9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1"/>
      <c r="C701" s="3"/>
      <c r="D701" s="4"/>
      <c r="E701" s="3"/>
      <c r="F701" s="3"/>
      <c r="G701" s="26"/>
      <c r="H701" s="27"/>
      <c r="I701" s="8"/>
      <c r="J701" s="9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1"/>
      <c r="C702" s="3"/>
      <c r="D702" s="4"/>
      <c r="E702" s="3"/>
      <c r="F702" s="3"/>
      <c r="G702" s="26"/>
      <c r="H702" s="27"/>
      <c r="I702" s="8"/>
      <c r="J702" s="9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1"/>
      <c r="C703" s="3"/>
      <c r="D703" s="4"/>
      <c r="E703" s="3"/>
      <c r="F703" s="3"/>
      <c r="G703" s="26"/>
      <c r="H703" s="27"/>
      <c r="I703" s="8"/>
      <c r="J703" s="9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1"/>
      <c r="C704" s="3"/>
      <c r="D704" s="4"/>
      <c r="E704" s="3"/>
      <c r="F704" s="3"/>
      <c r="G704" s="26"/>
      <c r="H704" s="27"/>
      <c r="I704" s="8"/>
      <c r="J704" s="9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1"/>
      <c r="C705" s="3"/>
      <c r="D705" s="4"/>
      <c r="E705" s="3"/>
      <c r="F705" s="3"/>
      <c r="G705" s="26"/>
      <c r="H705" s="27"/>
      <c r="I705" s="8"/>
      <c r="J705" s="9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1"/>
      <c r="C706" s="3"/>
      <c r="D706" s="4"/>
      <c r="E706" s="3"/>
      <c r="F706" s="3"/>
      <c r="G706" s="26"/>
      <c r="H706" s="27"/>
      <c r="I706" s="8"/>
      <c r="J706" s="9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1"/>
      <c r="C707" s="3"/>
      <c r="D707" s="4"/>
      <c r="E707" s="3"/>
      <c r="F707" s="3"/>
      <c r="G707" s="26"/>
      <c r="H707" s="27"/>
      <c r="I707" s="8"/>
      <c r="J707" s="9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1"/>
      <c r="C708" s="3"/>
      <c r="D708" s="4"/>
      <c r="E708" s="3"/>
      <c r="F708" s="3"/>
      <c r="G708" s="26"/>
      <c r="H708" s="27"/>
      <c r="I708" s="8"/>
      <c r="J708" s="9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1"/>
      <c r="C709" s="3"/>
      <c r="D709" s="4"/>
      <c r="E709" s="3"/>
      <c r="F709" s="3"/>
      <c r="G709" s="26"/>
      <c r="H709" s="27"/>
      <c r="I709" s="8"/>
      <c r="J709" s="9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1"/>
      <c r="C710" s="3"/>
      <c r="D710" s="4"/>
      <c r="E710" s="3"/>
      <c r="F710" s="3"/>
      <c r="G710" s="26"/>
      <c r="H710" s="27"/>
      <c r="I710" s="8"/>
      <c r="J710" s="9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1"/>
      <c r="C711" s="3"/>
      <c r="D711" s="4"/>
      <c r="E711" s="3"/>
      <c r="F711" s="3"/>
      <c r="G711" s="26"/>
      <c r="H711" s="27"/>
      <c r="I711" s="8"/>
      <c r="J711" s="9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1"/>
      <c r="C712" s="3"/>
      <c r="D712" s="4"/>
      <c r="E712" s="3"/>
      <c r="F712" s="3"/>
      <c r="G712" s="26"/>
      <c r="H712" s="27"/>
      <c r="I712" s="8"/>
      <c r="J712" s="9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1"/>
      <c r="C713" s="3"/>
      <c r="D713" s="4"/>
      <c r="E713" s="3"/>
      <c r="F713" s="3"/>
      <c r="G713" s="26"/>
      <c r="H713" s="27"/>
      <c r="I713" s="8"/>
      <c r="J713" s="9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1"/>
      <c r="C714" s="3"/>
      <c r="D714" s="4"/>
      <c r="E714" s="3"/>
      <c r="F714" s="3"/>
      <c r="G714" s="26"/>
      <c r="H714" s="27"/>
      <c r="I714" s="8"/>
      <c r="J714" s="9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1"/>
      <c r="C715" s="3"/>
      <c r="D715" s="4"/>
      <c r="E715" s="3"/>
      <c r="F715" s="3"/>
      <c r="G715" s="26"/>
      <c r="H715" s="27"/>
      <c r="I715" s="8"/>
      <c r="J715" s="9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1"/>
      <c r="C716" s="3"/>
      <c r="D716" s="4"/>
      <c r="E716" s="3"/>
      <c r="F716" s="3"/>
      <c r="G716" s="26"/>
      <c r="H716" s="27"/>
      <c r="I716" s="8"/>
      <c r="J716" s="9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1"/>
      <c r="C717" s="3"/>
      <c r="D717" s="4"/>
      <c r="E717" s="3"/>
      <c r="F717" s="3"/>
      <c r="G717" s="26"/>
      <c r="H717" s="27"/>
      <c r="I717" s="8"/>
      <c r="J717" s="9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1"/>
      <c r="C718" s="3"/>
      <c r="D718" s="4"/>
      <c r="E718" s="3"/>
      <c r="F718" s="3"/>
      <c r="G718" s="26"/>
      <c r="H718" s="27"/>
      <c r="I718" s="8"/>
      <c r="J718" s="9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1"/>
      <c r="C719" s="3"/>
      <c r="D719" s="4"/>
      <c r="E719" s="3"/>
      <c r="F719" s="3"/>
      <c r="G719" s="26"/>
      <c r="H719" s="27"/>
      <c r="I719" s="8"/>
      <c r="J719" s="9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1"/>
      <c r="C720" s="3"/>
      <c r="D720" s="4"/>
      <c r="E720" s="3"/>
      <c r="F720" s="3"/>
      <c r="G720" s="26"/>
      <c r="H720" s="27"/>
      <c r="I720" s="8"/>
      <c r="J720" s="9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1"/>
      <c r="C721" s="3"/>
      <c r="D721" s="4"/>
      <c r="E721" s="3"/>
      <c r="F721" s="3"/>
      <c r="G721" s="26"/>
      <c r="H721" s="27"/>
      <c r="I721" s="8"/>
      <c r="J721" s="9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1"/>
      <c r="C722" s="3"/>
      <c r="D722" s="4"/>
      <c r="E722" s="3"/>
      <c r="F722" s="3"/>
      <c r="G722" s="26"/>
      <c r="H722" s="27"/>
      <c r="I722" s="8"/>
      <c r="J722" s="9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1"/>
      <c r="C723" s="3"/>
      <c r="D723" s="4"/>
      <c r="E723" s="3"/>
      <c r="F723" s="3"/>
      <c r="G723" s="26"/>
      <c r="H723" s="27"/>
      <c r="I723" s="8"/>
      <c r="J723" s="9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1"/>
      <c r="C724" s="3"/>
      <c r="D724" s="4"/>
      <c r="E724" s="3"/>
      <c r="F724" s="3"/>
      <c r="G724" s="26"/>
      <c r="H724" s="27"/>
      <c r="I724" s="8"/>
      <c r="J724" s="9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1"/>
      <c r="C725" s="3"/>
      <c r="D725" s="4"/>
      <c r="E725" s="3"/>
      <c r="F725" s="3"/>
      <c r="G725" s="26"/>
      <c r="H725" s="27"/>
      <c r="I725" s="8"/>
      <c r="J725" s="9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1"/>
      <c r="C726" s="3"/>
      <c r="D726" s="4"/>
      <c r="E726" s="3"/>
      <c r="F726" s="3"/>
      <c r="G726" s="26"/>
      <c r="H726" s="27"/>
      <c r="I726" s="8"/>
      <c r="J726" s="9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1"/>
      <c r="C727" s="3"/>
      <c r="D727" s="4"/>
      <c r="E727" s="3"/>
      <c r="F727" s="3"/>
      <c r="G727" s="26"/>
      <c r="H727" s="27"/>
      <c r="I727" s="8"/>
      <c r="J727" s="9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1"/>
      <c r="C728" s="3"/>
      <c r="D728" s="4"/>
      <c r="E728" s="3"/>
      <c r="F728" s="3"/>
      <c r="G728" s="26"/>
      <c r="H728" s="27"/>
      <c r="I728" s="8"/>
      <c r="J728" s="9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1"/>
      <c r="C729" s="3"/>
      <c r="D729" s="4"/>
      <c r="E729" s="3"/>
      <c r="F729" s="3"/>
      <c r="G729" s="26"/>
      <c r="H729" s="27"/>
      <c r="I729" s="8"/>
      <c r="J729" s="9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1"/>
      <c r="C730" s="3"/>
      <c r="D730" s="4"/>
      <c r="E730" s="3"/>
      <c r="F730" s="3"/>
      <c r="G730" s="26"/>
      <c r="H730" s="27"/>
      <c r="I730" s="8"/>
      <c r="J730" s="9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1"/>
      <c r="C731" s="3"/>
      <c r="D731" s="4"/>
      <c r="E731" s="3"/>
      <c r="F731" s="3"/>
      <c r="G731" s="26"/>
      <c r="H731" s="27"/>
      <c r="I731" s="8"/>
      <c r="J731" s="9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1"/>
      <c r="C732" s="3"/>
      <c r="D732" s="4"/>
      <c r="E732" s="3"/>
      <c r="F732" s="3"/>
      <c r="G732" s="26"/>
      <c r="H732" s="27"/>
      <c r="I732" s="8"/>
      <c r="J732" s="9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1"/>
      <c r="C733" s="3"/>
      <c r="D733" s="4"/>
      <c r="E733" s="3"/>
      <c r="F733" s="3"/>
      <c r="G733" s="26"/>
      <c r="H733" s="27"/>
      <c r="I733" s="8"/>
      <c r="J733" s="9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1"/>
      <c r="C734" s="3"/>
      <c r="D734" s="4"/>
      <c r="E734" s="3"/>
      <c r="F734" s="3"/>
      <c r="G734" s="26"/>
      <c r="H734" s="27"/>
      <c r="I734" s="8"/>
      <c r="J734" s="9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1"/>
      <c r="C735" s="3"/>
      <c r="D735" s="4"/>
      <c r="E735" s="3"/>
      <c r="F735" s="3"/>
      <c r="G735" s="26"/>
      <c r="H735" s="27"/>
      <c r="I735" s="8"/>
      <c r="J735" s="9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1"/>
      <c r="C736" s="3"/>
      <c r="D736" s="4"/>
      <c r="E736" s="3"/>
      <c r="F736" s="3"/>
      <c r="G736" s="26"/>
      <c r="H736" s="27"/>
      <c r="I736" s="8"/>
      <c r="J736" s="9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1"/>
      <c r="C737" s="3"/>
      <c r="D737" s="4"/>
      <c r="E737" s="3"/>
      <c r="F737" s="3"/>
      <c r="G737" s="26"/>
      <c r="H737" s="27"/>
      <c r="I737" s="8"/>
      <c r="J737" s="9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1"/>
      <c r="C738" s="3"/>
      <c r="D738" s="4"/>
      <c r="E738" s="3"/>
      <c r="F738" s="3"/>
      <c r="G738" s="26"/>
      <c r="H738" s="27"/>
      <c r="I738" s="8"/>
      <c r="J738" s="9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1"/>
      <c r="C739" s="3"/>
      <c r="D739" s="4"/>
      <c r="E739" s="3"/>
      <c r="F739" s="3"/>
      <c r="G739" s="26"/>
      <c r="H739" s="27"/>
      <c r="I739" s="8"/>
      <c r="J739" s="9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1"/>
      <c r="C740" s="3"/>
      <c r="D740" s="4"/>
      <c r="E740" s="3"/>
      <c r="F740" s="3"/>
      <c r="G740" s="26"/>
      <c r="H740" s="27"/>
      <c r="I740" s="8"/>
      <c r="J740" s="9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1"/>
      <c r="C741" s="3"/>
      <c r="D741" s="4"/>
      <c r="E741" s="3"/>
      <c r="F741" s="3"/>
      <c r="G741" s="26"/>
      <c r="H741" s="27"/>
      <c r="I741" s="8"/>
      <c r="J741" s="9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1"/>
      <c r="C742" s="3"/>
      <c r="D742" s="4"/>
      <c r="E742" s="3"/>
      <c r="F742" s="3"/>
      <c r="G742" s="26"/>
      <c r="H742" s="27"/>
      <c r="I742" s="8"/>
      <c r="J742" s="9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1"/>
      <c r="C743" s="3"/>
      <c r="D743" s="4"/>
      <c r="E743" s="3"/>
      <c r="F743" s="3"/>
      <c r="G743" s="26"/>
      <c r="H743" s="27"/>
      <c r="I743" s="8"/>
      <c r="J743" s="9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1"/>
      <c r="C744" s="3"/>
      <c r="D744" s="4"/>
      <c r="E744" s="3"/>
      <c r="F744" s="3"/>
      <c r="G744" s="26"/>
      <c r="H744" s="27"/>
      <c r="I744" s="8"/>
      <c r="J744" s="9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1"/>
      <c r="C745" s="3"/>
      <c r="D745" s="4"/>
      <c r="E745" s="3"/>
      <c r="F745" s="3"/>
      <c r="G745" s="26"/>
      <c r="H745" s="27"/>
      <c r="I745" s="8"/>
      <c r="J745" s="9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1"/>
      <c r="C746" s="3"/>
      <c r="D746" s="4"/>
      <c r="E746" s="3"/>
      <c r="F746" s="3"/>
      <c r="G746" s="26"/>
      <c r="H746" s="27"/>
      <c r="I746" s="8"/>
      <c r="J746" s="9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1"/>
      <c r="C747" s="3"/>
      <c r="D747" s="4"/>
      <c r="E747" s="3"/>
      <c r="F747" s="3"/>
      <c r="G747" s="26"/>
      <c r="H747" s="27"/>
      <c r="I747" s="8"/>
      <c r="J747" s="9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1"/>
      <c r="C748" s="3"/>
      <c r="D748" s="4"/>
      <c r="E748" s="3"/>
      <c r="F748" s="3"/>
      <c r="G748" s="26"/>
      <c r="H748" s="27"/>
      <c r="I748" s="8"/>
      <c r="J748" s="9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1"/>
      <c r="C749" s="3"/>
      <c r="D749" s="4"/>
      <c r="E749" s="3"/>
      <c r="F749" s="3"/>
      <c r="G749" s="26"/>
      <c r="H749" s="27"/>
      <c r="I749" s="8"/>
      <c r="J749" s="9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1"/>
      <c r="C750" s="3"/>
      <c r="D750" s="4"/>
      <c r="E750" s="3"/>
      <c r="F750" s="3"/>
      <c r="G750" s="26"/>
      <c r="H750" s="27"/>
      <c r="I750" s="8"/>
      <c r="J750" s="9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1"/>
      <c r="C751" s="3"/>
      <c r="D751" s="4"/>
      <c r="E751" s="3"/>
      <c r="F751" s="3"/>
      <c r="G751" s="26"/>
      <c r="H751" s="27"/>
      <c r="I751" s="8"/>
      <c r="J751" s="9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1"/>
      <c r="C752" s="3"/>
      <c r="D752" s="4"/>
      <c r="E752" s="3"/>
      <c r="F752" s="3"/>
      <c r="G752" s="26"/>
      <c r="H752" s="27"/>
      <c r="I752" s="8"/>
      <c r="J752" s="9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1"/>
      <c r="C753" s="3"/>
      <c r="D753" s="4"/>
      <c r="E753" s="3"/>
      <c r="F753" s="3"/>
      <c r="G753" s="26"/>
      <c r="H753" s="27"/>
      <c r="I753" s="8"/>
      <c r="J753" s="9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1"/>
      <c r="C754" s="3"/>
      <c r="D754" s="4"/>
      <c r="E754" s="3"/>
      <c r="F754" s="3"/>
      <c r="G754" s="26"/>
      <c r="H754" s="27"/>
      <c r="I754" s="8"/>
      <c r="J754" s="9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1"/>
      <c r="C755" s="3"/>
      <c r="D755" s="4"/>
      <c r="E755" s="3"/>
      <c r="F755" s="3"/>
      <c r="G755" s="26"/>
      <c r="H755" s="27"/>
      <c r="I755" s="8"/>
      <c r="J755" s="9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1"/>
      <c r="C756" s="3"/>
      <c r="D756" s="4"/>
      <c r="E756" s="3"/>
      <c r="F756" s="3"/>
      <c r="G756" s="26"/>
      <c r="H756" s="27"/>
      <c r="I756" s="8"/>
      <c r="J756" s="9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1"/>
      <c r="C757" s="3"/>
      <c r="D757" s="4"/>
      <c r="E757" s="3"/>
      <c r="F757" s="3"/>
      <c r="G757" s="26"/>
      <c r="H757" s="27"/>
      <c r="I757" s="8"/>
      <c r="J757" s="9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1"/>
      <c r="C758" s="3"/>
      <c r="D758" s="4"/>
      <c r="E758" s="3"/>
      <c r="F758" s="3"/>
      <c r="G758" s="26"/>
      <c r="H758" s="27"/>
      <c r="I758" s="8"/>
      <c r="J758" s="9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1"/>
      <c r="C759" s="3"/>
      <c r="D759" s="4"/>
      <c r="E759" s="3"/>
      <c r="F759" s="3"/>
      <c r="G759" s="26"/>
      <c r="H759" s="27"/>
      <c r="I759" s="8"/>
      <c r="J759" s="9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1"/>
      <c r="C760" s="3"/>
      <c r="D760" s="4"/>
      <c r="E760" s="3"/>
      <c r="F760" s="3"/>
      <c r="G760" s="26"/>
      <c r="H760" s="27"/>
      <c r="I760" s="8"/>
      <c r="J760" s="9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1"/>
      <c r="C761" s="3"/>
      <c r="D761" s="4"/>
      <c r="E761" s="3"/>
      <c r="F761" s="3"/>
      <c r="G761" s="26"/>
      <c r="H761" s="27"/>
      <c r="I761" s="8"/>
      <c r="J761" s="9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1"/>
      <c r="C762" s="3"/>
      <c r="D762" s="4"/>
      <c r="E762" s="3"/>
      <c r="F762" s="3"/>
      <c r="G762" s="26"/>
      <c r="H762" s="27"/>
      <c r="I762" s="8"/>
      <c r="J762" s="9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1"/>
      <c r="C763" s="3"/>
      <c r="D763" s="4"/>
      <c r="E763" s="3"/>
      <c r="F763" s="3"/>
      <c r="G763" s="26"/>
      <c r="H763" s="27"/>
      <c r="I763" s="8"/>
      <c r="J763" s="9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1"/>
      <c r="C764" s="3"/>
      <c r="D764" s="4"/>
      <c r="E764" s="3"/>
      <c r="F764" s="3"/>
      <c r="G764" s="26"/>
      <c r="H764" s="27"/>
      <c r="I764" s="8"/>
      <c r="J764" s="9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1"/>
      <c r="C765" s="3"/>
      <c r="D765" s="4"/>
      <c r="E765" s="3"/>
      <c r="F765" s="3"/>
      <c r="G765" s="26"/>
      <c r="H765" s="27"/>
      <c r="I765" s="8"/>
      <c r="J765" s="9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1"/>
      <c r="C766" s="3"/>
      <c r="D766" s="4"/>
      <c r="E766" s="3"/>
      <c r="F766" s="3"/>
      <c r="G766" s="26"/>
      <c r="H766" s="27"/>
      <c r="I766" s="8"/>
      <c r="J766" s="9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1"/>
      <c r="C767" s="3"/>
      <c r="D767" s="4"/>
      <c r="E767" s="3"/>
      <c r="F767" s="3"/>
      <c r="G767" s="26"/>
      <c r="H767" s="27"/>
      <c r="I767" s="8"/>
      <c r="J767" s="9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1"/>
      <c r="C768" s="3"/>
      <c r="D768" s="4"/>
      <c r="E768" s="3"/>
      <c r="F768" s="3"/>
      <c r="G768" s="26"/>
      <c r="H768" s="27"/>
      <c r="I768" s="8"/>
      <c r="J768" s="9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1"/>
      <c r="C769" s="3"/>
      <c r="D769" s="4"/>
      <c r="E769" s="3"/>
      <c r="F769" s="3"/>
      <c r="G769" s="26"/>
      <c r="H769" s="27"/>
      <c r="I769" s="8"/>
      <c r="J769" s="9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1"/>
      <c r="C770" s="3"/>
      <c r="D770" s="4"/>
      <c r="E770" s="3"/>
      <c r="F770" s="3"/>
      <c r="G770" s="26"/>
      <c r="H770" s="27"/>
      <c r="I770" s="8"/>
      <c r="J770" s="9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1"/>
      <c r="C771" s="3"/>
      <c r="D771" s="4"/>
      <c r="E771" s="3"/>
      <c r="F771" s="3"/>
      <c r="G771" s="26"/>
      <c r="H771" s="27"/>
      <c r="I771" s="8"/>
      <c r="J771" s="9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1"/>
      <c r="C772" s="3"/>
      <c r="D772" s="4"/>
      <c r="E772" s="3"/>
      <c r="F772" s="3"/>
      <c r="G772" s="26"/>
      <c r="H772" s="27"/>
      <c r="I772" s="8"/>
      <c r="J772" s="9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1"/>
      <c r="C773" s="3"/>
      <c r="D773" s="4"/>
      <c r="E773" s="3"/>
      <c r="F773" s="3"/>
      <c r="G773" s="26"/>
      <c r="H773" s="27"/>
      <c r="I773" s="8"/>
      <c r="J773" s="9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1"/>
      <c r="C774" s="3"/>
      <c r="D774" s="4"/>
      <c r="E774" s="3"/>
      <c r="F774" s="3"/>
      <c r="G774" s="26"/>
      <c r="H774" s="27"/>
      <c r="I774" s="8"/>
      <c r="J774" s="9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1"/>
      <c r="C775" s="3"/>
      <c r="D775" s="4"/>
      <c r="E775" s="3"/>
      <c r="F775" s="3"/>
      <c r="G775" s="26"/>
      <c r="H775" s="27"/>
      <c r="I775" s="8"/>
      <c r="J775" s="9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1"/>
      <c r="C776" s="3"/>
      <c r="D776" s="4"/>
      <c r="E776" s="3"/>
      <c r="F776" s="3"/>
      <c r="G776" s="26"/>
      <c r="H776" s="27"/>
      <c r="I776" s="8"/>
      <c r="J776" s="9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1"/>
      <c r="C777" s="3"/>
      <c r="D777" s="4"/>
      <c r="E777" s="3"/>
      <c r="F777" s="3"/>
      <c r="G777" s="26"/>
      <c r="H777" s="27"/>
      <c r="I777" s="8"/>
      <c r="J777" s="9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1"/>
      <c r="C778" s="3"/>
      <c r="D778" s="4"/>
      <c r="E778" s="3"/>
      <c r="F778" s="3"/>
      <c r="G778" s="26"/>
      <c r="H778" s="27"/>
      <c r="I778" s="8"/>
      <c r="J778" s="9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1"/>
      <c r="C779" s="3"/>
      <c r="D779" s="4"/>
      <c r="E779" s="3"/>
      <c r="F779" s="3"/>
      <c r="G779" s="26"/>
      <c r="H779" s="27"/>
      <c r="I779" s="8"/>
      <c r="J779" s="9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1"/>
      <c r="C780" s="3"/>
      <c r="D780" s="4"/>
      <c r="E780" s="3"/>
      <c r="F780" s="3"/>
      <c r="G780" s="26"/>
      <c r="H780" s="27"/>
      <c r="I780" s="8"/>
      <c r="J780" s="9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1"/>
      <c r="C781" s="3"/>
      <c r="D781" s="4"/>
      <c r="E781" s="3"/>
      <c r="F781" s="3"/>
      <c r="G781" s="26"/>
      <c r="H781" s="27"/>
      <c r="I781" s="8"/>
      <c r="J781" s="9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1"/>
      <c r="C782" s="3"/>
      <c r="D782" s="4"/>
      <c r="E782" s="3"/>
      <c r="F782" s="3"/>
      <c r="G782" s="26"/>
      <c r="H782" s="27"/>
      <c r="I782" s="8"/>
      <c r="J782" s="9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1"/>
      <c r="C783" s="3"/>
      <c r="D783" s="4"/>
      <c r="E783" s="3"/>
      <c r="F783" s="3"/>
      <c r="G783" s="26"/>
      <c r="H783" s="27"/>
      <c r="I783" s="8"/>
      <c r="J783" s="9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1"/>
      <c r="C784" s="3"/>
      <c r="D784" s="4"/>
      <c r="E784" s="3"/>
      <c r="F784" s="3"/>
      <c r="G784" s="26"/>
      <c r="H784" s="27"/>
      <c r="I784" s="8"/>
      <c r="J784" s="9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1"/>
      <c r="C785" s="3"/>
      <c r="D785" s="4"/>
      <c r="E785" s="3"/>
      <c r="F785" s="3"/>
      <c r="G785" s="26"/>
      <c r="H785" s="27"/>
      <c r="I785" s="8"/>
      <c r="J785" s="9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1"/>
      <c r="C786" s="3"/>
      <c r="D786" s="4"/>
      <c r="E786" s="3"/>
      <c r="F786" s="3"/>
      <c r="G786" s="26"/>
      <c r="H786" s="27"/>
      <c r="I786" s="8"/>
      <c r="J786" s="9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1"/>
      <c r="C787" s="3"/>
      <c r="D787" s="4"/>
      <c r="E787" s="3"/>
      <c r="F787" s="3"/>
      <c r="G787" s="26"/>
      <c r="H787" s="27"/>
      <c r="I787" s="8"/>
      <c r="J787" s="9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1"/>
      <c r="C788" s="3"/>
      <c r="D788" s="4"/>
      <c r="E788" s="3"/>
      <c r="F788" s="3"/>
      <c r="G788" s="26"/>
      <c r="H788" s="27"/>
      <c r="I788" s="8"/>
      <c r="J788" s="9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1"/>
      <c r="C789" s="3"/>
      <c r="D789" s="4"/>
      <c r="E789" s="3"/>
      <c r="F789" s="3"/>
      <c r="G789" s="26"/>
      <c r="H789" s="27"/>
      <c r="I789" s="8"/>
      <c r="J789" s="9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1"/>
      <c r="C790" s="3"/>
      <c r="D790" s="4"/>
      <c r="E790" s="3"/>
      <c r="F790" s="3"/>
      <c r="G790" s="26"/>
      <c r="H790" s="27"/>
      <c r="I790" s="8"/>
      <c r="J790" s="9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1"/>
      <c r="C791" s="3"/>
      <c r="D791" s="4"/>
      <c r="E791" s="3"/>
      <c r="F791" s="3"/>
      <c r="G791" s="26"/>
      <c r="H791" s="27"/>
      <c r="I791" s="8"/>
      <c r="J791" s="9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1"/>
      <c r="C792" s="3"/>
      <c r="D792" s="4"/>
      <c r="E792" s="3"/>
      <c r="F792" s="3"/>
      <c r="G792" s="26"/>
      <c r="H792" s="27"/>
      <c r="I792" s="8"/>
      <c r="J792" s="9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1"/>
      <c r="C793" s="3"/>
      <c r="D793" s="4"/>
      <c r="E793" s="3"/>
      <c r="F793" s="3"/>
      <c r="G793" s="26"/>
      <c r="H793" s="27"/>
      <c r="I793" s="8"/>
      <c r="J793" s="9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1"/>
      <c r="C794" s="3"/>
      <c r="D794" s="4"/>
      <c r="E794" s="3"/>
      <c r="F794" s="3"/>
      <c r="G794" s="26"/>
      <c r="H794" s="27"/>
      <c r="I794" s="8"/>
      <c r="J794" s="9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1"/>
      <c r="C795" s="3"/>
      <c r="D795" s="4"/>
      <c r="E795" s="3"/>
      <c r="F795" s="3"/>
      <c r="G795" s="26"/>
      <c r="H795" s="27"/>
      <c r="I795" s="8"/>
      <c r="J795" s="9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1"/>
      <c r="C796" s="3"/>
      <c r="D796" s="4"/>
      <c r="E796" s="3"/>
      <c r="F796" s="3"/>
      <c r="G796" s="26"/>
      <c r="H796" s="27"/>
      <c r="I796" s="8"/>
      <c r="J796" s="9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1"/>
      <c r="C797" s="3"/>
      <c r="D797" s="4"/>
      <c r="E797" s="3"/>
      <c r="F797" s="3"/>
      <c r="G797" s="26"/>
      <c r="H797" s="27"/>
      <c r="I797" s="8"/>
      <c r="J797" s="9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1"/>
      <c r="C798" s="3"/>
      <c r="D798" s="4"/>
      <c r="E798" s="3"/>
      <c r="F798" s="3"/>
      <c r="G798" s="26"/>
      <c r="H798" s="27"/>
      <c r="I798" s="8"/>
      <c r="J798" s="9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1"/>
      <c r="C799" s="3"/>
      <c r="D799" s="4"/>
      <c r="E799" s="3"/>
      <c r="F799" s="3"/>
      <c r="G799" s="26"/>
      <c r="H799" s="27"/>
      <c r="I799" s="8"/>
      <c r="J799" s="9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1"/>
      <c r="C800" s="3"/>
      <c r="D800" s="4"/>
      <c r="E800" s="3"/>
      <c r="F800" s="3"/>
      <c r="G800" s="26"/>
      <c r="H800" s="27"/>
      <c r="I800" s="8"/>
      <c r="J800" s="9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1"/>
      <c r="C801" s="3"/>
      <c r="D801" s="4"/>
      <c r="E801" s="3"/>
      <c r="F801" s="3"/>
      <c r="G801" s="26"/>
      <c r="H801" s="27"/>
      <c r="I801" s="8"/>
      <c r="J801" s="9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1"/>
      <c r="C802" s="3"/>
      <c r="D802" s="4"/>
      <c r="E802" s="3"/>
      <c r="F802" s="3"/>
      <c r="G802" s="26"/>
      <c r="H802" s="27"/>
      <c r="I802" s="8"/>
      <c r="J802" s="9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1"/>
      <c r="C803" s="3"/>
      <c r="D803" s="4"/>
      <c r="E803" s="3"/>
      <c r="F803" s="3"/>
      <c r="G803" s="26"/>
      <c r="H803" s="27"/>
      <c r="I803" s="8"/>
      <c r="J803" s="9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1"/>
      <c r="C804" s="3"/>
      <c r="D804" s="4"/>
      <c r="E804" s="3"/>
      <c r="F804" s="3"/>
      <c r="G804" s="26"/>
      <c r="H804" s="27"/>
      <c r="I804" s="8"/>
      <c r="J804" s="9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1"/>
      <c r="C805" s="3"/>
      <c r="D805" s="4"/>
      <c r="E805" s="3"/>
      <c r="F805" s="3"/>
      <c r="G805" s="26"/>
      <c r="H805" s="27"/>
      <c r="I805" s="8"/>
      <c r="J805" s="9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1"/>
      <c r="C806" s="3"/>
      <c r="D806" s="4"/>
      <c r="E806" s="3"/>
      <c r="F806" s="3"/>
      <c r="G806" s="26"/>
      <c r="H806" s="27"/>
      <c r="I806" s="8"/>
      <c r="J806" s="9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1"/>
      <c r="C807" s="3"/>
      <c r="D807" s="4"/>
      <c r="E807" s="3"/>
      <c r="F807" s="3"/>
      <c r="G807" s="26"/>
      <c r="H807" s="27"/>
      <c r="I807" s="8"/>
      <c r="J807" s="9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1"/>
      <c r="C808" s="3"/>
      <c r="D808" s="4"/>
      <c r="E808" s="3"/>
      <c r="F808" s="3"/>
      <c r="G808" s="26"/>
      <c r="H808" s="27"/>
      <c r="I808" s="8"/>
      <c r="J808" s="9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1"/>
      <c r="C809" s="3"/>
      <c r="D809" s="4"/>
      <c r="E809" s="3"/>
      <c r="F809" s="3"/>
      <c r="G809" s="26"/>
      <c r="H809" s="27"/>
      <c r="I809" s="8"/>
      <c r="J809" s="9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1"/>
      <c r="C810" s="3"/>
      <c r="D810" s="4"/>
      <c r="E810" s="3"/>
      <c r="F810" s="3"/>
      <c r="G810" s="26"/>
      <c r="H810" s="27"/>
      <c r="I810" s="8"/>
      <c r="J810" s="9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1"/>
      <c r="C811" s="3"/>
      <c r="D811" s="4"/>
      <c r="E811" s="3"/>
      <c r="F811" s="3"/>
      <c r="G811" s="26"/>
      <c r="H811" s="27"/>
      <c r="I811" s="8"/>
      <c r="J811" s="9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1"/>
      <c r="C812" s="3"/>
      <c r="D812" s="4"/>
      <c r="E812" s="3"/>
      <c r="F812" s="3"/>
      <c r="G812" s="26"/>
      <c r="H812" s="27"/>
      <c r="I812" s="8"/>
      <c r="J812" s="9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1"/>
      <c r="C813" s="3"/>
      <c r="D813" s="4"/>
      <c r="E813" s="3"/>
      <c r="F813" s="3"/>
      <c r="G813" s="26"/>
      <c r="H813" s="27"/>
      <c r="I813" s="8"/>
      <c r="J813" s="9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1"/>
      <c r="C814" s="3"/>
      <c r="D814" s="4"/>
      <c r="E814" s="3"/>
      <c r="F814" s="3"/>
      <c r="G814" s="26"/>
      <c r="H814" s="27"/>
      <c r="I814" s="8"/>
      <c r="J814" s="9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1"/>
      <c r="C815" s="3"/>
      <c r="D815" s="4"/>
      <c r="E815" s="3"/>
      <c r="F815" s="3"/>
      <c r="G815" s="26"/>
      <c r="H815" s="27"/>
      <c r="I815" s="8"/>
      <c r="J815" s="9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1"/>
      <c r="C816" s="3"/>
      <c r="D816" s="4"/>
      <c r="E816" s="3"/>
      <c r="F816" s="3"/>
      <c r="G816" s="26"/>
      <c r="H816" s="27"/>
      <c r="I816" s="8"/>
      <c r="J816" s="9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1"/>
      <c r="C817" s="3"/>
      <c r="D817" s="4"/>
      <c r="E817" s="3"/>
      <c r="F817" s="3"/>
      <c r="G817" s="26"/>
      <c r="H817" s="27"/>
      <c r="I817" s="8"/>
      <c r="J817" s="9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1"/>
      <c r="C818" s="3"/>
      <c r="D818" s="4"/>
      <c r="E818" s="3"/>
      <c r="F818" s="3"/>
      <c r="G818" s="26"/>
      <c r="H818" s="27"/>
      <c r="I818" s="8"/>
      <c r="J818" s="9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1"/>
      <c r="C819" s="3"/>
      <c r="D819" s="4"/>
      <c r="E819" s="3"/>
      <c r="F819" s="3"/>
      <c r="G819" s="26"/>
      <c r="H819" s="27"/>
      <c r="I819" s="8"/>
      <c r="J819" s="9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1"/>
      <c r="C820" s="3"/>
      <c r="D820" s="4"/>
      <c r="E820" s="3"/>
      <c r="F820" s="3"/>
      <c r="G820" s="26"/>
      <c r="H820" s="27"/>
      <c r="I820" s="8"/>
      <c r="J820" s="9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1"/>
      <c r="C821" s="3"/>
      <c r="D821" s="4"/>
      <c r="E821" s="3"/>
      <c r="F821" s="3"/>
      <c r="G821" s="26"/>
      <c r="H821" s="27"/>
      <c r="I821" s="8"/>
      <c r="J821" s="9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1"/>
      <c r="C822" s="3"/>
      <c r="D822" s="4"/>
      <c r="E822" s="3"/>
      <c r="F822" s="3"/>
      <c r="G822" s="26"/>
      <c r="H822" s="27"/>
      <c r="I822" s="8"/>
      <c r="J822" s="9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1"/>
      <c r="C823" s="3"/>
      <c r="D823" s="4"/>
      <c r="E823" s="3"/>
      <c r="F823" s="3"/>
      <c r="G823" s="26"/>
      <c r="H823" s="27"/>
      <c r="I823" s="8"/>
      <c r="J823" s="9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1"/>
      <c r="C824" s="3"/>
      <c r="D824" s="4"/>
      <c r="E824" s="3"/>
      <c r="F824" s="3"/>
      <c r="G824" s="26"/>
      <c r="H824" s="27"/>
      <c r="I824" s="8"/>
      <c r="J824" s="9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1"/>
      <c r="C825" s="3"/>
      <c r="D825" s="4"/>
      <c r="E825" s="3"/>
      <c r="F825" s="3"/>
      <c r="G825" s="26"/>
      <c r="H825" s="27"/>
      <c r="I825" s="8"/>
      <c r="J825" s="9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1"/>
      <c r="C826" s="3"/>
      <c r="D826" s="4"/>
      <c r="E826" s="3"/>
      <c r="F826" s="3"/>
      <c r="G826" s="26"/>
      <c r="H826" s="27"/>
      <c r="I826" s="8"/>
      <c r="J826" s="9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1"/>
      <c r="C827" s="3"/>
      <c r="D827" s="4"/>
      <c r="E827" s="3"/>
      <c r="F827" s="3"/>
      <c r="G827" s="26"/>
      <c r="H827" s="27"/>
      <c r="I827" s="8"/>
      <c r="J827" s="9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1"/>
      <c r="C828" s="3"/>
      <c r="D828" s="4"/>
      <c r="E828" s="3"/>
      <c r="F828" s="3"/>
      <c r="G828" s="26"/>
      <c r="H828" s="27"/>
      <c r="I828" s="8"/>
      <c r="J828" s="9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1"/>
      <c r="C829" s="3"/>
      <c r="D829" s="4"/>
      <c r="E829" s="3"/>
      <c r="F829" s="3"/>
      <c r="G829" s="26"/>
      <c r="H829" s="27"/>
      <c r="I829" s="8"/>
      <c r="J829" s="9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1"/>
      <c r="C830" s="3"/>
      <c r="D830" s="4"/>
      <c r="E830" s="3"/>
      <c r="F830" s="3"/>
      <c r="G830" s="26"/>
      <c r="H830" s="27"/>
      <c r="I830" s="8"/>
      <c r="J830" s="9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1"/>
      <c r="C831" s="3"/>
      <c r="D831" s="4"/>
      <c r="E831" s="3"/>
      <c r="F831" s="3"/>
      <c r="G831" s="26"/>
      <c r="H831" s="27"/>
      <c r="I831" s="8"/>
      <c r="J831" s="9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1"/>
      <c r="C832" s="3"/>
      <c r="D832" s="4"/>
      <c r="E832" s="3"/>
      <c r="F832" s="3"/>
      <c r="G832" s="26"/>
      <c r="H832" s="27"/>
      <c r="I832" s="8"/>
      <c r="J832" s="9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1"/>
      <c r="C833" s="3"/>
      <c r="D833" s="4"/>
      <c r="E833" s="3"/>
      <c r="F833" s="3"/>
      <c r="G833" s="26"/>
      <c r="H833" s="27"/>
      <c r="I833" s="8"/>
      <c r="J833" s="9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1"/>
      <c r="C834" s="3"/>
      <c r="D834" s="4"/>
      <c r="E834" s="3"/>
      <c r="F834" s="3"/>
      <c r="G834" s="26"/>
      <c r="H834" s="27"/>
      <c r="I834" s="8"/>
      <c r="J834" s="9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1"/>
      <c r="C835" s="3"/>
      <c r="D835" s="4"/>
      <c r="E835" s="3"/>
      <c r="F835" s="3"/>
      <c r="G835" s="26"/>
      <c r="H835" s="27"/>
      <c r="I835" s="8"/>
      <c r="J835" s="9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1"/>
      <c r="C836" s="3"/>
      <c r="D836" s="4"/>
      <c r="E836" s="3"/>
      <c r="F836" s="3"/>
      <c r="G836" s="26"/>
      <c r="H836" s="27"/>
      <c r="I836" s="8"/>
      <c r="J836" s="9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1"/>
      <c r="C837" s="3"/>
      <c r="D837" s="4"/>
      <c r="E837" s="3"/>
      <c r="F837" s="3"/>
      <c r="G837" s="26"/>
      <c r="H837" s="27"/>
      <c r="I837" s="8"/>
      <c r="J837" s="9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1"/>
      <c r="C838" s="3"/>
      <c r="D838" s="4"/>
      <c r="E838" s="3"/>
      <c r="F838" s="3"/>
      <c r="G838" s="26"/>
      <c r="H838" s="27"/>
      <c r="I838" s="8"/>
      <c r="J838" s="9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1"/>
      <c r="C839" s="3"/>
      <c r="D839" s="4"/>
      <c r="E839" s="3"/>
      <c r="F839" s="3"/>
      <c r="G839" s="26"/>
      <c r="H839" s="27"/>
      <c r="I839" s="8"/>
      <c r="J839" s="9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1"/>
      <c r="C840" s="3"/>
      <c r="D840" s="4"/>
      <c r="E840" s="3"/>
      <c r="F840" s="3"/>
      <c r="G840" s="26"/>
      <c r="H840" s="27"/>
      <c r="I840" s="8"/>
      <c r="J840" s="9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1"/>
      <c r="C841" s="3"/>
      <c r="D841" s="4"/>
      <c r="E841" s="3"/>
      <c r="F841" s="3"/>
      <c r="G841" s="26"/>
      <c r="H841" s="27"/>
      <c r="I841" s="8"/>
      <c r="J841" s="9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1"/>
      <c r="C842" s="3"/>
      <c r="D842" s="4"/>
      <c r="E842" s="3"/>
      <c r="F842" s="3"/>
      <c r="G842" s="26"/>
      <c r="H842" s="27"/>
      <c r="I842" s="8"/>
      <c r="J842" s="9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1"/>
      <c r="C843" s="3"/>
      <c r="D843" s="4"/>
      <c r="E843" s="3"/>
      <c r="F843" s="3"/>
      <c r="G843" s="26"/>
      <c r="H843" s="27"/>
      <c r="I843" s="8"/>
      <c r="J843" s="9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1"/>
      <c r="C844" s="3"/>
      <c r="D844" s="4"/>
      <c r="E844" s="3"/>
      <c r="F844" s="3"/>
      <c r="G844" s="26"/>
      <c r="H844" s="27"/>
      <c r="I844" s="8"/>
      <c r="J844" s="9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1"/>
      <c r="C845" s="3"/>
      <c r="D845" s="4"/>
      <c r="E845" s="3"/>
      <c r="F845" s="3"/>
      <c r="G845" s="26"/>
      <c r="H845" s="27"/>
      <c r="I845" s="8"/>
      <c r="J845" s="9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1"/>
      <c r="C846" s="3"/>
      <c r="D846" s="4"/>
      <c r="E846" s="3"/>
      <c r="F846" s="3"/>
      <c r="G846" s="26"/>
      <c r="H846" s="27"/>
      <c r="I846" s="8"/>
      <c r="J846" s="9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1"/>
      <c r="C847" s="3"/>
      <c r="D847" s="4"/>
      <c r="E847" s="3"/>
      <c r="F847" s="3"/>
      <c r="G847" s="26"/>
      <c r="H847" s="27"/>
      <c r="I847" s="8"/>
      <c r="J847" s="9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1"/>
      <c r="C848" s="3"/>
      <c r="D848" s="4"/>
      <c r="E848" s="3"/>
      <c r="F848" s="3"/>
      <c r="G848" s="26"/>
      <c r="H848" s="27"/>
      <c r="I848" s="8"/>
      <c r="J848" s="9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1"/>
      <c r="C849" s="3"/>
      <c r="D849" s="4"/>
      <c r="E849" s="3"/>
      <c r="F849" s="3"/>
      <c r="G849" s="26"/>
      <c r="H849" s="27"/>
      <c r="I849" s="8"/>
      <c r="J849" s="9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1"/>
      <c r="C850" s="3"/>
      <c r="D850" s="4"/>
      <c r="E850" s="3"/>
      <c r="F850" s="3"/>
      <c r="G850" s="26"/>
      <c r="H850" s="27"/>
      <c r="I850" s="8"/>
      <c r="J850" s="9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1"/>
      <c r="C851" s="3"/>
      <c r="D851" s="4"/>
      <c r="E851" s="3"/>
      <c r="F851" s="3"/>
      <c r="G851" s="26"/>
      <c r="H851" s="27"/>
      <c r="I851" s="8"/>
      <c r="J851" s="9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1"/>
      <c r="C852" s="3"/>
      <c r="D852" s="4"/>
      <c r="E852" s="3"/>
      <c r="F852" s="3"/>
      <c r="G852" s="26"/>
      <c r="H852" s="27"/>
      <c r="I852" s="8"/>
      <c r="J852" s="9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1"/>
      <c r="C853" s="3"/>
      <c r="D853" s="4"/>
      <c r="E853" s="3"/>
      <c r="F853" s="3"/>
      <c r="G853" s="26"/>
      <c r="H853" s="27"/>
      <c r="I853" s="8"/>
      <c r="J853" s="9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1"/>
      <c r="C854" s="3"/>
      <c r="D854" s="4"/>
      <c r="E854" s="3"/>
      <c r="F854" s="3"/>
      <c r="G854" s="26"/>
      <c r="H854" s="27"/>
      <c r="I854" s="8"/>
      <c r="J854" s="9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1"/>
      <c r="C855" s="3"/>
      <c r="D855" s="4"/>
      <c r="E855" s="3"/>
      <c r="F855" s="3"/>
      <c r="G855" s="26"/>
      <c r="H855" s="27"/>
      <c r="I855" s="8"/>
      <c r="J855" s="9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1"/>
      <c r="C856" s="3"/>
      <c r="D856" s="4"/>
      <c r="E856" s="3"/>
      <c r="F856" s="3"/>
      <c r="G856" s="26"/>
      <c r="H856" s="27"/>
      <c r="I856" s="8"/>
      <c r="J856" s="9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1"/>
      <c r="C857" s="3"/>
      <c r="D857" s="4"/>
      <c r="E857" s="3"/>
      <c r="F857" s="3"/>
      <c r="G857" s="26"/>
      <c r="H857" s="27"/>
      <c r="I857" s="8"/>
      <c r="J857" s="9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1"/>
      <c r="C858" s="3"/>
      <c r="D858" s="4"/>
      <c r="E858" s="3"/>
      <c r="F858" s="3"/>
      <c r="G858" s="26"/>
      <c r="H858" s="27"/>
      <c r="I858" s="8"/>
      <c r="J858" s="9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1"/>
      <c r="C859" s="3"/>
      <c r="D859" s="4"/>
      <c r="E859" s="3"/>
      <c r="F859" s="3"/>
      <c r="G859" s="26"/>
      <c r="H859" s="27"/>
      <c r="I859" s="8"/>
      <c r="J859" s="9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1"/>
      <c r="C860" s="3"/>
      <c r="D860" s="4"/>
      <c r="E860" s="3"/>
      <c r="F860" s="3"/>
      <c r="G860" s="26"/>
      <c r="H860" s="27"/>
      <c r="I860" s="8"/>
      <c r="J860" s="9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1"/>
      <c r="C861" s="3"/>
      <c r="D861" s="4"/>
      <c r="E861" s="3"/>
      <c r="F861" s="3"/>
      <c r="G861" s="26"/>
      <c r="H861" s="27"/>
      <c r="I861" s="8"/>
      <c r="J861" s="9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1"/>
      <c r="C862" s="3"/>
      <c r="D862" s="4"/>
      <c r="E862" s="3"/>
      <c r="F862" s="3"/>
      <c r="G862" s="26"/>
      <c r="H862" s="27"/>
      <c r="I862" s="8"/>
      <c r="J862" s="9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1"/>
      <c r="C863" s="3"/>
      <c r="D863" s="4"/>
      <c r="E863" s="3"/>
      <c r="F863" s="3"/>
      <c r="G863" s="26"/>
      <c r="H863" s="27"/>
      <c r="I863" s="8"/>
      <c r="J863" s="9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1"/>
      <c r="C864" s="3"/>
      <c r="D864" s="4"/>
      <c r="E864" s="3"/>
      <c r="F864" s="3"/>
      <c r="G864" s="26"/>
      <c r="H864" s="27"/>
      <c r="I864" s="8"/>
      <c r="J864" s="9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1"/>
      <c r="C865" s="3"/>
      <c r="D865" s="4"/>
      <c r="E865" s="3"/>
      <c r="F865" s="3"/>
      <c r="G865" s="26"/>
      <c r="H865" s="27"/>
      <c r="I865" s="8"/>
      <c r="J865" s="9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1"/>
      <c r="C866" s="3"/>
      <c r="D866" s="4"/>
      <c r="E866" s="3"/>
      <c r="F866" s="3"/>
      <c r="G866" s="26"/>
      <c r="H866" s="27"/>
      <c r="I866" s="8"/>
      <c r="J866" s="9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1"/>
      <c r="C867" s="3"/>
      <c r="D867" s="4"/>
      <c r="E867" s="3"/>
      <c r="F867" s="3"/>
      <c r="G867" s="26"/>
      <c r="H867" s="27"/>
      <c r="I867" s="8"/>
      <c r="J867" s="9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1"/>
      <c r="C868" s="3"/>
      <c r="D868" s="4"/>
      <c r="E868" s="3"/>
      <c r="F868" s="3"/>
      <c r="G868" s="26"/>
      <c r="H868" s="27"/>
      <c r="I868" s="8"/>
      <c r="J868" s="9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1"/>
      <c r="C869" s="3"/>
      <c r="D869" s="4"/>
      <c r="E869" s="3"/>
      <c r="F869" s="3"/>
      <c r="G869" s="26"/>
      <c r="H869" s="27"/>
      <c r="I869" s="8"/>
      <c r="J869" s="9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1"/>
      <c r="C870" s="3"/>
      <c r="D870" s="4"/>
      <c r="E870" s="3"/>
      <c r="F870" s="3"/>
      <c r="G870" s="26"/>
      <c r="H870" s="27"/>
      <c r="I870" s="8"/>
      <c r="J870" s="9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1"/>
      <c r="C871" s="3"/>
      <c r="D871" s="4"/>
      <c r="E871" s="3"/>
      <c r="F871" s="3"/>
      <c r="G871" s="26"/>
      <c r="H871" s="27"/>
      <c r="I871" s="8"/>
      <c r="J871" s="9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1"/>
      <c r="C872" s="3"/>
      <c r="D872" s="4"/>
      <c r="E872" s="3"/>
      <c r="F872" s="3"/>
      <c r="G872" s="26"/>
      <c r="H872" s="27"/>
      <c r="I872" s="8"/>
      <c r="J872" s="9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1"/>
      <c r="C873" s="3"/>
      <c r="D873" s="4"/>
      <c r="E873" s="3"/>
      <c r="F873" s="3"/>
      <c r="G873" s="26"/>
      <c r="H873" s="27"/>
      <c r="I873" s="8"/>
      <c r="J873" s="9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1"/>
      <c r="C874" s="3"/>
      <c r="D874" s="4"/>
      <c r="E874" s="3"/>
      <c r="F874" s="3"/>
      <c r="G874" s="26"/>
      <c r="H874" s="27"/>
      <c r="I874" s="8"/>
      <c r="J874" s="9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1"/>
      <c r="C875" s="3"/>
      <c r="D875" s="4"/>
      <c r="E875" s="3"/>
      <c r="F875" s="3"/>
      <c r="G875" s="26"/>
      <c r="H875" s="27"/>
      <c r="I875" s="8"/>
      <c r="J875" s="9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1"/>
      <c r="C876" s="3"/>
      <c r="D876" s="4"/>
      <c r="E876" s="3"/>
      <c r="F876" s="3"/>
      <c r="G876" s="26"/>
      <c r="H876" s="27"/>
      <c r="I876" s="8"/>
      <c r="J876" s="9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1"/>
      <c r="C877" s="3"/>
      <c r="D877" s="4"/>
      <c r="E877" s="3"/>
      <c r="F877" s="3"/>
      <c r="G877" s="26"/>
      <c r="H877" s="27"/>
      <c r="I877" s="8"/>
      <c r="J877" s="9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1"/>
      <c r="C878" s="3"/>
      <c r="D878" s="4"/>
      <c r="E878" s="3"/>
      <c r="F878" s="3"/>
      <c r="G878" s="26"/>
      <c r="H878" s="27"/>
      <c r="I878" s="8"/>
      <c r="J878" s="9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1"/>
      <c r="C879" s="3"/>
      <c r="D879" s="4"/>
      <c r="E879" s="3"/>
      <c r="F879" s="3"/>
      <c r="G879" s="26"/>
      <c r="H879" s="27"/>
      <c r="I879" s="8"/>
      <c r="J879" s="9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1"/>
      <c r="C880" s="3"/>
      <c r="D880" s="4"/>
      <c r="E880" s="3"/>
      <c r="F880" s="3"/>
      <c r="G880" s="26"/>
      <c r="H880" s="27"/>
      <c r="I880" s="8"/>
      <c r="J880" s="9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1"/>
      <c r="C881" s="3"/>
      <c r="D881" s="4"/>
      <c r="E881" s="3"/>
      <c r="F881" s="3"/>
      <c r="G881" s="26"/>
      <c r="H881" s="27"/>
      <c r="I881" s="8"/>
      <c r="J881" s="9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1"/>
      <c r="C882" s="3"/>
      <c r="D882" s="4"/>
      <c r="E882" s="3"/>
      <c r="F882" s="3"/>
      <c r="G882" s="26"/>
      <c r="H882" s="27"/>
      <c r="I882" s="8"/>
      <c r="J882" s="9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1"/>
      <c r="C883" s="3"/>
      <c r="D883" s="4"/>
      <c r="E883" s="3"/>
      <c r="F883" s="3"/>
      <c r="G883" s="26"/>
      <c r="H883" s="27"/>
      <c r="I883" s="8"/>
      <c r="J883" s="9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1"/>
      <c r="C884" s="3"/>
      <c r="D884" s="4"/>
      <c r="E884" s="3"/>
      <c r="F884" s="3"/>
      <c r="G884" s="26"/>
      <c r="H884" s="27"/>
      <c r="I884" s="8"/>
      <c r="J884" s="9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1"/>
      <c r="C885" s="3"/>
      <c r="D885" s="4"/>
      <c r="E885" s="3"/>
      <c r="F885" s="3"/>
      <c r="G885" s="26"/>
      <c r="H885" s="27"/>
      <c r="I885" s="8"/>
      <c r="J885" s="9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1"/>
      <c r="C886" s="3"/>
      <c r="D886" s="4"/>
      <c r="E886" s="3"/>
      <c r="F886" s="3"/>
      <c r="G886" s="26"/>
      <c r="H886" s="27"/>
      <c r="I886" s="8"/>
      <c r="J886" s="9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1"/>
      <c r="C887" s="3"/>
      <c r="D887" s="4"/>
      <c r="E887" s="3"/>
      <c r="F887" s="3"/>
      <c r="G887" s="26"/>
      <c r="H887" s="27"/>
      <c r="I887" s="8"/>
      <c r="J887" s="9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1"/>
      <c r="C888" s="3"/>
      <c r="D888" s="4"/>
      <c r="E888" s="3"/>
      <c r="F888" s="3"/>
      <c r="G888" s="26"/>
      <c r="H888" s="27"/>
      <c r="I888" s="8"/>
      <c r="J888" s="9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1"/>
      <c r="C889" s="3"/>
      <c r="D889" s="4"/>
      <c r="E889" s="3"/>
      <c r="F889" s="3"/>
      <c r="G889" s="26"/>
      <c r="H889" s="27"/>
      <c r="I889" s="8"/>
      <c r="J889" s="9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1"/>
      <c r="C890" s="3"/>
      <c r="D890" s="4"/>
      <c r="E890" s="3"/>
      <c r="F890" s="3"/>
      <c r="G890" s="26"/>
      <c r="H890" s="27"/>
      <c r="I890" s="8"/>
      <c r="J890" s="9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1"/>
      <c r="C891" s="3"/>
      <c r="D891" s="4"/>
      <c r="E891" s="3"/>
      <c r="F891" s="3"/>
      <c r="G891" s="26"/>
      <c r="H891" s="27"/>
      <c r="I891" s="8"/>
      <c r="J891" s="9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1"/>
      <c r="C892" s="3"/>
      <c r="D892" s="4"/>
      <c r="E892" s="3"/>
      <c r="F892" s="3"/>
      <c r="G892" s="26"/>
      <c r="H892" s="27"/>
      <c r="I892" s="8"/>
      <c r="J892" s="9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1"/>
      <c r="C893" s="3"/>
      <c r="D893" s="4"/>
      <c r="E893" s="3"/>
      <c r="F893" s="3"/>
      <c r="G893" s="26"/>
      <c r="H893" s="27"/>
      <c r="I893" s="8"/>
      <c r="J893" s="9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1"/>
      <c r="C894" s="3"/>
      <c r="D894" s="4"/>
      <c r="E894" s="3"/>
      <c r="F894" s="3"/>
      <c r="G894" s="26"/>
      <c r="H894" s="27"/>
      <c r="I894" s="8"/>
      <c r="J894" s="9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1"/>
      <c r="C895" s="3"/>
      <c r="D895" s="4"/>
      <c r="E895" s="3"/>
      <c r="F895" s="3"/>
      <c r="G895" s="26"/>
      <c r="H895" s="27"/>
      <c r="I895" s="8"/>
      <c r="J895" s="9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1"/>
      <c r="C896" s="3"/>
      <c r="D896" s="4"/>
      <c r="E896" s="3"/>
      <c r="F896" s="3"/>
      <c r="G896" s="26"/>
      <c r="H896" s="27"/>
      <c r="I896" s="8"/>
      <c r="J896" s="9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1"/>
      <c r="C897" s="3"/>
      <c r="D897" s="4"/>
      <c r="E897" s="3"/>
      <c r="F897" s="3"/>
      <c r="G897" s="26"/>
      <c r="H897" s="27"/>
      <c r="I897" s="8"/>
      <c r="J897" s="9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1"/>
      <c r="C898" s="3"/>
      <c r="D898" s="4"/>
      <c r="E898" s="3"/>
      <c r="F898" s="3"/>
      <c r="G898" s="26"/>
      <c r="H898" s="27"/>
      <c r="I898" s="8"/>
      <c r="J898" s="9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1"/>
      <c r="C899" s="3"/>
      <c r="D899" s="4"/>
      <c r="E899" s="3"/>
      <c r="F899" s="3"/>
      <c r="G899" s="26"/>
      <c r="H899" s="27"/>
      <c r="I899" s="8"/>
      <c r="J899" s="9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1"/>
      <c r="C900" s="3"/>
      <c r="D900" s="4"/>
      <c r="E900" s="3"/>
      <c r="F900" s="3"/>
      <c r="G900" s="26"/>
      <c r="H900" s="27"/>
      <c r="I900" s="8"/>
      <c r="J900" s="9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1"/>
      <c r="C901" s="3"/>
      <c r="D901" s="4"/>
      <c r="E901" s="3"/>
      <c r="F901" s="3"/>
      <c r="G901" s="26"/>
      <c r="H901" s="27"/>
      <c r="I901" s="8"/>
      <c r="J901" s="9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1"/>
      <c r="C902" s="3"/>
      <c r="D902" s="4"/>
      <c r="E902" s="3"/>
      <c r="F902" s="3"/>
      <c r="G902" s="26"/>
      <c r="H902" s="27"/>
      <c r="I902" s="8"/>
      <c r="J902" s="9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1"/>
      <c r="C903" s="3"/>
      <c r="D903" s="4"/>
      <c r="E903" s="3"/>
      <c r="F903" s="3"/>
      <c r="G903" s="26"/>
      <c r="H903" s="27"/>
      <c r="I903" s="8"/>
      <c r="J903" s="9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1"/>
      <c r="C904" s="3"/>
      <c r="D904" s="4"/>
      <c r="E904" s="3"/>
      <c r="F904" s="3"/>
      <c r="G904" s="26"/>
      <c r="H904" s="27"/>
      <c r="I904" s="8"/>
      <c r="J904" s="9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1"/>
      <c r="C905" s="3"/>
      <c r="D905" s="4"/>
      <c r="E905" s="3"/>
      <c r="F905" s="3"/>
      <c r="G905" s="26"/>
      <c r="H905" s="27"/>
      <c r="I905" s="8"/>
      <c r="J905" s="9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1"/>
      <c r="C906" s="3"/>
      <c r="D906" s="4"/>
      <c r="E906" s="3"/>
      <c r="F906" s="3"/>
      <c r="G906" s="26"/>
      <c r="H906" s="27"/>
      <c r="I906" s="8"/>
      <c r="J906" s="9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1"/>
      <c r="C907" s="3"/>
      <c r="D907" s="4"/>
      <c r="E907" s="3"/>
      <c r="F907" s="3"/>
      <c r="G907" s="26"/>
      <c r="H907" s="27"/>
      <c r="I907" s="8"/>
      <c r="J907" s="9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1"/>
      <c r="C908" s="3"/>
      <c r="D908" s="4"/>
      <c r="E908" s="3"/>
      <c r="F908" s="3"/>
      <c r="G908" s="26"/>
      <c r="H908" s="27"/>
      <c r="I908" s="8"/>
      <c r="J908" s="9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1"/>
      <c r="C909" s="3"/>
      <c r="D909" s="4"/>
      <c r="E909" s="3"/>
      <c r="F909" s="3"/>
      <c r="G909" s="26"/>
      <c r="H909" s="27"/>
      <c r="I909" s="8"/>
      <c r="J909" s="9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1"/>
      <c r="C910" s="3"/>
      <c r="D910" s="4"/>
      <c r="E910" s="3"/>
      <c r="F910" s="3"/>
      <c r="G910" s="26"/>
      <c r="H910" s="27"/>
      <c r="I910" s="8"/>
      <c r="J910" s="9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1"/>
      <c r="C911" s="3"/>
      <c r="D911" s="4"/>
      <c r="E911" s="3"/>
      <c r="F911" s="3"/>
      <c r="G911" s="26"/>
      <c r="H911" s="27"/>
      <c r="I911" s="8"/>
      <c r="J911" s="9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1"/>
      <c r="C912" s="3"/>
      <c r="D912" s="4"/>
      <c r="E912" s="3"/>
      <c r="F912" s="3"/>
      <c r="G912" s="26"/>
      <c r="H912" s="27"/>
      <c r="I912" s="8"/>
      <c r="J912" s="9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1"/>
      <c r="C913" s="3"/>
      <c r="D913" s="4"/>
      <c r="E913" s="3"/>
      <c r="F913" s="3"/>
      <c r="G913" s="26"/>
      <c r="H913" s="27"/>
      <c r="I913" s="8"/>
      <c r="J913" s="9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1"/>
      <c r="C914" s="3"/>
      <c r="D914" s="4"/>
      <c r="E914" s="3"/>
      <c r="F914" s="3"/>
      <c r="G914" s="26"/>
      <c r="H914" s="27"/>
      <c r="I914" s="8"/>
      <c r="J914" s="9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1"/>
      <c r="C915" s="3"/>
      <c r="D915" s="4"/>
      <c r="E915" s="3"/>
      <c r="F915" s="3"/>
      <c r="G915" s="26"/>
      <c r="H915" s="27"/>
      <c r="I915" s="8"/>
      <c r="J915" s="9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1"/>
      <c r="C916" s="3"/>
      <c r="D916" s="4"/>
      <c r="E916" s="3"/>
      <c r="F916" s="3"/>
      <c r="G916" s="26"/>
      <c r="H916" s="27"/>
      <c r="I916" s="8"/>
      <c r="J916" s="9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1"/>
      <c r="C917" s="3"/>
      <c r="D917" s="4"/>
      <c r="E917" s="3"/>
      <c r="F917" s="3"/>
      <c r="G917" s="26"/>
      <c r="H917" s="27"/>
      <c r="I917" s="8"/>
      <c r="J917" s="9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1"/>
      <c r="C918" s="3"/>
      <c r="D918" s="4"/>
      <c r="E918" s="3"/>
      <c r="F918" s="3"/>
      <c r="G918" s="26"/>
      <c r="H918" s="27"/>
      <c r="I918" s="8"/>
      <c r="J918" s="9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1"/>
      <c r="C919" s="3"/>
      <c r="D919" s="4"/>
      <c r="E919" s="3"/>
      <c r="F919" s="3"/>
      <c r="G919" s="26"/>
      <c r="H919" s="27"/>
      <c r="I919" s="8"/>
      <c r="J919" s="9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1"/>
      <c r="C920" s="3"/>
      <c r="D920" s="4"/>
      <c r="E920" s="3"/>
      <c r="F920" s="3"/>
      <c r="G920" s="26"/>
      <c r="H920" s="27"/>
      <c r="I920" s="8"/>
      <c r="J920" s="9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1"/>
      <c r="C921" s="3"/>
      <c r="D921" s="4"/>
      <c r="E921" s="3"/>
      <c r="F921" s="3"/>
      <c r="G921" s="26"/>
      <c r="H921" s="27"/>
      <c r="I921" s="8"/>
      <c r="J921" s="9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1"/>
      <c r="C922" s="3"/>
      <c r="D922" s="4"/>
      <c r="E922" s="3"/>
      <c r="F922" s="3"/>
      <c r="G922" s="26"/>
      <c r="H922" s="27"/>
      <c r="I922" s="8"/>
      <c r="J922" s="9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1"/>
      <c r="C923" s="3"/>
      <c r="D923" s="4"/>
      <c r="E923" s="3"/>
      <c r="F923" s="3"/>
      <c r="G923" s="26"/>
      <c r="H923" s="27"/>
      <c r="I923" s="8"/>
      <c r="J923" s="9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1"/>
      <c r="C924" s="3"/>
      <c r="D924" s="4"/>
      <c r="E924" s="3"/>
      <c r="F924" s="3"/>
      <c r="G924" s="26"/>
      <c r="H924" s="27"/>
      <c r="I924" s="8"/>
      <c r="J924" s="9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1"/>
      <c r="C925" s="3"/>
      <c r="D925" s="4"/>
      <c r="E925" s="3"/>
      <c r="F925" s="3"/>
      <c r="G925" s="26"/>
      <c r="H925" s="27"/>
      <c r="I925" s="8"/>
      <c r="J925" s="9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1"/>
      <c r="C926" s="3"/>
      <c r="D926" s="4"/>
      <c r="E926" s="3"/>
      <c r="F926" s="3"/>
      <c r="G926" s="26"/>
      <c r="H926" s="27"/>
      <c r="I926" s="8"/>
      <c r="J926" s="9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1"/>
      <c r="C927" s="3"/>
      <c r="D927" s="4"/>
      <c r="E927" s="3"/>
      <c r="F927" s="3"/>
      <c r="G927" s="26"/>
      <c r="H927" s="27"/>
      <c r="I927" s="8"/>
      <c r="J927" s="9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1"/>
      <c r="C928" s="3"/>
      <c r="D928" s="4"/>
      <c r="E928" s="3"/>
      <c r="F928" s="3"/>
      <c r="G928" s="26"/>
      <c r="H928" s="27"/>
      <c r="I928" s="8"/>
      <c r="J928" s="9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1"/>
      <c r="C929" s="3"/>
      <c r="D929" s="4"/>
      <c r="E929" s="3"/>
      <c r="F929" s="3"/>
      <c r="G929" s="26"/>
      <c r="H929" s="27"/>
      <c r="I929" s="8"/>
      <c r="J929" s="9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1"/>
      <c r="C930" s="3"/>
      <c r="D930" s="4"/>
      <c r="E930" s="3"/>
      <c r="F930" s="3"/>
      <c r="G930" s="26"/>
      <c r="H930" s="27"/>
      <c r="I930" s="8"/>
      <c r="J930" s="9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1"/>
      <c r="C931" s="3"/>
      <c r="D931" s="4"/>
      <c r="E931" s="3"/>
      <c r="F931" s="3"/>
      <c r="G931" s="26"/>
      <c r="H931" s="27"/>
      <c r="I931" s="8"/>
      <c r="J931" s="9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1"/>
      <c r="C932" s="3"/>
      <c r="D932" s="4"/>
      <c r="E932" s="3"/>
      <c r="F932" s="3"/>
      <c r="G932" s="26"/>
      <c r="H932" s="27"/>
      <c r="I932" s="8"/>
      <c r="J932" s="9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1"/>
      <c r="C933" s="3"/>
      <c r="D933" s="4"/>
      <c r="E933" s="3"/>
      <c r="F933" s="3"/>
      <c r="G933" s="26"/>
      <c r="H933" s="27"/>
      <c r="I933" s="8"/>
      <c r="J933" s="9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1"/>
      <c r="C934" s="3"/>
      <c r="D934" s="4"/>
      <c r="E934" s="3"/>
      <c r="F934" s="3"/>
      <c r="G934" s="26"/>
      <c r="H934" s="27"/>
      <c r="I934" s="8"/>
      <c r="J934" s="9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1"/>
      <c r="C935" s="3"/>
      <c r="D935" s="4"/>
      <c r="E935" s="3"/>
      <c r="F935" s="3"/>
      <c r="G935" s="26"/>
      <c r="H935" s="27"/>
      <c r="I935" s="8"/>
      <c r="J935" s="9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1"/>
      <c r="C936" s="3"/>
      <c r="D936" s="4"/>
      <c r="E936" s="3"/>
      <c r="F936" s="3"/>
      <c r="G936" s="26"/>
      <c r="H936" s="27"/>
      <c r="I936" s="8"/>
      <c r="J936" s="9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1"/>
      <c r="C937" s="3"/>
      <c r="D937" s="4"/>
      <c r="E937" s="3"/>
      <c r="F937" s="3"/>
      <c r="G937" s="26"/>
      <c r="H937" s="27"/>
      <c r="I937" s="8"/>
      <c r="J937" s="9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1"/>
      <c r="C938" s="3"/>
      <c r="D938" s="4"/>
      <c r="E938" s="3"/>
      <c r="F938" s="3"/>
      <c r="G938" s="26"/>
      <c r="H938" s="27"/>
      <c r="I938" s="8"/>
      <c r="J938" s="9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1"/>
      <c r="C939" s="3"/>
      <c r="D939" s="4"/>
      <c r="E939" s="3"/>
      <c r="F939" s="3"/>
      <c r="G939" s="26"/>
      <c r="H939" s="27"/>
      <c r="I939" s="8"/>
      <c r="J939" s="9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1"/>
      <c r="C940" s="3"/>
      <c r="D940" s="4"/>
      <c r="E940" s="3"/>
      <c r="F940" s="3"/>
      <c r="G940" s="26"/>
      <c r="H940" s="27"/>
      <c r="I940" s="8"/>
      <c r="J940" s="9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1"/>
      <c r="C941" s="3"/>
      <c r="D941" s="4"/>
      <c r="E941" s="3"/>
      <c r="F941" s="3"/>
      <c r="G941" s="26"/>
      <c r="H941" s="27"/>
      <c r="I941" s="8"/>
      <c r="J941" s="9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1"/>
      <c r="C942" s="3"/>
      <c r="D942" s="4"/>
      <c r="E942" s="3"/>
      <c r="F942" s="3"/>
      <c r="G942" s="26"/>
      <c r="H942" s="27"/>
      <c r="I942" s="8"/>
      <c r="J942" s="9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1"/>
      <c r="C943" s="3"/>
      <c r="D943" s="4"/>
      <c r="E943" s="3"/>
      <c r="F943" s="3"/>
      <c r="G943" s="26"/>
      <c r="H943" s="27"/>
      <c r="I943" s="8"/>
      <c r="J943" s="9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1"/>
      <c r="C944" s="3"/>
      <c r="D944" s="4"/>
      <c r="E944" s="3"/>
      <c r="F944" s="3"/>
      <c r="G944" s="26"/>
      <c r="H944" s="27"/>
      <c r="I944" s="8"/>
      <c r="J944" s="9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1"/>
      <c r="C945" s="3"/>
      <c r="D945" s="4"/>
      <c r="E945" s="3"/>
      <c r="F945" s="3"/>
      <c r="G945" s="26"/>
      <c r="H945" s="27"/>
      <c r="I945" s="8"/>
      <c r="J945" s="9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1"/>
      <c r="C946" s="3"/>
      <c r="D946" s="4"/>
      <c r="E946" s="3"/>
      <c r="F946" s="3"/>
      <c r="G946" s="26"/>
      <c r="H946" s="27"/>
      <c r="I946" s="8"/>
      <c r="J946" s="9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1"/>
      <c r="C947" s="3"/>
      <c r="D947" s="4"/>
      <c r="E947" s="3"/>
      <c r="F947" s="3"/>
      <c r="G947" s="26"/>
      <c r="H947" s="27"/>
      <c r="I947" s="8"/>
      <c r="J947" s="9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1"/>
      <c r="C948" s="3"/>
      <c r="D948" s="4"/>
      <c r="E948" s="3"/>
      <c r="F948" s="3"/>
      <c r="G948" s="26"/>
      <c r="H948" s="27"/>
      <c r="I948" s="8"/>
      <c r="J948" s="9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1"/>
      <c r="C949" s="3"/>
      <c r="D949" s="4"/>
      <c r="E949" s="3"/>
      <c r="F949" s="3"/>
      <c r="G949" s="26"/>
      <c r="H949" s="27"/>
      <c r="I949" s="8"/>
      <c r="J949" s="9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1"/>
      <c r="C950" s="3"/>
      <c r="D950" s="4"/>
      <c r="E950" s="3"/>
      <c r="F950" s="3"/>
      <c r="G950" s="26"/>
      <c r="H950" s="27"/>
      <c r="I950" s="8"/>
      <c r="J950" s="9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1"/>
      <c r="C951" s="3"/>
      <c r="D951" s="4"/>
      <c r="E951" s="3"/>
      <c r="F951" s="3"/>
      <c r="G951" s="26"/>
      <c r="H951" s="27"/>
      <c r="I951" s="8"/>
      <c r="J951" s="9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1"/>
      <c r="C952" s="3"/>
      <c r="D952" s="4"/>
      <c r="E952" s="3"/>
      <c r="F952" s="3"/>
      <c r="G952" s="26"/>
      <c r="H952" s="27"/>
      <c r="I952" s="8"/>
      <c r="J952" s="9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1"/>
      <c r="C953" s="3"/>
      <c r="D953" s="4"/>
      <c r="E953" s="3"/>
      <c r="F953" s="3"/>
      <c r="G953" s="26"/>
      <c r="H953" s="27"/>
      <c r="I953" s="8"/>
      <c r="J953" s="9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1"/>
      <c r="C954" s="3"/>
      <c r="D954" s="4"/>
      <c r="E954" s="3"/>
      <c r="F954" s="3"/>
      <c r="G954" s="26"/>
      <c r="H954" s="27"/>
      <c r="I954" s="8"/>
      <c r="J954" s="9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1"/>
      <c r="C955" s="3"/>
      <c r="D955" s="4"/>
      <c r="E955" s="3"/>
      <c r="F955" s="3"/>
      <c r="G955" s="26"/>
      <c r="H955" s="27"/>
      <c r="I955" s="8"/>
      <c r="J955" s="9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1"/>
      <c r="C956" s="3"/>
      <c r="D956" s="4"/>
      <c r="E956" s="3"/>
      <c r="F956" s="3"/>
      <c r="G956" s="26"/>
      <c r="H956" s="27"/>
      <c r="I956" s="8"/>
      <c r="J956" s="9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1"/>
      <c r="C957" s="3"/>
      <c r="D957" s="4"/>
      <c r="E957" s="3"/>
      <c r="F957" s="3"/>
      <c r="G957" s="26"/>
      <c r="H957" s="27"/>
      <c r="I957" s="8"/>
      <c r="J957" s="9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1"/>
      <c r="C958" s="3"/>
      <c r="D958" s="4"/>
      <c r="E958" s="3"/>
      <c r="F958" s="3"/>
      <c r="G958" s="26"/>
      <c r="H958" s="27"/>
      <c r="I958" s="8"/>
      <c r="J958" s="9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1"/>
      <c r="C959" s="3"/>
      <c r="D959" s="4"/>
      <c r="E959" s="3"/>
      <c r="F959" s="3"/>
      <c r="G959" s="26"/>
      <c r="H959" s="27"/>
      <c r="I959" s="8"/>
      <c r="J959" s="9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1"/>
      <c r="C960" s="3"/>
      <c r="D960" s="4"/>
      <c r="E960" s="3"/>
      <c r="F960" s="3"/>
      <c r="G960" s="26"/>
      <c r="H960" s="27"/>
      <c r="I960" s="8"/>
      <c r="J960" s="9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1"/>
      <c r="C961" s="3"/>
      <c r="D961" s="4"/>
      <c r="E961" s="3"/>
      <c r="F961" s="3"/>
      <c r="G961" s="26"/>
      <c r="H961" s="27"/>
      <c r="I961" s="8"/>
      <c r="J961" s="9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1"/>
      <c r="C962" s="3"/>
      <c r="D962" s="4"/>
      <c r="E962" s="3"/>
      <c r="F962" s="3"/>
      <c r="G962" s="26"/>
      <c r="H962" s="27"/>
      <c r="I962" s="8"/>
      <c r="J962" s="9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1"/>
      <c r="C963" s="3"/>
      <c r="D963" s="4"/>
      <c r="E963" s="3"/>
      <c r="F963" s="3"/>
      <c r="G963" s="26"/>
      <c r="H963" s="27"/>
      <c r="I963" s="8"/>
      <c r="J963" s="9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1"/>
      <c r="C964" s="3"/>
      <c r="D964" s="4"/>
      <c r="E964" s="3"/>
      <c r="F964" s="3"/>
      <c r="G964" s="26"/>
      <c r="H964" s="27"/>
      <c r="I964" s="8"/>
      <c r="J964" s="9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1"/>
      <c r="C965" s="3"/>
      <c r="D965" s="4"/>
      <c r="E965" s="3"/>
      <c r="F965" s="3"/>
      <c r="G965" s="26"/>
      <c r="H965" s="27"/>
      <c r="I965" s="8"/>
      <c r="J965" s="9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1"/>
      <c r="C966" s="3"/>
      <c r="D966" s="4"/>
      <c r="E966" s="3"/>
      <c r="F966" s="3"/>
      <c r="G966" s="26"/>
      <c r="H966" s="27"/>
      <c r="I966" s="8"/>
      <c r="J966" s="9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1"/>
      <c r="C967" s="3"/>
      <c r="D967" s="4"/>
      <c r="E967" s="3"/>
      <c r="F967" s="3"/>
      <c r="G967" s="26"/>
      <c r="H967" s="27"/>
      <c r="I967" s="8"/>
      <c r="J967" s="9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1"/>
      <c r="C968" s="3"/>
      <c r="D968" s="4"/>
      <c r="E968" s="3"/>
      <c r="F968" s="3"/>
      <c r="G968" s="26"/>
      <c r="H968" s="27"/>
      <c r="I968" s="8"/>
      <c r="J968" s="9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1"/>
      <c r="C969" s="3"/>
      <c r="D969" s="4"/>
      <c r="E969" s="3"/>
      <c r="F969" s="3"/>
      <c r="G969" s="26"/>
      <c r="H969" s="27"/>
      <c r="I969" s="8"/>
      <c r="J969" s="9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1"/>
      <c r="C970" s="3"/>
      <c r="D970" s="4"/>
      <c r="E970" s="3"/>
      <c r="F970" s="3"/>
      <c r="G970" s="26"/>
      <c r="H970" s="27"/>
      <c r="I970" s="8"/>
      <c r="J970" s="9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1"/>
      <c r="C971" s="3"/>
      <c r="D971" s="4"/>
      <c r="E971" s="3"/>
      <c r="F971" s="3"/>
      <c r="G971" s="26"/>
      <c r="H971" s="27"/>
      <c r="I971" s="8"/>
      <c r="J971" s="9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1"/>
      <c r="C972" s="3"/>
      <c r="D972" s="4"/>
      <c r="E972" s="3"/>
      <c r="F972" s="3"/>
      <c r="G972" s="26"/>
      <c r="H972" s="27"/>
      <c r="I972" s="8"/>
      <c r="J972" s="9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1"/>
      <c r="C973" s="3"/>
      <c r="D973" s="4"/>
      <c r="E973" s="3"/>
      <c r="F973" s="3"/>
      <c r="G973" s="26"/>
      <c r="H973" s="27"/>
      <c r="I973" s="8"/>
      <c r="J973" s="9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1"/>
      <c r="C974" s="3"/>
      <c r="D974" s="4"/>
      <c r="E974" s="3"/>
      <c r="F974" s="3"/>
      <c r="G974" s="26"/>
      <c r="H974" s="27"/>
      <c r="I974" s="8"/>
      <c r="J974" s="9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1"/>
      <c r="C975" s="3"/>
      <c r="D975" s="4"/>
      <c r="E975" s="3"/>
      <c r="F975" s="3"/>
      <c r="G975" s="26"/>
      <c r="H975" s="27"/>
      <c r="I975" s="8"/>
      <c r="J975" s="9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1"/>
      <c r="C976" s="3"/>
      <c r="D976" s="4"/>
      <c r="E976" s="3"/>
      <c r="F976" s="3"/>
      <c r="G976" s="26"/>
      <c r="H976" s="27"/>
      <c r="I976" s="8"/>
      <c r="J976" s="9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1"/>
      <c r="C977" s="3"/>
      <c r="D977" s="4"/>
      <c r="E977" s="3"/>
      <c r="F977" s="3"/>
      <c r="G977" s="26"/>
      <c r="H977" s="27"/>
      <c r="I977" s="8"/>
      <c r="J977" s="9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1"/>
      <c r="C978" s="3"/>
      <c r="D978" s="4"/>
      <c r="E978" s="3"/>
      <c r="F978" s="3"/>
      <c r="G978" s="26"/>
      <c r="H978" s="27"/>
      <c r="I978" s="8"/>
      <c r="J978" s="9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1"/>
      <c r="C979" s="3"/>
      <c r="D979" s="4"/>
      <c r="E979" s="3"/>
      <c r="F979" s="3"/>
      <c r="G979" s="26"/>
      <c r="H979" s="27"/>
      <c r="I979" s="8"/>
      <c r="J979" s="9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1"/>
      <c r="C980" s="3"/>
      <c r="D980" s="4"/>
      <c r="E980" s="3"/>
      <c r="F980" s="3"/>
      <c r="G980" s="26"/>
      <c r="H980" s="27"/>
      <c r="I980" s="8"/>
      <c r="J980" s="9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1"/>
      <c r="C981" s="3"/>
      <c r="D981" s="4"/>
      <c r="E981" s="3"/>
      <c r="F981" s="3"/>
      <c r="G981" s="26"/>
      <c r="H981" s="27"/>
      <c r="I981" s="8"/>
      <c r="J981" s="9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1"/>
      <c r="C982" s="3"/>
      <c r="D982" s="4"/>
      <c r="E982" s="3"/>
      <c r="F982" s="3"/>
      <c r="G982" s="26"/>
      <c r="H982" s="27"/>
      <c r="I982" s="8"/>
      <c r="J982" s="9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1"/>
      <c r="C983" s="3"/>
      <c r="D983" s="4"/>
      <c r="E983" s="3"/>
      <c r="F983" s="3"/>
      <c r="G983" s="26"/>
      <c r="H983" s="27"/>
      <c r="I983" s="8"/>
      <c r="J983" s="9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1"/>
      <c r="C984" s="3"/>
      <c r="D984" s="4"/>
      <c r="E984" s="3"/>
      <c r="F984" s="3"/>
      <c r="G984" s="26"/>
      <c r="H984" s="27"/>
      <c r="I984" s="8"/>
      <c r="J984" s="9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1"/>
      <c r="C985" s="3"/>
      <c r="D985" s="4"/>
      <c r="E985" s="3"/>
      <c r="F985" s="3"/>
      <c r="G985" s="26"/>
      <c r="H985" s="27"/>
      <c r="I985" s="8"/>
      <c r="J985" s="9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1"/>
      <c r="C986" s="3"/>
      <c r="D986" s="4"/>
      <c r="E986" s="3"/>
      <c r="F986" s="3"/>
      <c r="G986" s="26"/>
      <c r="H986" s="27"/>
      <c r="I986" s="8"/>
      <c r="J986" s="9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1"/>
      <c r="C987" s="3"/>
      <c r="D987" s="4"/>
      <c r="E987" s="3"/>
      <c r="F987" s="3"/>
      <c r="G987" s="26"/>
      <c r="H987" s="27"/>
      <c r="I987" s="8"/>
      <c r="J987" s="9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1"/>
      <c r="C988" s="3"/>
      <c r="D988" s="4"/>
      <c r="E988" s="3"/>
      <c r="F988" s="3"/>
      <c r="G988" s="26"/>
      <c r="H988" s="27"/>
      <c r="I988" s="8"/>
      <c r="J988" s="9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1"/>
      <c r="C989" s="3"/>
      <c r="D989" s="4"/>
      <c r="E989" s="3"/>
      <c r="F989" s="3"/>
      <c r="G989" s="26"/>
      <c r="H989" s="27"/>
      <c r="I989" s="8"/>
      <c r="J989" s="9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1"/>
      <c r="C990" s="3"/>
      <c r="D990" s="4"/>
      <c r="E990" s="3"/>
      <c r="F990" s="3"/>
      <c r="G990" s="26"/>
      <c r="H990" s="27"/>
      <c r="I990" s="8"/>
      <c r="J990" s="9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1"/>
      <c r="C991" s="3"/>
      <c r="D991" s="4"/>
      <c r="E991" s="3"/>
      <c r="F991" s="3"/>
      <c r="G991" s="26"/>
      <c r="H991" s="27"/>
      <c r="I991" s="8"/>
      <c r="J991" s="9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1"/>
      <c r="C992" s="3"/>
      <c r="D992" s="4"/>
      <c r="E992" s="3"/>
      <c r="F992" s="3"/>
      <c r="G992" s="26"/>
      <c r="H992" s="27"/>
      <c r="I992" s="8"/>
      <c r="J992" s="9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1"/>
      <c r="C993" s="3"/>
      <c r="D993" s="4"/>
      <c r="E993" s="3"/>
      <c r="F993" s="3"/>
      <c r="G993" s="26"/>
      <c r="H993" s="27"/>
      <c r="I993" s="8"/>
      <c r="J993" s="9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1"/>
      <c r="C994" s="3"/>
      <c r="D994" s="4"/>
      <c r="E994" s="3"/>
      <c r="F994" s="3"/>
      <c r="G994" s="26"/>
      <c r="H994" s="27"/>
      <c r="I994" s="8"/>
      <c r="J994" s="9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1"/>
      <c r="C995" s="3"/>
      <c r="D995" s="4"/>
      <c r="E995" s="3"/>
      <c r="F995" s="3"/>
      <c r="G995" s="26"/>
      <c r="H995" s="27"/>
      <c r="I995" s="8"/>
      <c r="J995" s="9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1"/>
      <c r="C996" s="3"/>
      <c r="D996" s="4"/>
      <c r="E996" s="3"/>
      <c r="F996" s="3"/>
      <c r="G996" s="26"/>
      <c r="H996" s="27"/>
      <c r="I996" s="8"/>
      <c r="J996" s="9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1"/>
      <c r="C997" s="3"/>
      <c r="D997" s="4"/>
      <c r="E997" s="3"/>
      <c r="F997" s="3"/>
      <c r="G997" s="26"/>
      <c r="H997" s="27"/>
      <c r="I997" s="8"/>
      <c r="J997" s="9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1"/>
      <c r="C998" s="3"/>
      <c r="D998" s="4"/>
      <c r="E998" s="3"/>
      <c r="F998" s="3"/>
      <c r="G998" s="26"/>
      <c r="H998" s="27"/>
      <c r="I998" s="8"/>
      <c r="J998" s="9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1"/>
      <c r="C999" s="3"/>
      <c r="D999" s="4"/>
      <c r="E999" s="3"/>
      <c r="F999" s="3"/>
      <c r="G999" s="26"/>
      <c r="H999" s="27"/>
      <c r="I999" s="8"/>
      <c r="J999" s="9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1"/>
      <c r="C1000" s="3"/>
      <c r="D1000" s="4"/>
      <c r="E1000" s="3"/>
      <c r="F1000" s="3"/>
      <c r="G1000" s="26"/>
      <c r="H1000" s="27"/>
      <c r="I1000" s="8"/>
      <c r="J1000" s="9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bottom="0.25" footer="0.0" header="0.0" left="0.5" right="0.5" top="0.25"/>
  <pageSetup fitToHeight="0" orientation="landscape"/>
  <headerFooter>
    <oddHeader>&amp;R&amp;P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3.13"/>
    <col customWidth="1" min="2" max="2" width="24.63"/>
    <col customWidth="1" min="3" max="3" width="40.88"/>
    <col customWidth="1" min="4" max="4" width="13.75"/>
    <col customWidth="1" min="5" max="5" width="116.38"/>
    <col customWidth="1" min="6" max="7" width="10.88"/>
    <col customWidth="1" min="8" max="8" width="18.25"/>
    <col customWidth="1" min="9" max="9" width="11.0"/>
    <col customWidth="1" min="10" max="26" width="8.63"/>
  </cols>
  <sheetData>
    <row r="1" ht="12.75" customHeight="1">
      <c r="A1" s="172" t="s">
        <v>344</v>
      </c>
      <c r="D1" s="173" t="s">
        <v>345</v>
      </c>
      <c r="E1" s="174" t="s">
        <v>346</v>
      </c>
      <c r="F1" s="175" t="s">
        <v>347</v>
      </c>
      <c r="G1" s="176"/>
      <c r="H1" s="175" t="s">
        <v>348</v>
      </c>
      <c r="I1" s="177" t="s">
        <v>349</v>
      </c>
    </row>
    <row r="2" ht="12.75" customHeight="1">
      <c r="A2" s="178">
        <v>17790.0</v>
      </c>
      <c r="E2" s="179" t="s">
        <v>350</v>
      </c>
      <c r="F2" s="180">
        <v>760.49</v>
      </c>
      <c r="G2" s="176"/>
      <c r="H2" s="180">
        <v>532.34</v>
      </c>
      <c r="I2" s="181">
        <v>15.0</v>
      </c>
    </row>
    <row r="3" ht="12.75" customHeight="1">
      <c r="A3" s="178">
        <v>20100.0</v>
      </c>
      <c r="E3" s="179" t="s">
        <v>351</v>
      </c>
      <c r="F3" s="180">
        <v>78.19</v>
      </c>
      <c r="G3" s="176"/>
      <c r="H3" s="180">
        <v>54.74</v>
      </c>
      <c r="I3" s="181">
        <v>6.0</v>
      </c>
    </row>
    <row r="4" ht="12.75" customHeight="1">
      <c r="A4" s="178">
        <v>20200.0</v>
      </c>
      <c r="E4" s="179" t="s">
        <v>352</v>
      </c>
      <c r="F4" s="180">
        <v>5.94</v>
      </c>
      <c r="G4" s="176"/>
      <c r="H4" s="180">
        <v>4.16</v>
      </c>
      <c r="I4" s="181">
        <v>0.03</v>
      </c>
    </row>
    <row r="5" ht="12.75" customHeight="1">
      <c r="A5" s="178">
        <v>50100.0</v>
      </c>
      <c r="E5" s="179" t="s">
        <v>353</v>
      </c>
      <c r="F5" s="180">
        <v>6.28</v>
      </c>
      <c r="G5" s="176"/>
      <c r="H5" s="180">
        <v>4.39</v>
      </c>
      <c r="I5" s="181">
        <v>0.08</v>
      </c>
    </row>
    <row r="6" ht="12.75" customHeight="1">
      <c r="A6" s="178">
        <v>50110.0</v>
      </c>
      <c r="E6" s="179" t="s">
        <v>354</v>
      </c>
      <c r="F6" s="180">
        <v>7.57</v>
      </c>
      <c r="G6" s="176"/>
      <c r="H6" s="180">
        <v>5.3</v>
      </c>
      <c r="I6" s="181">
        <v>0.1</v>
      </c>
    </row>
    <row r="7" ht="12.75" customHeight="1">
      <c r="A7" s="178">
        <v>50120.0</v>
      </c>
      <c r="E7" s="179" t="s">
        <v>355</v>
      </c>
      <c r="F7" s="180">
        <v>6.94</v>
      </c>
      <c r="G7" s="176"/>
      <c r="H7" s="180">
        <v>4.86</v>
      </c>
      <c r="I7" s="181">
        <v>0.19</v>
      </c>
    </row>
    <row r="8" ht="12.75" customHeight="1">
      <c r="A8" s="182" t="s">
        <v>356</v>
      </c>
      <c r="E8" s="179" t="s">
        <v>357</v>
      </c>
      <c r="F8" s="180">
        <v>2.99</v>
      </c>
      <c r="G8" s="176"/>
      <c r="H8" s="180">
        <v>2.1</v>
      </c>
      <c r="I8" s="181">
        <v>0.0</v>
      </c>
    </row>
    <row r="9" ht="12.75" customHeight="1">
      <c r="A9" s="183">
        <v>50125.0</v>
      </c>
      <c r="E9" s="184" t="s">
        <v>358</v>
      </c>
      <c r="F9" s="180">
        <v>2.99</v>
      </c>
      <c r="G9" s="176"/>
      <c r="H9" s="180">
        <v>2.1</v>
      </c>
      <c r="I9" s="177">
        <v>0.03</v>
      </c>
    </row>
    <row r="10" ht="12.75" customHeight="1">
      <c r="A10" s="183">
        <v>50130.0</v>
      </c>
      <c r="E10" s="184" t="s">
        <v>359</v>
      </c>
      <c r="F10" s="180">
        <v>3.27</v>
      </c>
      <c r="G10" s="176"/>
      <c r="H10" s="180">
        <v>2.29</v>
      </c>
      <c r="I10" s="177">
        <v>0.08</v>
      </c>
    </row>
    <row r="11" ht="12.75" customHeight="1">
      <c r="A11" s="183">
        <v>50131.0</v>
      </c>
      <c r="E11" s="184" t="s">
        <v>360</v>
      </c>
      <c r="F11" s="180">
        <v>7.74</v>
      </c>
      <c r="G11" s="176"/>
      <c r="H11" s="180">
        <v>5.42</v>
      </c>
      <c r="I11" s="177">
        <v>0.21</v>
      </c>
    </row>
    <row r="12" ht="12.75" customHeight="1">
      <c r="A12" s="178">
        <v>50132.0</v>
      </c>
      <c r="E12" s="179" t="s">
        <v>361</v>
      </c>
      <c r="F12" s="180">
        <v>47.65</v>
      </c>
      <c r="G12" s="176"/>
      <c r="H12" s="180">
        <v>33.36</v>
      </c>
      <c r="I12" s="181">
        <v>0.344</v>
      </c>
    </row>
    <row r="13" ht="12.75" customHeight="1">
      <c r="A13" s="183">
        <v>50134.0</v>
      </c>
      <c r="E13" s="184" t="s">
        <v>362</v>
      </c>
      <c r="F13" s="180">
        <v>2.64</v>
      </c>
      <c r="G13" s="176"/>
      <c r="H13" s="180">
        <v>1.85</v>
      </c>
      <c r="I13" s="177">
        <v>0.02</v>
      </c>
    </row>
    <row r="14" ht="12.75" customHeight="1">
      <c r="A14" s="183">
        <v>50135.0</v>
      </c>
      <c r="E14" s="184" t="s">
        <v>363</v>
      </c>
      <c r="F14" s="180">
        <v>2.19</v>
      </c>
      <c r="G14" s="176"/>
      <c r="H14" s="180">
        <v>1.54</v>
      </c>
      <c r="I14" s="177">
        <v>0.03</v>
      </c>
    </row>
    <row r="15" ht="12.75" customHeight="1">
      <c r="A15" s="183">
        <v>50136.0</v>
      </c>
      <c r="E15" s="184" t="s">
        <v>364</v>
      </c>
      <c r="F15" s="180">
        <v>5.26</v>
      </c>
      <c r="G15" s="176"/>
      <c r="H15" s="180">
        <v>3.68</v>
      </c>
      <c r="I15" s="177">
        <v>0.06</v>
      </c>
    </row>
    <row r="16" ht="12.75" customHeight="1">
      <c r="A16" s="185">
        <v>50137.0</v>
      </c>
      <c r="E16" s="174" t="s">
        <v>365</v>
      </c>
      <c r="F16" s="180">
        <v>10.99</v>
      </c>
      <c r="G16" s="176"/>
      <c r="H16" s="180">
        <v>7.7</v>
      </c>
      <c r="I16" s="181">
        <v>0.113</v>
      </c>
    </row>
    <row r="17" ht="12.75" customHeight="1">
      <c r="A17" s="185">
        <v>50138.0</v>
      </c>
      <c r="E17" s="174" t="s">
        <v>366</v>
      </c>
      <c r="F17" s="180">
        <v>31.85</v>
      </c>
      <c r="G17" s="176"/>
      <c r="H17" s="180">
        <v>22.3</v>
      </c>
      <c r="I17" s="181">
        <v>0.269</v>
      </c>
    </row>
    <row r="18" ht="12.75" customHeight="1">
      <c r="A18" s="185">
        <v>50200.0</v>
      </c>
      <c r="E18" s="174" t="s">
        <v>367</v>
      </c>
      <c r="F18" s="180">
        <v>7.32</v>
      </c>
      <c r="G18" s="176"/>
      <c r="H18" s="180">
        <v>5.13</v>
      </c>
      <c r="I18" s="181">
        <v>0.07</v>
      </c>
    </row>
    <row r="19" ht="12.75" customHeight="1">
      <c r="A19" s="185">
        <v>50300.0</v>
      </c>
      <c r="E19" s="174" t="s">
        <v>368</v>
      </c>
      <c r="F19" s="180">
        <v>5.57</v>
      </c>
      <c r="G19" s="176"/>
      <c r="H19" s="180">
        <v>3.9</v>
      </c>
      <c r="I19" s="181">
        <v>0.05</v>
      </c>
    </row>
    <row r="20" ht="12.75" customHeight="1">
      <c r="A20" s="185">
        <v>50400.0</v>
      </c>
      <c r="E20" s="174" t="s">
        <v>369</v>
      </c>
      <c r="F20" s="180">
        <v>8.48</v>
      </c>
      <c r="G20" s="176"/>
      <c r="H20" s="180">
        <v>5.93</v>
      </c>
      <c r="I20" s="181">
        <v>0.1</v>
      </c>
    </row>
    <row r="21" ht="12.75" customHeight="1">
      <c r="A21" s="185">
        <v>50500.0</v>
      </c>
      <c r="E21" s="174" t="s">
        <v>370</v>
      </c>
      <c r="F21" s="180">
        <v>5.57</v>
      </c>
      <c r="G21" s="176"/>
      <c r="H21" s="180">
        <v>3.9</v>
      </c>
      <c r="I21" s="181">
        <v>0.05</v>
      </c>
    </row>
    <row r="22" ht="12.75" customHeight="1">
      <c r="A22" s="185">
        <v>50604.0</v>
      </c>
      <c r="E22" s="174" t="s">
        <v>371</v>
      </c>
      <c r="F22" s="180">
        <v>9.97</v>
      </c>
      <c r="G22" s="176"/>
      <c r="H22" s="180">
        <v>6.98</v>
      </c>
      <c r="I22" s="181">
        <v>0.16</v>
      </c>
    </row>
    <row r="23" ht="12.75" customHeight="1">
      <c r="A23" s="185">
        <v>50605.0</v>
      </c>
      <c r="E23" s="174" t="s">
        <v>372</v>
      </c>
      <c r="F23" s="180">
        <v>31.97</v>
      </c>
      <c r="G23" s="176"/>
      <c r="H23" s="180">
        <v>22.38</v>
      </c>
      <c r="I23" s="181">
        <v>0.31</v>
      </c>
    </row>
    <row r="24" ht="12.75" customHeight="1">
      <c r="A24" s="185">
        <v>50606.0</v>
      </c>
      <c r="E24" s="174" t="s">
        <v>373</v>
      </c>
      <c r="F24" s="180">
        <v>30.97</v>
      </c>
      <c r="G24" s="176"/>
      <c r="H24" s="180">
        <v>21.68</v>
      </c>
      <c r="I24" s="181">
        <v>0.35</v>
      </c>
    </row>
    <row r="25" ht="12.75" customHeight="1">
      <c r="A25" s="185">
        <v>50607.0</v>
      </c>
      <c r="E25" s="174" t="s">
        <v>374</v>
      </c>
      <c r="F25" s="180">
        <v>19.97</v>
      </c>
      <c r="G25" s="176"/>
      <c r="H25" s="180">
        <v>13.98</v>
      </c>
      <c r="I25" s="181">
        <v>0.24</v>
      </c>
    </row>
    <row r="26" ht="12.75" customHeight="1">
      <c r="A26" s="185">
        <v>50609.0</v>
      </c>
      <c r="E26" s="174" t="s">
        <v>375</v>
      </c>
      <c r="F26" s="180">
        <v>3.19</v>
      </c>
      <c r="G26" s="176"/>
      <c r="H26" s="180">
        <v>2.23</v>
      </c>
      <c r="I26" s="181">
        <v>0.06</v>
      </c>
    </row>
    <row r="27" ht="12.75" customHeight="1">
      <c r="A27" s="185">
        <v>50610.0</v>
      </c>
      <c r="E27" s="174" t="s">
        <v>376</v>
      </c>
      <c r="F27" s="180">
        <v>2.34</v>
      </c>
      <c r="G27" s="176"/>
      <c r="H27" s="180">
        <v>1.64</v>
      </c>
      <c r="I27" s="181">
        <v>0.04</v>
      </c>
    </row>
    <row r="28" ht="12.75" customHeight="1">
      <c r="A28" s="185">
        <v>50611.0</v>
      </c>
      <c r="E28" s="174" t="s">
        <v>377</v>
      </c>
      <c r="F28" s="180">
        <v>5.49</v>
      </c>
      <c r="G28" s="176"/>
      <c r="H28" s="180">
        <v>3.84</v>
      </c>
      <c r="I28" s="181">
        <v>0.1</v>
      </c>
    </row>
    <row r="29" ht="12.75" customHeight="1">
      <c r="A29" s="185">
        <v>50612.0</v>
      </c>
      <c r="E29" s="174" t="s">
        <v>378</v>
      </c>
      <c r="F29" s="180">
        <v>6.97</v>
      </c>
      <c r="G29" s="176"/>
      <c r="H29" s="180">
        <v>4.88</v>
      </c>
      <c r="I29" s="181">
        <v>0.11</v>
      </c>
    </row>
    <row r="30" ht="12.75" customHeight="1">
      <c r="A30" s="185">
        <v>50613.0</v>
      </c>
      <c r="E30" s="174" t="s">
        <v>379</v>
      </c>
      <c r="F30" s="180">
        <v>8.97</v>
      </c>
      <c r="G30" s="176"/>
      <c r="H30" s="180">
        <v>6.28</v>
      </c>
      <c r="I30" s="181">
        <v>0.16</v>
      </c>
    </row>
    <row r="31" ht="12.75" customHeight="1">
      <c r="A31" s="185">
        <v>50614.0</v>
      </c>
      <c r="E31" s="174" t="s">
        <v>380</v>
      </c>
      <c r="F31" s="180">
        <v>12.97</v>
      </c>
      <c r="G31" s="176"/>
      <c r="H31" s="180">
        <v>9.08</v>
      </c>
      <c r="I31" s="181">
        <v>0.21</v>
      </c>
    </row>
    <row r="32" ht="12.75" customHeight="1">
      <c r="A32" s="185">
        <v>50615.0</v>
      </c>
      <c r="E32" s="174" t="s">
        <v>381</v>
      </c>
      <c r="F32" s="180">
        <v>3.39</v>
      </c>
      <c r="G32" s="176"/>
      <c r="H32" s="180">
        <v>2.37</v>
      </c>
      <c r="I32" s="181">
        <v>0.07</v>
      </c>
    </row>
    <row r="33" ht="12.75" customHeight="1">
      <c r="A33" s="185">
        <v>50616.0</v>
      </c>
      <c r="E33" s="174" t="s">
        <v>382</v>
      </c>
      <c r="F33" s="180">
        <v>5.97</v>
      </c>
      <c r="G33" s="176"/>
      <c r="H33" s="180">
        <v>4.18</v>
      </c>
      <c r="I33" s="181">
        <v>0.11</v>
      </c>
    </row>
    <row r="34" ht="12.75" customHeight="1">
      <c r="A34" s="185">
        <v>50617.0</v>
      </c>
      <c r="E34" s="174" t="s">
        <v>383</v>
      </c>
      <c r="F34" s="180">
        <v>13.97</v>
      </c>
      <c r="G34" s="176"/>
      <c r="H34" s="180">
        <v>9.78</v>
      </c>
      <c r="I34" s="181">
        <v>0.23</v>
      </c>
    </row>
    <row r="35" ht="12.75" customHeight="1">
      <c r="A35" s="185">
        <v>50618.0</v>
      </c>
      <c r="E35" s="174" t="s">
        <v>384</v>
      </c>
      <c r="F35" s="180">
        <v>6.49</v>
      </c>
      <c r="G35" s="176"/>
      <c r="H35" s="180">
        <v>4.55</v>
      </c>
      <c r="I35" s="181">
        <v>0.11</v>
      </c>
    </row>
    <row r="36" ht="12.75" customHeight="1">
      <c r="A36" s="185">
        <v>50619.0</v>
      </c>
      <c r="E36" s="174" t="s">
        <v>385</v>
      </c>
      <c r="F36" s="180">
        <v>13.99</v>
      </c>
      <c r="G36" s="176"/>
      <c r="H36" s="180">
        <v>9.79</v>
      </c>
      <c r="I36" s="181">
        <v>0.25</v>
      </c>
    </row>
    <row r="37" ht="12.75" customHeight="1">
      <c r="A37" s="185">
        <v>50620.0</v>
      </c>
      <c r="E37" s="174" t="s">
        <v>386</v>
      </c>
      <c r="F37" s="180">
        <v>10.07</v>
      </c>
      <c r="G37" s="176"/>
      <c r="H37" s="180">
        <v>7.05</v>
      </c>
      <c r="I37" s="181">
        <v>0.15</v>
      </c>
    </row>
    <row r="38" ht="12.75" customHeight="1">
      <c r="A38" s="185">
        <v>50621.0</v>
      </c>
      <c r="E38" s="174" t="s">
        <v>387</v>
      </c>
      <c r="F38" s="180">
        <v>21.97</v>
      </c>
      <c r="G38" s="176"/>
      <c r="H38" s="180">
        <v>15.38</v>
      </c>
      <c r="I38" s="181">
        <v>0.43</v>
      </c>
    </row>
    <row r="39" ht="12.75" customHeight="1">
      <c r="A39" s="185">
        <v>50622.0</v>
      </c>
      <c r="E39" s="174" t="s">
        <v>388</v>
      </c>
      <c r="F39" s="180">
        <v>20.47</v>
      </c>
      <c r="G39" s="176"/>
      <c r="H39" s="180">
        <v>14.33</v>
      </c>
      <c r="I39" s="181">
        <v>0.25</v>
      </c>
    </row>
    <row r="40" ht="12.75" customHeight="1">
      <c r="A40" s="185">
        <v>50700.0</v>
      </c>
      <c r="E40" s="174" t="s">
        <v>389</v>
      </c>
      <c r="F40" s="180">
        <v>16.79</v>
      </c>
      <c r="G40" s="176"/>
      <c r="H40" s="180">
        <v>11.75</v>
      </c>
      <c r="I40" s="181">
        <v>1.0</v>
      </c>
    </row>
    <row r="41" ht="12.75" customHeight="1">
      <c r="A41" s="185">
        <v>50702.0</v>
      </c>
      <c r="E41" s="174" t="s">
        <v>390</v>
      </c>
      <c r="F41" s="180">
        <v>12.49</v>
      </c>
      <c r="G41" s="176"/>
      <c r="H41" s="180">
        <v>8.74</v>
      </c>
      <c r="I41" s="181">
        <v>0.0</v>
      </c>
    </row>
    <row r="42" ht="12.75" customHeight="1">
      <c r="A42" s="185">
        <v>50703.0</v>
      </c>
      <c r="E42" s="174" t="s">
        <v>391</v>
      </c>
      <c r="F42" s="180">
        <v>7.99</v>
      </c>
      <c r="G42" s="176"/>
      <c r="H42" s="180">
        <v>5.59</v>
      </c>
      <c r="I42" s="181">
        <v>0.0</v>
      </c>
    </row>
    <row r="43" ht="12.75" customHeight="1">
      <c r="A43" s="185">
        <v>50704.0</v>
      </c>
      <c r="E43" s="174" t="s">
        <v>392</v>
      </c>
      <c r="F43" s="180">
        <v>24.97</v>
      </c>
      <c r="G43" s="176"/>
      <c r="H43" s="180">
        <v>17.48</v>
      </c>
      <c r="I43" s="181">
        <v>0.775</v>
      </c>
    </row>
    <row r="44" ht="12.75" customHeight="1">
      <c r="A44" s="185">
        <v>50705.0</v>
      </c>
      <c r="E44" s="174" t="s">
        <v>393</v>
      </c>
      <c r="F44" s="180">
        <v>63.99</v>
      </c>
      <c r="G44" s="176"/>
      <c r="H44" s="180">
        <v>44.79</v>
      </c>
      <c r="I44" s="181">
        <v>0.74</v>
      </c>
    </row>
    <row r="45" ht="12.75" customHeight="1">
      <c r="A45" s="185">
        <v>50706.0</v>
      </c>
      <c r="E45" s="174" t="s">
        <v>394</v>
      </c>
      <c r="F45" s="180">
        <v>89.97</v>
      </c>
      <c r="G45" s="176"/>
      <c r="H45" s="180">
        <v>62.98</v>
      </c>
      <c r="I45" s="181">
        <v>0.68</v>
      </c>
    </row>
    <row r="46" ht="12.75" customHeight="1">
      <c r="A46" s="185">
        <v>50707.0</v>
      </c>
      <c r="E46" s="174" t="s">
        <v>395</v>
      </c>
      <c r="F46" s="180">
        <v>39.26</v>
      </c>
      <c r="G46" s="176"/>
      <c r="H46" s="180">
        <v>27.48</v>
      </c>
      <c r="I46" s="181">
        <v>0.51</v>
      </c>
    </row>
    <row r="47" ht="12.75" customHeight="1">
      <c r="A47" s="185">
        <v>50708.0</v>
      </c>
      <c r="E47" s="174" t="s">
        <v>396</v>
      </c>
      <c r="F47" s="180">
        <v>39.47</v>
      </c>
      <c r="G47" s="176"/>
      <c r="H47" s="180">
        <v>27.63</v>
      </c>
      <c r="I47" s="181">
        <v>0.5</v>
      </c>
    </row>
    <row r="48" ht="12.75" customHeight="1">
      <c r="A48" s="185">
        <v>50709.0</v>
      </c>
      <c r="E48" s="174" t="s">
        <v>397</v>
      </c>
      <c r="F48" s="180">
        <v>13.47</v>
      </c>
      <c r="G48" s="176"/>
      <c r="H48" s="180">
        <v>9.43</v>
      </c>
      <c r="I48" s="181">
        <v>0.23</v>
      </c>
    </row>
    <row r="49" ht="12.75" customHeight="1">
      <c r="A49" s="185">
        <v>50710.0</v>
      </c>
      <c r="E49" s="174" t="s">
        <v>398</v>
      </c>
      <c r="F49" s="180">
        <v>15.79</v>
      </c>
      <c r="G49" s="176"/>
      <c r="H49" s="180">
        <v>11.05</v>
      </c>
      <c r="I49" s="181">
        <v>0.33</v>
      </c>
    </row>
    <row r="50" ht="12.75" customHeight="1">
      <c r="A50" s="185">
        <v>50711.0</v>
      </c>
      <c r="E50" s="174" t="s">
        <v>399</v>
      </c>
      <c r="F50" s="180">
        <v>17.64</v>
      </c>
      <c r="G50" s="176"/>
      <c r="H50" s="180">
        <v>12.35</v>
      </c>
      <c r="I50" s="181">
        <v>0.28</v>
      </c>
    </row>
    <row r="51" ht="12.75" customHeight="1">
      <c r="A51" s="185">
        <v>50712.0</v>
      </c>
      <c r="E51" s="174" t="s">
        <v>400</v>
      </c>
      <c r="F51" s="180">
        <v>6.75</v>
      </c>
      <c r="G51" s="176"/>
      <c r="H51" s="180">
        <v>4.73</v>
      </c>
      <c r="I51" s="181">
        <v>0.11</v>
      </c>
    </row>
    <row r="52" ht="12.75" customHeight="1">
      <c r="A52" s="185">
        <v>50713.0</v>
      </c>
      <c r="E52" s="174" t="s">
        <v>401</v>
      </c>
      <c r="F52" s="180">
        <v>8.94</v>
      </c>
      <c r="G52" s="176"/>
      <c r="H52" s="180">
        <v>6.26</v>
      </c>
      <c r="I52" s="181">
        <v>0.15</v>
      </c>
    </row>
    <row r="53" ht="12.75" customHeight="1">
      <c r="A53" s="185">
        <v>50714.0</v>
      </c>
      <c r="E53" s="174" t="s">
        <v>402</v>
      </c>
      <c r="F53" s="180">
        <v>7.49</v>
      </c>
      <c r="G53" s="176"/>
      <c r="H53" s="180">
        <v>5.24</v>
      </c>
      <c r="I53" s="181">
        <v>0.19</v>
      </c>
    </row>
    <row r="54" ht="12.75" customHeight="1">
      <c r="A54" s="185">
        <v>50715.0</v>
      </c>
      <c r="E54" s="174" t="s">
        <v>403</v>
      </c>
      <c r="F54" s="180">
        <v>3.09</v>
      </c>
      <c r="G54" s="176"/>
      <c r="H54" s="180">
        <v>2.17</v>
      </c>
      <c r="I54" s="181">
        <v>0.05</v>
      </c>
    </row>
    <row r="55" ht="12.75" customHeight="1">
      <c r="A55" s="185">
        <v>50716.0</v>
      </c>
      <c r="E55" s="174" t="s">
        <v>404</v>
      </c>
      <c r="F55" s="180">
        <v>4.58</v>
      </c>
      <c r="G55" s="176"/>
      <c r="H55" s="180">
        <v>3.21</v>
      </c>
      <c r="I55" s="181">
        <v>0.08</v>
      </c>
    </row>
    <row r="56" ht="12.75" customHeight="1">
      <c r="A56" s="185">
        <v>50717.0</v>
      </c>
      <c r="E56" s="174" t="s">
        <v>405</v>
      </c>
      <c r="F56" s="180">
        <v>2.94</v>
      </c>
      <c r="G56" s="176"/>
      <c r="H56" s="180">
        <v>2.06</v>
      </c>
      <c r="I56" s="181">
        <v>0.04</v>
      </c>
    </row>
    <row r="57" ht="12.75" customHeight="1">
      <c r="A57" s="185">
        <v>50750.0</v>
      </c>
      <c r="E57" s="174" t="s">
        <v>406</v>
      </c>
      <c r="F57" s="180">
        <v>19.45</v>
      </c>
      <c r="G57" s="176"/>
      <c r="H57" s="180">
        <v>13.62</v>
      </c>
      <c r="I57" s="181">
        <v>0.65</v>
      </c>
    </row>
    <row r="58" ht="12.75" customHeight="1">
      <c r="A58" s="185">
        <v>50810.0</v>
      </c>
      <c r="E58" s="174" t="s">
        <v>407</v>
      </c>
      <c r="F58" s="180">
        <v>4.27</v>
      </c>
      <c r="G58" s="176"/>
      <c r="H58" s="180">
        <v>2.99</v>
      </c>
      <c r="I58" s="181">
        <v>0.08</v>
      </c>
    </row>
    <row r="59" ht="12.75" customHeight="1">
      <c r="A59" s="185">
        <v>50811.0</v>
      </c>
      <c r="E59" s="174" t="s">
        <v>408</v>
      </c>
      <c r="F59" s="180">
        <v>9.54</v>
      </c>
      <c r="G59" s="176"/>
      <c r="H59" s="180">
        <v>6.68</v>
      </c>
      <c r="I59" s="181">
        <v>0.18</v>
      </c>
    </row>
    <row r="60" ht="12.75" customHeight="1">
      <c r="A60" s="185">
        <v>50812.0</v>
      </c>
      <c r="E60" s="174" t="s">
        <v>409</v>
      </c>
      <c r="F60" s="180">
        <v>12.29</v>
      </c>
      <c r="G60" s="176"/>
      <c r="H60" s="180">
        <v>8.61</v>
      </c>
      <c r="I60" s="181">
        <v>0.17</v>
      </c>
    </row>
    <row r="61" ht="12.75" customHeight="1">
      <c r="A61" s="185">
        <v>50813.0</v>
      </c>
      <c r="E61" s="174" t="s">
        <v>410</v>
      </c>
      <c r="F61" s="180">
        <v>24.97</v>
      </c>
      <c r="G61" s="176"/>
      <c r="H61" s="180">
        <v>17.48</v>
      </c>
      <c r="I61" s="181">
        <v>0.34</v>
      </c>
    </row>
    <row r="62" ht="12.75" customHeight="1">
      <c r="A62" s="185">
        <v>50860.0</v>
      </c>
      <c r="E62" s="174" t="s">
        <v>411</v>
      </c>
      <c r="F62" s="180">
        <v>5.76</v>
      </c>
      <c r="G62" s="176"/>
      <c r="H62" s="180">
        <v>4.03</v>
      </c>
      <c r="I62" s="181">
        <v>0.09</v>
      </c>
    </row>
    <row r="63" ht="12.75" customHeight="1">
      <c r="A63" s="185">
        <v>50861.0</v>
      </c>
      <c r="E63" s="174" t="s">
        <v>412</v>
      </c>
      <c r="F63" s="180">
        <v>6.97</v>
      </c>
      <c r="G63" s="176"/>
      <c r="H63" s="180">
        <v>4.88</v>
      </c>
      <c r="I63" s="181">
        <v>0.11</v>
      </c>
    </row>
    <row r="64" ht="12.75" customHeight="1">
      <c r="A64" s="185">
        <v>50862.0</v>
      </c>
      <c r="E64" s="174" t="s">
        <v>413</v>
      </c>
      <c r="F64" s="180">
        <v>7.59</v>
      </c>
      <c r="G64" s="176"/>
      <c r="H64" s="180">
        <v>5.31</v>
      </c>
      <c r="I64" s="181">
        <v>0.088</v>
      </c>
    </row>
    <row r="65" ht="12.75" customHeight="1">
      <c r="A65" s="185">
        <v>50863.0</v>
      </c>
      <c r="E65" s="174" t="s">
        <v>414</v>
      </c>
      <c r="F65" s="180">
        <v>10.99</v>
      </c>
      <c r="G65" s="176"/>
      <c r="H65" s="180">
        <v>7.69</v>
      </c>
      <c r="I65" s="181">
        <v>0.18</v>
      </c>
    </row>
    <row r="66" ht="12.75" customHeight="1">
      <c r="A66" s="185">
        <v>50864.0</v>
      </c>
      <c r="E66" s="174" t="s">
        <v>415</v>
      </c>
      <c r="F66" s="180">
        <v>16.17</v>
      </c>
      <c r="G66" s="176"/>
      <c r="H66" s="180">
        <v>11.32</v>
      </c>
      <c r="I66" s="181">
        <v>0.44</v>
      </c>
    </row>
    <row r="67" ht="12.75" customHeight="1">
      <c r="A67" s="185">
        <v>50865.0</v>
      </c>
      <c r="E67" s="174" t="s">
        <v>416</v>
      </c>
      <c r="F67" s="180">
        <v>8.97</v>
      </c>
      <c r="G67" s="176"/>
      <c r="H67" s="180">
        <v>6.28</v>
      </c>
      <c r="I67" s="186" t="e">
        <v>#N/A</v>
      </c>
    </row>
    <row r="68" ht="12.75" customHeight="1">
      <c r="A68" s="185">
        <v>50866.0</v>
      </c>
      <c r="E68" s="174" t="s">
        <v>417</v>
      </c>
      <c r="F68" s="180">
        <v>53.14</v>
      </c>
      <c r="G68" s="176"/>
      <c r="H68" s="180">
        <v>37.2</v>
      </c>
      <c r="I68" s="186" t="e">
        <v>#N/A</v>
      </c>
    </row>
    <row r="69" ht="12.75" customHeight="1">
      <c r="A69" s="185">
        <v>50867.0</v>
      </c>
      <c r="E69" s="174" t="s">
        <v>418</v>
      </c>
      <c r="F69" s="180">
        <v>27.79</v>
      </c>
      <c r="G69" s="176"/>
      <c r="H69" s="180">
        <v>19.45</v>
      </c>
      <c r="I69" s="186" t="e">
        <v>#N/A</v>
      </c>
    </row>
    <row r="70" ht="12.75" customHeight="1">
      <c r="A70" s="185">
        <v>50868.0</v>
      </c>
      <c r="E70" s="174" t="s">
        <v>419</v>
      </c>
      <c r="F70" s="180">
        <v>34.95</v>
      </c>
      <c r="G70" s="176"/>
      <c r="H70" s="180">
        <v>24.46</v>
      </c>
      <c r="I70" s="186" t="e">
        <v>#N/A</v>
      </c>
    </row>
    <row r="71" ht="12.75" customHeight="1">
      <c r="A71" s="185">
        <v>50869.0</v>
      </c>
      <c r="E71" s="174" t="s">
        <v>420</v>
      </c>
      <c r="F71" s="180">
        <v>34.55</v>
      </c>
      <c r="G71" s="176"/>
      <c r="H71" s="180">
        <v>24.18</v>
      </c>
      <c r="I71" s="186" t="e">
        <v>#N/A</v>
      </c>
    </row>
    <row r="72" ht="12.75" customHeight="1">
      <c r="A72" s="185">
        <v>50870.0</v>
      </c>
      <c r="E72" s="174" t="s">
        <v>421</v>
      </c>
      <c r="F72" s="180">
        <v>5.07</v>
      </c>
      <c r="G72" s="176"/>
      <c r="H72" s="180">
        <v>3.55</v>
      </c>
      <c r="I72" s="181">
        <v>0.07</v>
      </c>
    </row>
    <row r="73" ht="12.75" customHeight="1">
      <c r="A73" s="185">
        <v>50871.0</v>
      </c>
      <c r="E73" s="174" t="s">
        <v>422</v>
      </c>
      <c r="F73" s="180">
        <v>10.47</v>
      </c>
      <c r="G73" s="176"/>
      <c r="H73" s="180">
        <v>7.33</v>
      </c>
      <c r="I73" s="181">
        <v>0.12</v>
      </c>
    </row>
    <row r="74" ht="12.75" customHeight="1">
      <c r="A74" s="185">
        <v>50872.0</v>
      </c>
      <c r="E74" s="174" t="s">
        <v>423</v>
      </c>
      <c r="F74" s="180">
        <v>8.95</v>
      </c>
      <c r="G74" s="176"/>
      <c r="H74" s="180">
        <v>6.27</v>
      </c>
      <c r="I74" s="181">
        <v>0.1</v>
      </c>
    </row>
    <row r="75" ht="12.75" customHeight="1">
      <c r="A75" s="185">
        <v>50873.0</v>
      </c>
      <c r="E75" s="174" t="s">
        <v>424</v>
      </c>
      <c r="F75" s="180">
        <v>17.47</v>
      </c>
      <c r="G75" s="176"/>
      <c r="H75" s="180">
        <v>12.23</v>
      </c>
      <c r="I75" s="181">
        <v>0.15</v>
      </c>
    </row>
    <row r="76" ht="12.75" customHeight="1">
      <c r="A76" s="185">
        <v>50874.0</v>
      </c>
      <c r="E76" s="174" t="s">
        <v>425</v>
      </c>
      <c r="F76" s="180">
        <v>0.0</v>
      </c>
      <c r="G76" s="176"/>
      <c r="H76" s="180">
        <v>0.0</v>
      </c>
      <c r="I76" s="186" t="e">
        <v>#N/A</v>
      </c>
    </row>
    <row r="77" ht="12.75" customHeight="1">
      <c r="A77" s="185">
        <v>50875.0</v>
      </c>
      <c r="E77" s="174" t="s">
        <v>426</v>
      </c>
      <c r="F77" s="180">
        <v>0.0</v>
      </c>
      <c r="G77" s="176"/>
      <c r="H77" s="180">
        <v>0.0</v>
      </c>
      <c r="I77" s="186" t="e">
        <v>#N/A</v>
      </c>
    </row>
    <row r="78" ht="12.75" customHeight="1">
      <c r="A78" s="185">
        <v>50876.0</v>
      </c>
      <c r="E78" s="174" t="s">
        <v>427</v>
      </c>
      <c r="F78" s="180">
        <v>0.0</v>
      </c>
      <c r="G78" s="176"/>
      <c r="H78" s="180">
        <v>0.0</v>
      </c>
      <c r="I78" s="186" t="e">
        <v>#N/A</v>
      </c>
    </row>
    <row r="79" ht="12.75" customHeight="1">
      <c r="A79" s="185">
        <v>50877.0</v>
      </c>
      <c r="E79" s="174" t="s">
        <v>428</v>
      </c>
      <c r="F79" s="180">
        <v>17.24</v>
      </c>
      <c r="G79" s="176"/>
      <c r="H79" s="180">
        <v>12.07</v>
      </c>
      <c r="I79" s="181">
        <v>0.4</v>
      </c>
    </row>
    <row r="80" ht="12.75" customHeight="1">
      <c r="A80" s="185">
        <v>50878.0</v>
      </c>
      <c r="E80" s="174" t="s">
        <v>429</v>
      </c>
      <c r="F80" s="180">
        <v>26.84</v>
      </c>
      <c r="G80" s="176"/>
      <c r="H80" s="180">
        <v>18.79</v>
      </c>
      <c r="I80" s="181">
        <v>0.71</v>
      </c>
    </row>
    <row r="81" ht="12.75" customHeight="1">
      <c r="A81" s="185">
        <v>50879.0</v>
      </c>
      <c r="E81" s="174" t="s">
        <v>430</v>
      </c>
      <c r="F81" s="180">
        <v>28.55</v>
      </c>
      <c r="G81" s="176"/>
      <c r="H81" s="180">
        <v>19.98</v>
      </c>
      <c r="I81" s="181">
        <v>0.79</v>
      </c>
    </row>
    <row r="82" ht="12.75" customHeight="1">
      <c r="A82" s="185">
        <v>50880.0</v>
      </c>
      <c r="E82" s="174" t="s">
        <v>431</v>
      </c>
      <c r="F82" s="180">
        <v>37.97</v>
      </c>
      <c r="G82" s="176"/>
      <c r="H82" s="180">
        <v>26.58</v>
      </c>
      <c r="I82" s="181">
        <v>1.27</v>
      </c>
    </row>
    <row r="83" ht="12.75" customHeight="1">
      <c r="A83" s="185">
        <v>50883.0</v>
      </c>
      <c r="E83" s="174" t="s">
        <v>432</v>
      </c>
      <c r="F83" s="180">
        <v>82.78</v>
      </c>
      <c r="G83" s="176"/>
      <c r="H83" s="180">
        <v>57.94</v>
      </c>
      <c r="I83" s="181">
        <v>2.22</v>
      </c>
    </row>
    <row r="84" ht="12.75" customHeight="1">
      <c r="A84" s="185">
        <v>50885.0</v>
      </c>
      <c r="E84" s="174" t="s">
        <v>433</v>
      </c>
      <c r="F84" s="180">
        <v>158.5</v>
      </c>
      <c r="G84" s="176"/>
      <c r="H84" s="180">
        <v>110.95</v>
      </c>
      <c r="I84" s="181">
        <v>3.33</v>
      </c>
    </row>
    <row r="85" ht="12.75" customHeight="1">
      <c r="A85" s="185">
        <v>50910.0</v>
      </c>
      <c r="E85" s="174" t="s">
        <v>434</v>
      </c>
      <c r="F85" s="180">
        <v>8.97</v>
      </c>
      <c r="G85" s="176"/>
      <c r="H85" s="180">
        <v>6.28</v>
      </c>
      <c r="I85" s="181">
        <v>0.17</v>
      </c>
    </row>
    <row r="86" ht="12.75" customHeight="1">
      <c r="A86" s="185">
        <v>50911.0</v>
      </c>
      <c r="E86" s="174" t="s">
        <v>435</v>
      </c>
      <c r="F86" s="180">
        <v>14.19</v>
      </c>
      <c r="G86" s="176"/>
      <c r="H86" s="180">
        <v>9.93</v>
      </c>
      <c r="I86" s="181">
        <v>0.23</v>
      </c>
    </row>
    <row r="87" ht="12.75" customHeight="1">
      <c r="A87" s="185">
        <v>50912.0</v>
      </c>
      <c r="E87" s="174" t="s">
        <v>436</v>
      </c>
      <c r="F87" s="180">
        <v>18.74</v>
      </c>
      <c r="G87" s="176"/>
      <c r="H87" s="180">
        <v>13.12</v>
      </c>
      <c r="I87" s="181">
        <v>0.28</v>
      </c>
    </row>
    <row r="88" ht="12.75" customHeight="1">
      <c r="A88" s="185">
        <v>50913.0</v>
      </c>
      <c r="E88" s="174" t="s">
        <v>437</v>
      </c>
      <c r="F88" s="180">
        <v>26.77</v>
      </c>
      <c r="G88" s="176"/>
      <c r="H88" s="180">
        <v>18.74</v>
      </c>
      <c r="I88" s="181">
        <v>0.4</v>
      </c>
    </row>
    <row r="89" ht="12.75" customHeight="1">
      <c r="A89" s="185">
        <v>50914.0</v>
      </c>
      <c r="E89" s="174" t="s">
        <v>438</v>
      </c>
      <c r="F89" s="180">
        <v>47.16</v>
      </c>
      <c r="G89" s="176"/>
      <c r="H89" s="180">
        <v>33.01</v>
      </c>
      <c r="I89" s="181">
        <v>0.67</v>
      </c>
    </row>
    <row r="90" ht="12.75" customHeight="1">
      <c r="A90" s="185">
        <v>50915.0</v>
      </c>
      <c r="E90" s="174" t="s">
        <v>439</v>
      </c>
      <c r="F90" s="180">
        <v>0.0</v>
      </c>
      <c r="G90" s="176"/>
      <c r="H90" s="180">
        <v>0.0</v>
      </c>
      <c r="I90" s="186" t="e">
        <v>#N/A</v>
      </c>
    </row>
    <row r="91" ht="12.75" customHeight="1">
      <c r="A91" s="185">
        <v>50916.0</v>
      </c>
      <c r="E91" s="174" t="s">
        <v>440</v>
      </c>
      <c r="F91" s="180">
        <v>0.0</v>
      </c>
      <c r="G91" s="176"/>
      <c r="H91" s="180">
        <v>0.0</v>
      </c>
      <c r="I91" s="186" t="e">
        <v>#N/A</v>
      </c>
    </row>
    <row r="92" ht="12.75" customHeight="1">
      <c r="A92" s="185">
        <v>50917.0</v>
      </c>
      <c r="E92" s="174" t="s">
        <v>441</v>
      </c>
      <c r="F92" s="180">
        <v>0.0</v>
      </c>
      <c r="G92" s="176"/>
      <c r="H92" s="180">
        <v>0.0</v>
      </c>
      <c r="I92" s="186" t="e">
        <v>#N/A</v>
      </c>
    </row>
    <row r="93" ht="12.75" customHeight="1">
      <c r="A93" s="185">
        <v>50918.0</v>
      </c>
      <c r="E93" s="174" t="s">
        <v>442</v>
      </c>
      <c r="F93" s="180">
        <v>0.0</v>
      </c>
      <c r="G93" s="176"/>
      <c r="H93" s="180">
        <v>0.0</v>
      </c>
      <c r="I93" s="186" t="e">
        <v>#N/A</v>
      </c>
    </row>
    <row r="94" ht="12.75" customHeight="1">
      <c r="A94" s="185">
        <v>50919.0</v>
      </c>
      <c r="E94" s="174" t="s">
        <v>443</v>
      </c>
      <c r="F94" s="180">
        <v>0.0</v>
      </c>
      <c r="G94" s="176"/>
      <c r="H94" s="180">
        <v>0.0</v>
      </c>
      <c r="I94" s="186" t="e">
        <v>#N/A</v>
      </c>
    </row>
    <row r="95" ht="12.75" customHeight="1">
      <c r="A95" s="185">
        <v>50920.0</v>
      </c>
      <c r="E95" s="174" t="s">
        <v>444</v>
      </c>
      <c r="F95" s="187" t="e">
        <v>#N/A</v>
      </c>
      <c r="G95" s="176"/>
      <c r="H95" s="187" t="e">
        <v>#N/A</v>
      </c>
      <c r="I95" s="186" t="e">
        <v>#N/A</v>
      </c>
    </row>
    <row r="96" ht="12.75" customHeight="1">
      <c r="A96" s="185">
        <v>50921.0</v>
      </c>
      <c r="E96" s="174" t="s">
        <v>445</v>
      </c>
      <c r="F96" s="187" t="e">
        <v>#N/A</v>
      </c>
      <c r="G96" s="176"/>
      <c r="H96" s="187" t="e">
        <v>#N/A</v>
      </c>
      <c r="I96" s="186" t="e">
        <v>#N/A</v>
      </c>
    </row>
    <row r="97" ht="12.75" customHeight="1">
      <c r="A97" s="185">
        <v>50922.0</v>
      </c>
      <c r="E97" s="174" t="s">
        <v>446</v>
      </c>
      <c r="F97" s="187" t="e">
        <v>#N/A</v>
      </c>
      <c r="G97" s="176"/>
      <c r="H97" s="187" t="e">
        <v>#N/A</v>
      </c>
      <c r="I97" s="186" t="e">
        <v>#N/A</v>
      </c>
    </row>
    <row r="98" ht="12.75" customHeight="1">
      <c r="A98" s="185">
        <v>50923.0</v>
      </c>
      <c r="E98" s="174" t="s">
        <v>447</v>
      </c>
      <c r="F98" s="187" t="e">
        <v>#N/A</v>
      </c>
      <c r="G98" s="176"/>
      <c r="H98" s="187" t="e">
        <v>#N/A</v>
      </c>
      <c r="I98" s="186" t="e">
        <v>#N/A</v>
      </c>
    </row>
    <row r="99" ht="12.75" customHeight="1">
      <c r="A99" s="185">
        <v>90100.0</v>
      </c>
      <c r="E99" s="174" t="s">
        <v>448</v>
      </c>
      <c r="F99" s="180">
        <v>36.94</v>
      </c>
      <c r="G99" s="176"/>
      <c r="H99" s="180">
        <v>25.86</v>
      </c>
      <c r="I99" s="186" t="e">
        <v>#N/A</v>
      </c>
    </row>
    <row r="100" ht="12.75" customHeight="1">
      <c r="A100" s="185">
        <v>90120.0</v>
      </c>
      <c r="E100" s="174" t="s">
        <v>449</v>
      </c>
      <c r="F100" s="180">
        <v>14.45</v>
      </c>
      <c r="G100" s="176"/>
      <c r="H100" s="180">
        <v>10.12</v>
      </c>
      <c r="I100" s="181">
        <v>0.47</v>
      </c>
    </row>
    <row r="101" ht="12.75" customHeight="1">
      <c r="A101" s="185">
        <v>90200.0</v>
      </c>
      <c r="E101" s="174" t="s">
        <v>450</v>
      </c>
      <c r="F101" s="180">
        <v>43.24</v>
      </c>
      <c r="G101" s="176"/>
      <c r="H101" s="180">
        <v>30.27</v>
      </c>
      <c r="I101" s="186" t="e">
        <v>#N/A</v>
      </c>
    </row>
    <row r="102" ht="12.75" customHeight="1">
      <c r="A102" s="185">
        <v>90220.0</v>
      </c>
      <c r="E102" s="174" t="s">
        <v>451</v>
      </c>
      <c r="F102" s="180">
        <v>13.97</v>
      </c>
      <c r="G102" s="176"/>
      <c r="H102" s="180">
        <v>9.78</v>
      </c>
      <c r="I102" s="186" t="e">
        <v>#N/A</v>
      </c>
    </row>
    <row r="103" ht="12.75" customHeight="1">
      <c r="A103" s="185">
        <v>90500.0</v>
      </c>
      <c r="E103" s="174" t="s">
        <v>452</v>
      </c>
      <c r="F103" s="180">
        <v>170.45</v>
      </c>
      <c r="G103" s="176"/>
      <c r="H103" s="180">
        <v>119.32</v>
      </c>
      <c r="I103" s="186" t="e">
        <v>#N/A</v>
      </c>
    </row>
    <row r="104" ht="12.75" customHeight="1">
      <c r="A104" s="172" t="s">
        <v>453</v>
      </c>
      <c r="E104" s="174" t="s">
        <v>454</v>
      </c>
      <c r="F104" s="180">
        <v>382.32</v>
      </c>
      <c r="G104" s="176"/>
      <c r="H104" s="180">
        <v>382.32</v>
      </c>
      <c r="I104" s="186" t="e">
        <v>#N/A</v>
      </c>
    </row>
    <row r="105" ht="12.75" customHeight="1">
      <c r="A105" s="172" t="s">
        <v>455</v>
      </c>
      <c r="E105" s="174" t="s">
        <v>456</v>
      </c>
      <c r="F105" s="180">
        <v>649.92</v>
      </c>
      <c r="G105" s="176"/>
      <c r="H105" s="180">
        <v>649.92</v>
      </c>
      <c r="I105" s="186" t="e">
        <v>#N/A</v>
      </c>
    </row>
    <row r="106" ht="12.75" customHeight="1">
      <c r="A106" s="172" t="s">
        <v>457</v>
      </c>
      <c r="E106" s="174" t="s">
        <v>458</v>
      </c>
      <c r="F106" s="180">
        <v>722.4</v>
      </c>
      <c r="G106" s="176"/>
      <c r="H106" s="180">
        <v>722.4</v>
      </c>
      <c r="I106" s="186" t="e">
        <v>#N/A</v>
      </c>
    </row>
    <row r="107" ht="12.75" customHeight="1">
      <c r="A107" s="172" t="s">
        <v>459</v>
      </c>
      <c r="E107" s="174" t="s">
        <v>460</v>
      </c>
      <c r="F107" s="180">
        <v>454.8</v>
      </c>
      <c r="G107" s="176"/>
      <c r="H107" s="180">
        <v>454.8</v>
      </c>
      <c r="I107" s="186" t="e">
        <v>#N/A</v>
      </c>
    </row>
    <row r="108" ht="12.75" customHeight="1">
      <c r="A108" s="172" t="s">
        <v>461</v>
      </c>
      <c r="E108" s="174" t="s">
        <v>462</v>
      </c>
      <c r="F108" s="180">
        <v>419.76</v>
      </c>
      <c r="G108" s="176"/>
      <c r="H108" s="180">
        <v>419.76</v>
      </c>
      <c r="I108" s="186" t="e">
        <v>#N/A</v>
      </c>
    </row>
    <row r="109" ht="12.75" customHeight="1">
      <c r="A109" s="172" t="s">
        <v>463</v>
      </c>
      <c r="E109" s="174" t="s">
        <v>464</v>
      </c>
      <c r="F109" s="180">
        <v>724.76</v>
      </c>
      <c r="G109" s="176"/>
      <c r="H109" s="180">
        <v>724.76</v>
      </c>
      <c r="I109" s="186" t="e">
        <v>#N/A</v>
      </c>
    </row>
    <row r="110" ht="12.75" customHeight="1">
      <c r="A110" s="172" t="s">
        <v>465</v>
      </c>
      <c r="E110" s="174" t="s">
        <v>466</v>
      </c>
      <c r="F110" s="180">
        <v>844.64</v>
      </c>
      <c r="G110" s="176"/>
      <c r="H110" s="180">
        <v>844.64</v>
      </c>
      <c r="I110" s="186" t="e">
        <v>#N/A</v>
      </c>
    </row>
    <row r="111" ht="12.75" customHeight="1">
      <c r="A111" s="172" t="s">
        <v>467</v>
      </c>
      <c r="E111" s="174" t="s">
        <v>468</v>
      </c>
      <c r="F111" s="180">
        <v>539.64</v>
      </c>
      <c r="G111" s="176"/>
      <c r="H111" s="180">
        <v>539.64</v>
      </c>
      <c r="I111" s="186" t="e">
        <v>#N/A</v>
      </c>
    </row>
    <row r="112" ht="12.75" customHeight="1">
      <c r="A112" s="172" t="s">
        <v>469</v>
      </c>
      <c r="E112" s="174" t="s">
        <v>470</v>
      </c>
      <c r="F112" s="180">
        <v>552.16</v>
      </c>
      <c r="G112" s="176"/>
      <c r="H112" s="180">
        <v>552.16</v>
      </c>
      <c r="I112" s="186" t="e">
        <v>#N/A</v>
      </c>
    </row>
    <row r="113" ht="12.75" customHeight="1">
      <c r="A113" s="172" t="s">
        <v>471</v>
      </c>
      <c r="E113" s="174" t="s">
        <v>472</v>
      </c>
      <c r="F113" s="180">
        <v>931.48</v>
      </c>
      <c r="G113" s="176"/>
      <c r="H113" s="180">
        <v>931.48</v>
      </c>
      <c r="I113" s="186" t="e">
        <v>#N/A</v>
      </c>
    </row>
    <row r="114" ht="12.75" customHeight="1">
      <c r="A114" s="172" t="s">
        <v>473</v>
      </c>
      <c r="E114" s="174" t="s">
        <v>474</v>
      </c>
      <c r="F114" s="180">
        <v>1107.28</v>
      </c>
      <c r="G114" s="176"/>
      <c r="H114" s="180">
        <v>1107.28</v>
      </c>
      <c r="I114" s="186" t="e">
        <v>#N/A</v>
      </c>
    </row>
    <row r="115" ht="12.75" customHeight="1">
      <c r="A115" s="172" t="s">
        <v>475</v>
      </c>
      <c r="E115" s="174" t="s">
        <v>476</v>
      </c>
      <c r="F115" s="180">
        <v>727.96</v>
      </c>
      <c r="G115" s="176"/>
      <c r="H115" s="180">
        <v>727.96</v>
      </c>
      <c r="I115" s="186" t="e">
        <v>#N/A</v>
      </c>
    </row>
    <row r="116" ht="12.75" customHeight="1">
      <c r="A116" s="172" t="s">
        <v>477</v>
      </c>
      <c r="E116" s="174" t="s">
        <v>478</v>
      </c>
      <c r="F116" s="180">
        <v>603.32</v>
      </c>
      <c r="G116" s="176"/>
      <c r="H116" s="180">
        <v>603.32</v>
      </c>
      <c r="I116" s="186" t="e">
        <v>#N/A</v>
      </c>
    </row>
    <row r="117" ht="12.75" customHeight="1">
      <c r="A117" s="172" t="s">
        <v>479</v>
      </c>
      <c r="E117" s="174" t="s">
        <v>480</v>
      </c>
      <c r="F117" s="180">
        <v>1033.8</v>
      </c>
      <c r="G117" s="176"/>
      <c r="H117" s="180">
        <v>1033.8</v>
      </c>
      <c r="I117" s="186" t="e">
        <v>#N/A</v>
      </c>
    </row>
    <row r="118" ht="12.75" customHeight="1">
      <c r="A118" s="172" t="s">
        <v>481</v>
      </c>
      <c r="E118" s="174" t="s">
        <v>482</v>
      </c>
      <c r="F118" s="180">
        <v>1232.72</v>
      </c>
      <c r="G118" s="176"/>
      <c r="H118" s="180">
        <v>1232.72</v>
      </c>
      <c r="I118" s="186" t="e">
        <v>#N/A</v>
      </c>
    </row>
    <row r="119" ht="12.75" customHeight="1">
      <c r="A119" s="172" t="s">
        <v>483</v>
      </c>
      <c r="E119" s="174" t="s">
        <v>484</v>
      </c>
      <c r="F119" s="180">
        <v>802.24</v>
      </c>
      <c r="G119" s="176"/>
      <c r="H119" s="180">
        <v>802.24</v>
      </c>
      <c r="I119" s="186" t="e">
        <v>#N/A</v>
      </c>
    </row>
    <row r="120" ht="12.75" customHeight="1">
      <c r="A120" s="172" t="s">
        <v>485</v>
      </c>
      <c r="E120" s="174" t="s">
        <v>486</v>
      </c>
      <c r="F120" s="180">
        <v>118.89</v>
      </c>
      <c r="G120" s="176"/>
      <c r="H120" s="180">
        <v>118.89</v>
      </c>
      <c r="I120" s="186" t="e">
        <v>#N/A</v>
      </c>
    </row>
    <row r="121" ht="12.75" customHeight="1">
      <c r="A121" s="172" t="s">
        <v>487</v>
      </c>
      <c r="E121" s="174" t="s">
        <v>488</v>
      </c>
      <c r="F121" s="180">
        <v>132.99</v>
      </c>
      <c r="G121" s="176"/>
      <c r="H121" s="180">
        <v>132.99</v>
      </c>
      <c r="I121" s="186" t="e">
        <v>#N/A</v>
      </c>
    </row>
    <row r="122" ht="12.75" customHeight="1">
      <c r="A122" s="172" t="s">
        <v>489</v>
      </c>
      <c r="E122" s="174" t="s">
        <v>490</v>
      </c>
      <c r="F122" s="180">
        <v>265.98</v>
      </c>
      <c r="G122" s="176"/>
      <c r="H122" s="180">
        <v>265.98</v>
      </c>
      <c r="I122" s="186" t="e">
        <v>#N/A</v>
      </c>
    </row>
    <row r="123" ht="12.75" customHeight="1">
      <c r="A123" s="172" t="s">
        <v>491</v>
      </c>
      <c r="E123" s="174" t="s">
        <v>492</v>
      </c>
      <c r="F123" s="180">
        <v>949.13</v>
      </c>
      <c r="G123" s="176"/>
      <c r="H123" s="180">
        <v>949.13</v>
      </c>
      <c r="I123" s="186" t="e">
        <v>#N/A</v>
      </c>
    </row>
    <row r="124" ht="12.75" customHeight="1">
      <c r="A124" s="172" t="s">
        <v>493</v>
      </c>
      <c r="E124" s="174" t="s">
        <v>494</v>
      </c>
      <c r="F124" s="180">
        <v>4499.75</v>
      </c>
      <c r="G124" s="176"/>
      <c r="H124" s="180">
        <v>4499.75</v>
      </c>
      <c r="I124" s="186" t="e">
        <v>#N/A</v>
      </c>
    </row>
    <row r="125" ht="12.75" customHeight="1">
      <c r="A125" s="172" t="s">
        <v>495</v>
      </c>
      <c r="E125" s="174" t="s">
        <v>496</v>
      </c>
      <c r="F125" s="180">
        <v>118.89</v>
      </c>
      <c r="G125" s="176"/>
      <c r="H125" s="180">
        <v>118.89</v>
      </c>
      <c r="I125" s="186" t="e">
        <v>#N/A</v>
      </c>
    </row>
    <row r="126" ht="12.75" customHeight="1">
      <c r="A126" s="172" t="s">
        <v>497</v>
      </c>
      <c r="E126" s="174" t="s">
        <v>498</v>
      </c>
      <c r="F126" s="180">
        <v>132.99</v>
      </c>
      <c r="G126" s="176"/>
      <c r="H126" s="180">
        <v>132.99</v>
      </c>
      <c r="I126" s="186" t="e">
        <v>#N/A</v>
      </c>
    </row>
    <row r="127" ht="12.75" customHeight="1">
      <c r="A127" s="172" t="s">
        <v>499</v>
      </c>
      <c r="E127" s="174" t="s">
        <v>500</v>
      </c>
      <c r="F127" s="180">
        <v>265.98</v>
      </c>
      <c r="G127" s="176"/>
      <c r="H127" s="180">
        <v>265.98</v>
      </c>
      <c r="I127" s="186" t="e">
        <v>#N/A</v>
      </c>
    </row>
    <row r="128" ht="12.75" customHeight="1">
      <c r="A128" s="172" t="s">
        <v>501</v>
      </c>
      <c r="E128" s="174" t="s">
        <v>502</v>
      </c>
      <c r="F128" s="180">
        <v>949.13</v>
      </c>
      <c r="G128" s="176"/>
      <c r="H128" s="180">
        <v>949.13</v>
      </c>
      <c r="I128" s="186" t="e">
        <v>#N/A</v>
      </c>
    </row>
    <row r="129" ht="12.75" customHeight="1">
      <c r="A129" s="172" t="s">
        <v>503</v>
      </c>
      <c r="E129" s="174" t="s">
        <v>504</v>
      </c>
      <c r="F129" s="180">
        <v>4499.75</v>
      </c>
      <c r="G129" s="176"/>
      <c r="H129" s="180">
        <v>4499.75</v>
      </c>
      <c r="I129" s="186" t="e">
        <v>#N/A</v>
      </c>
    </row>
    <row r="130" ht="12.75" customHeight="1">
      <c r="A130" s="172" t="s">
        <v>505</v>
      </c>
      <c r="E130" s="174" t="s">
        <v>506</v>
      </c>
      <c r="F130" s="180">
        <v>86.96</v>
      </c>
      <c r="G130" s="176"/>
      <c r="H130" s="180">
        <v>60.87</v>
      </c>
      <c r="I130" s="186" t="e">
        <v>#N/A</v>
      </c>
    </row>
    <row r="131" ht="12.75" customHeight="1">
      <c r="A131" s="172" t="s">
        <v>507</v>
      </c>
      <c r="E131" s="174" t="s">
        <v>508</v>
      </c>
      <c r="F131" s="180">
        <v>86.96</v>
      </c>
      <c r="G131" s="176"/>
      <c r="H131" s="180">
        <v>60.87</v>
      </c>
      <c r="I131" s="186" t="e">
        <v>#N/A</v>
      </c>
    </row>
    <row r="132" ht="12.75" customHeight="1">
      <c r="A132" s="172" t="s">
        <v>509</v>
      </c>
      <c r="E132" s="174" t="s">
        <v>510</v>
      </c>
      <c r="F132" s="180">
        <v>86.96</v>
      </c>
      <c r="G132" s="176"/>
      <c r="H132" s="180">
        <v>60.87</v>
      </c>
      <c r="I132" s="186" t="e">
        <v>#N/A</v>
      </c>
    </row>
    <row r="133" ht="12.75" customHeight="1">
      <c r="A133" s="172" t="s">
        <v>511</v>
      </c>
      <c r="E133" s="174" t="s">
        <v>512</v>
      </c>
      <c r="F133" s="180">
        <v>86.96</v>
      </c>
      <c r="G133" s="176"/>
      <c r="H133" s="180">
        <v>60.87</v>
      </c>
      <c r="I133" s="186" t="e">
        <v>#N/A</v>
      </c>
    </row>
    <row r="134" ht="12.75" customHeight="1">
      <c r="A134" s="172" t="s">
        <v>513</v>
      </c>
      <c r="E134" s="174" t="s">
        <v>514</v>
      </c>
      <c r="F134" s="180">
        <v>94.72</v>
      </c>
      <c r="G134" s="176"/>
      <c r="H134" s="180">
        <v>66.3</v>
      </c>
      <c r="I134" s="186" t="e">
        <v>#N/A</v>
      </c>
    </row>
    <row r="135" ht="12.75" customHeight="1">
      <c r="A135" s="172" t="s">
        <v>515</v>
      </c>
      <c r="E135" s="174" t="s">
        <v>516</v>
      </c>
      <c r="F135" s="180">
        <v>94.72</v>
      </c>
      <c r="G135" s="176"/>
      <c r="H135" s="180">
        <v>66.3</v>
      </c>
      <c r="I135" s="186" t="e">
        <v>#N/A</v>
      </c>
    </row>
    <row r="136" ht="12.75" customHeight="1">
      <c r="A136" s="172" t="s">
        <v>517</v>
      </c>
      <c r="E136" s="174" t="s">
        <v>518</v>
      </c>
      <c r="F136" s="180">
        <v>94.72</v>
      </c>
      <c r="G136" s="176"/>
      <c r="H136" s="180">
        <v>66.3</v>
      </c>
      <c r="I136" s="186" t="e">
        <v>#N/A</v>
      </c>
    </row>
    <row r="137" ht="12.75" customHeight="1">
      <c r="A137" s="172" t="s">
        <v>519</v>
      </c>
      <c r="E137" s="174" t="s">
        <v>520</v>
      </c>
      <c r="F137" s="180">
        <v>94.72</v>
      </c>
      <c r="G137" s="176"/>
      <c r="H137" s="180">
        <v>66.3</v>
      </c>
      <c r="I137" s="186" t="e">
        <v>#N/A</v>
      </c>
    </row>
    <row r="138" ht="12.75" customHeight="1">
      <c r="A138" s="172" t="s">
        <v>521</v>
      </c>
      <c r="E138" s="174" t="s">
        <v>522</v>
      </c>
      <c r="F138" s="180">
        <v>203.28</v>
      </c>
      <c r="G138" s="176"/>
      <c r="H138" s="180">
        <v>142.3</v>
      </c>
      <c r="I138" s="186" t="e">
        <v>#N/A</v>
      </c>
    </row>
    <row r="139" ht="12.75" customHeight="1">
      <c r="A139" s="172" t="s">
        <v>523</v>
      </c>
      <c r="E139" s="174" t="s">
        <v>524</v>
      </c>
      <c r="F139" s="180">
        <v>203.28</v>
      </c>
      <c r="G139" s="176"/>
      <c r="H139" s="180">
        <v>142.3</v>
      </c>
      <c r="I139" s="186" t="e">
        <v>#N/A</v>
      </c>
    </row>
    <row r="140" ht="12.75" customHeight="1">
      <c r="A140" s="172" t="s">
        <v>525</v>
      </c>
      <c r="E140" s="174" t="s">
        <v>526</v>
      </c>
      <c r="F140" s="180">
        <v>203.28</v>
      </c>
      <c r="G140" s="176"/>
      <c r="H140" s="180">
        <v>142.3</v>
      </c>
      <c r="I140" s="186" t="e">
        <v>#N/A</v>
      </c>
    </row>
    <row r="141" ht="12.75" customHeight="1">
      <c r="A141" s="172" t="s">
        <v>527</v>
      </c>
      <c r="E141" s="174" t="s">
        <v>528</v>
      </c>
      <c r="F141" s="180">
        <v>203.28</v>
      </c>
      <c r="G141" s="176"/>
      <c r="H141" s="180">
        <v>142.3</v>
      </c>
      <c r="I141" s="186" t="e">
        <v>#N/A</v>
      </c>
    </row>
    <row r="142" ht="12.75" customHeight="1">
      <c r="A142" s="172" t="s">
        <v>529</v>
      </c>
      <c r="E142" s="174" t="s">
        <v>530</v>
      </c>
      <c r="F142" s="180">
        <v>234.4</v>
      </c>
      <c r="G142" s="176"/>
      <c r="H142" s="180">
        <v>164.08</v>
      </c>
      <c r="I142" s="186" t="e">
        <v>#N/A</v>
      </c>
    </row>
    <row r="143" ht="12.75" customHeight="1">
      <c r="A143" s="172" t="s">
        <v>531</v>
      </c>
      <c r="E143" s="174" t="s">
        <v>532</v>
      </c>
      <c r="F143" s="180">
        <v>234.4</v>
      </c>
      <c r="G143" s="176"/>
      <c r="H143" s="180">
        <v>164.08</v>
      </c>
      <c r="I143" s="186" t="e">
        <v>#N/A</v>
      </c>
    </row>
    <row r="144" ht="12.75" customHeight="1">
      <c r="A144" s="172" t="s">
        <v>533</v>
      </c>
      <c r="E144" s="174" t="s">
        <v>534</v>
      </c>
      <c r="F144" s="180">
        <v>234.4</v>
      </c>
      <c r="G144" s="176"/>
      <c r="H144" s="180">
        <v>164.08</v>
      </c>
      <c r="I144" s="186" t="e">
        <v>#N/A</v>
      </c>
    </row>
    <row r="145" ht="12.75" customHeight="1">
      <c r="A145" s="172" t="s">
        <v>535</v>
      </c>
      <c r="E145" s="174" t="s">
        <v>536</v>
      </c>
      <c r="F145" s="180">
        <v>234.4</v>
      </c>
      <c r="G145" s="176"/>
      <c r="H145" s="180">
        <v>164.08</v>
      </c>
      <c r="I145" s="186" t="e">
        <v>#N/A</v>
      </c>
    </row>
    <row r="146" ht="12.75" customHeight="1">
      <c r="A146" s="172" t="s">
        <v>537</v>
      </c>
      <c r="E146" s="174" t="s">
        <v>538</v>
      </c>
      <c r="F146" s="180">
        <v>390.32</v>
      </c>
      <c r="G146" s="176"/>
      <c r="H146" s="180">
        <v>273.22</v>
      </c>
      <c r="I146" s="186" t="e">
        <v>#N/A</v>
      </c>
    </row>
    <row r="147" ht="12.75" customHeight="1">
      <c r="A147" s="172" t="s">
        <v>539</v>
      </c>
      <c r="E147" s="174" t="s">
        <v>540</v>
      </c>
      <c r="F147" s="180">
        <v>390.32</v>
      </c>
      <c r="G147" s="176"/>
      <c r="H147" s="180">
        <v>273.22</v>
      </c>
      <c r="I147" s="186" t="e">
        <v>#N/A</v>
      </c>
    </row>
    <row r="148" ht="12.75" customHeight="1">
      <c r="A148" s="172" t="s">
        <v>541</v>
      </c>
      <c r="E148" s="174" t="s">
        <v>542</v>
      </c>
      <c r="F148" s="180">
        <v>390.32</v>
      </c>
      <c r="G148" s="176"/>
      <c r="H148" s="180">
        <v>273.22</v>
      </c>
      <c r="I148" s="186" t="e">
        <v>#N/A</v>
      </c>
    </row>
    <row r="149" ht="12.75" customHeight="1">
      <c r="A149" s="172" t="s">
        <v>543</v>
      </c>
      <c r="E149" s="174" t="s">
        <v>544</v>
      </c>
      <c r="F149" s="180">
        <v>390.32</v>
      </c>
      <c r="G149" s="176"/>
      <c r="H149" s="180">
        <v>273.22</v>
      </c>
      <c r="I149" s="186" t="e">
        <v>#N/A</v>
      </c>
    </row>
    <row r="150" ht="12.75" customHeight="1">
      <c r="A150" s="172" t="s">
        <v>545</v>
      </c>
      <c r="E150" s="174" t="s">
        <v>546</v>
      </c>
      <c r="F150" s="180">
        <v>474.08</v>
      </c>
      <c r="G150" s="176"/>
      <c r="H150" s="180">
        <v>331.86</v>
      </c>
      <c r="I150" s="186" t="e">
        <v>#N/A</v>
      </c>
    </row>
    <row r="151" ht="12.75" customHeight="1">
      <c r="A151" s="172" t="s">
        <v>547</v>
      </c>
      <c r="D151" s="188"/>
      <c r="E151" s="174" t="s">
        <v>548</v>
      </c>
      <c r="F151" s="180">
        <v>474.08</v>
      </c>
      <c r="G151" s="176"/>
      <c r="H151" s="180">
        <v>331.86</v>
      </c>
      <c r="I151" s="186" t="e">
        <v>#N/A</v>
      </c>
    </row>
    <row r="152" ht="12.75" customHeight="1">
      <c r="A152" s="172" t="s">
        <v>549</v>
      </c>
      <c r="E152" s="174" t="s">
        <v>550</v>
      </c>
      <c r="F152" s="180">
        <v>474.08</v>
      </c>
      <c r="G152" s="176"/>
      <c r="H152" s="180">
        <v>331.86</v>
      </c>
      <c r="I152" s="186" t="e">
        <v>#N/A</v>
      </c>
    </row>
    <row r="153" ht="12.75" customHeight="1">
      <c r="A153" s="172" t="s">
        <v>551</v>
      </c>
      <c r="E153" s="174" t="s">
        <v>552</v>
      </c>
      <c r="F153" s="180">
        <v>474.08</v>
      </c>
      <c r="G153" s="176"/>
      <c r="H153" s="180">
        <v>331.86</v>
      </c>
      <c r="I153" s="186" t="e">
        <v>#N/A</v>
      </c>
    </row>
    <row r="154" ht="12.75" customHeight="1">
      <c r="A154" s="172" t="s">
        <v>553</v>
      </c>
      <c r="E154" s="174" t="s">
        <v>554</v>
      </c>
      <c r="F154" s="180">
        <v>505.93</v>
      </c>
      <c r="G154" s="176"/>
      <c r="H154" s="180">
        <v>354.15</v>
      </c>
      <c r="I154" s="186" t="e">
        <v>#N/A</v>
      </c>
    </row>
    <row r="155" ht="12.75" customHeight="1">
      <c r="A155" s="172" t="s">
        <v>555</v>
      </c>
      <c r="D155" s="188"/>
      <c r="E155" s="174" t="s">
        <v>556</v>
      </c>
      <c r="F155" s="180">
        <v>505.93</v>
      </c>
      <c r="G155" s="176"/>
      <c r="H155" s="180">
        <v>354.15</v>
      </c>
      <c r="I155" s="186" t="e">
        <v>#N/A</v>
      </c>
    </row>
    <row r="156" ht="12.75" customHeight="1">
      <c r="A156" s="172" t="s">
        <v>557</v>
      </c>
      <c r="E156" s="174" t="s">
        <v>558</v>
      </c>
      <c r="F156" s="180">
        <v>505.93</v>
      </c>
      <c r="G156" s="176"/>
      <c r="H156" s="180">
        <v>354.15</v>
      </c>
      <c r="I156" s="186" t="e">
        <v>#N/A</v>
      </c>
    </row>
    <row r="157" ht="12.75" customHeight="1">
      <c r="A157" s="172" t="s">
        <v>559</v>
      </c>
      <c r="E157" s="174" t="s">
        <v>560</v>
      </c>
      <c r="F157" s="180">
        <v>505.93</v>
      </c>
      <c r="G157" s="176"/>
      <c r="H157" s="180">
        <v>354.15</v>
      </c>
      <c r="I157" s="186" t="e">
        <v>#N/A</v>
      </c>
    </row>
    <row r="158" ht="12.75" customHeight="1">
      <c r="A158" s="172" t="s">
        <v>561</v>
      </c>
      <c r="E158" s="174" t="s">
        <v>562</v>
      </c>
      <c r="F158" s="180">
        <v>257.48</v>
      </c>
      <c r="G158" s="176"/>
      <c r="H158" s="180">
        <v>180.24</v>
      </c>
      <c r="I158" s="186" t="e">
        <v>#N/A</v>
      </c>
    </row>
    <row r="159" ht="12.75" customHeight="1">
      <c r="A159" s="172" t="s">
        <v>563</v>
      </c>
      <c r="E159" s="174" t="s">
        <v>564</v>
      </c>
      <c r="F159" s="180">
        <v>257.48</v>
      </c>
      <c r="G159" s="176"/>
      <c r="H159" s="180">
        <v>180.24</v>
      </c>
      <c r="I159" s="186" t="e">
        <v>#N/A</v>
      </c>
    </row>
    <row r="160" ht="12.75" customHeight="1">
      <c r="A160" s="172" t="s">
        <v>565</v>
      </c>
      <c r="E160" s="174" t="s">
        <v>566</v>
      </c>
      <c r="F160" s="180">
        <v>257.48</v>
      </c>
      <c r="G160" s="176"/>
      <c r="H160" s="180">
        <v>180.24</v>
      </c>
      <c r="I160" s="186" t="e">
        <v>#N/A</v>
      </c>
    </row>
    <row r="161" ht="12.75" customHeight="1">
      <c r="A161" s="172" t="s">
        <v>567</v>
      </c>
      <c r="E161" s="174" t="s">
        <v>568</v>
      </c>
      <c r="F161" s="180">
        <v>257.48</v>
      </c>
      <c r="G161" s="176"/>
      <c r="H161" s="180">
        <v>180.24</v>
      </c>
      <c r="I161" s="186" t="e">
        <v>#N/A</v>
      </c>
    </row>
    <row r="162" ht="12.75" customHeight="1">
      <c r="A162" s="172" t="s">
        <v>569</v>
      </c>
      <c r="E162" s="174" t="s">
        <v>570</v>
      </c>
      <c r="F162" s="180">
        <v>421.88</v>
      </c>
      <c r="G162" s="176"/>
      <c r="H162" s="180">
        <v>295.32</v>
      </c>
      <c r="I162" s="186" t="e">
        <v>#N/A</v>
      </c>
    </row>
    <row r="163" ht="12.75" customHeight="1">
      <c r="A163" s="172" t="s">
        <v>571</v>
      </c>
      <c r="E163" s="174" t="s">
        <v>572</v>
      </c>
      <c r="F163" s="180">
        <v>421.88</v>
      </c>
      <c r="G163" s="176"/>
      <c r="H163" s="180">
        <v>295.32</v>
      </c>
      <c r="I163" s="186" t="e">
        <v>#N/A</v>
      </c>
    </row>
    <row r="164" ht="12.75" customHeight="1">
      <c r="A164" s="172" t="s">
        <v>573</v>
      </c>
      <c r="E164" s="174" t="s">
        <v>574</v>
      </c>
      <c r="F164" s="180">
        <v>421.88</v>
      </c>
      <c r="G164" s="176"/>
      <c r="H164" s="180">
        <v>295.32</v>
      </c>
      <c r="I164" s="186" t="e">
        <v>#N/A</v>
      </c>
    </row>
    <row r="165" ht="12.75" customHeight="1">
      <c r="A165" s="172" t="s">
        <v>575</v>
      </c>
      <c r="E165" s="174" t="s">
        <v>576</v>
      </c>
      <c r="F165" s="180">
        <v>421.88</v>
      </c>
      <c r="G165" s="176"/>
      <c r="H165" s="180">
        <v>295.32</v>
      </c>
      <c r="I165" s="186" t="e">
        <v>#N/A</v>
      </c>
    </row>
    <row r="166" ht="12.75" customHeight="1">
      <c r="A166" s="172" t="s">
        <v>577</v>
      </c>
      <c r="E166" s="174" t="s">
        <v>578</v>
      </c>
      <c r="F166" s="180">
        <v>464.06</v>
      </c>
      <c r="G166" s="176"/>
      <c r="H166" s="180">
        <v>324.84</v>
      </c>
      <c r="I166" s="186" t="e">
        <v>#N/A</v>
      </c>
    </row>
    <row r="167" ht="12.75" customHeight="1">
      <c r="A167" s="172" t="s">
        <v>579</v>
      </c>
      <c r="E167" s="174" t="s">
        <v>580</v>
      </c>
      <c r="F167" s="180">
        <v>464.06</v>
      </c>
      <c r="G167" s="176"/>
      <c r="H167" s="180">
        <v>324.84</v>
      </c>
      <c r="I167" s="186" t="e">
        <v>#N/A</v>
      </c>
    </row>
    <row r="168" ht="12.75" customHeight="1">
      <c r="A168" s="172" t="s">
        <v>581</v>
      </c>
      <c r="E168" s="174" t="s">
        <v>582</v>
      </c>
      <c r="F168" s="180">
        <v>464.06</v>
      </c>
      <c r="G168" s="176"/>
      <c r="H168" s="180">
        <v>324.84</v>
      </c>
      <c r="I168" s="186" t="e">
        <v>#N/A</v>
      </c>
    </row>
    <row r="169" ht="12.75" customHeight="1">
      <c r="A169" s="172" t="s">
        <v>583</v>
      </c>
      <c r="E169" s="174" t="s">
        <v>584</v>
      </c>
      <c r="F169" s="180">
        <v>464.06</v>
      </c>
      <c r="G169" s="176"/>
      <c r="H169" s="180">
        <v>324.84</v>
      </c>
      <c r="I169" s="186" t="e">
        <v>#N/A</v>
      </c>
    </row>
    <row r="170" ht="12.75" customHeight="1">
      <c r="A170" s="172" t="s">
        <v>585</v>
      </c>
      <c r="E170" s="174" t="s">
        <v>586</v>
      </c>
      <c r="F170" s="180">
        <v>615.94</v>
      </c>
      <c r="G170" s="176"/>
      <c r="H170" s="180">
        <v>431.16</v>
      </c>
      <c r="I170" s="186" t="e">
        <v>#N/A</v>
      </c>
    </row>
    <row r="171" ht="12.75" customHeight="1">
      <c r="A171" s="172" t="s">
        <v>587</v>
      </c>
      <c r="E171" s="174" t="s">
        <v>588</v>
      </c>
      <c r="F171" s="180">
        <v>615.94</v>
      </c>
      <c r="G171" s="176"/>
      <c r="H171" s="180">
        <v>431.16</v>
      </c>
      <c r="I171" s="186" t="e">
        <v>#N/A</v>
      </c>
    </row>
    <row r="172" ht="12.75" customHeight="1">
      <c r="A172" s="172" t="s">
        <v>589</v>
      </c>
      <c r="E172" s="174" t="s">
        <v>590</v>
      </c>
      <c r="F172" s="180">
        <v>615.94</v>
      </c>
      <c r="G172" s="176"/>
      <c r="H172" s="180">
        <v>431.16</v>
      </c>
      <c r="I172" s="186" t="e">
        <v>#N/A</v>
      </c>
    </row>
    <row r="173" ht="12.75" customHeight="1">
      <c r="A173" s="172" t="s">
        <v>591</v>
      </c>
      <c r="E173" s="174" t="s">
        <v>592</v>
      </c>
      <c r="F173" s="180">
        <v>615.94</v>
      </c>
      <c r="G173" s="176"/>
      <c r="H173" s="180">
        <v>431.16</v>
      </c>
      <c r="I173" s="186" t="e">
        <v>#N/A</v>
      </c>
    </row>
    <row r="174" ht="12.75" customHeight="1">
      <c r="A174" s="172" t="s">
        <v>593</v>
      </c>
      <c r="E174" s="174" t="s">
        <v>594</v>
      </c>
      <c r="F174" s="180">
        <v>1026.56</v>
      </c>
      <c r="G174" s="176"/>
      <c r="H174" s="180">
        <v>718.59</v>
      </c>
      <c r="I174" s="186" t="e">
        <v>#N/A</v>
      </c>
    </row>
    <row r="175" ht="12.75" customHeight="1">
      <c r="A175" s="172" t="s">
        <v>595</v>
      </c>
      <c r="E175" s="174" t="s">
        <v>596</v>
      </c>
      <c r="F175" s="180">
        <v>1026.56</v>
      </c>
      <c r="G175" s="176"/>
      <c r="H175" s="180">
        <v>718.59</v>
      </c>
      <c r="I175" s="186" t="e">
        <v>#N/A</v>
      </c>
    </row>
    <row r="176" ht="12.75" customHeight="1">
      <c r="A176" s="172" t="s">
        <v>597</v>
      </c>
      <c r="E176" s="174" t="s">
        <v>598</v>
      </c>
      <c r="F176" s="180">
        <v>1026.56</v>
      </c>
      <c r="G176" s="176"/>
      <c r="H176" s="180">
        <v>718.59</v>
      </c>
      <c r="I176" s="186" t="e">
        <v>#N/A</v>
      </c>
    </row>
    <row r="177" ht="12.75" customHeight="1">
      <c r="A177" s="172" t="s">
        <v>599</v>
      </c>
      <c r="E177" s="174" t="s">
        <v>600</v>
      </c>
      <c r="F177" s="180">
        <v>1026.56</v>
      </c>
      <c r="G177" s="176"/>
      <c r="H177" s="180">
        <v>718.59</v>
      </c>
      <c r="I177" s="186" t="e">
        <v>#N/A</v>
      </c>
    </row>
    <row r="178" ht="12.75" customHeight="1">
      <c r="A178" s="172" t="s">
        <v>601</v>
      </c>
      <c r="E178" s="174" t="s">
        <v>602</v>
      </c>
      <c r="F178" s="180">
        <v>1375.31</v>
      </c>
      <c r="G178" s="176"/>
      <c r="H178" s="180">
        <v>962.72</v>
      </c>
      <c r="I178" s="186" t="e">
        <v>#N/A</v>
      </c>
    </row>
    <row r="179" ht="12.75" customHeight="1">
      <c r="A179" s="172" t="s">
        <v>603</v>
      </c>
      <c r="E179" s="174" t="s">
        <v>604</v>
      </c>
      <c r="F179" s="180">
        <v>1375.31</v>
      </c>
      <c r="G179" s="176"/>
      <c r="H179" s="180">
        <v>962.72</v>
      </c>
      <c r="I179" s="186" t="e">
        <v>#N/A</v>
      </c>
    </row>
    <row r="180" ht="12.75" customHeight="1">
      <c r="A180" s="172" t="s">
        <v>605</v>
      </c>
      <c r="E180" s="174" t="s">
        <v>606</v>
      </c>
      <c r="F180" s="180">
        <v>1375.31</v>
      </c>
      <c r="G180" s="176"/>
      <c r="H180" s="180">
        <v>962.72</v>
      </c>
      <c r="I180" s="186" t="e">
        <v>#N/A</v>
      </c>
    </row>
    <row r="181" ht="12.75" customHeight="1">
      <c r="A181" s="172" t="s">
        <v>607</v>
      </c>
      <c r="E181" s="174" t="s">
        <v>608</v>
      </c>
      <c r="F181" s="180">
        <v>1375.31</v>
      </c>
      <c r="G181" s="176"/>
      <c r="H181" s="180">
        <v>962.72</v>
      </c>
      <c r="I181" s="186" t="e">
        <v>#N/A</v>
      </c>
    </row>
    <row r="182" ht="12.75" customHeight="1">
      <c r="A182" s="172" t="s">
        <v>609</v>
      </c>
      <c r="E182" s="174" t="s">
        <v>610</v>
      </c>
      <c r="F182" s="180">
        <v>2330.86</v>
      </c>
      <c r="G182" s="176"/>
      <c r="H182" s="180">
        <v>1631.6</v>
      </c>
      <c r="I182" s="186" t="e">
        <v>#N/A</v>
      </c>
    </row>
    <row r="183" ht="12.75" customHeight="1">
      <c r="A183" s="172" t="s">
        <v>611</v>
      </c>
      <c r="E183" s="174" t="s">
        <v>612</v>
      </c>
      <c r="F183" s="180">
        <v>2330.86</v>
      </c>
      <c r="G183" s="176"/>
      <c r="H183" s="180">
        <v>1631.6</v>
      </c>
      <c r="I183" s="186" t="e">
        <v>#N/A</v>
      </c>
    </row>
    <row r="184" ht="12.75" customHeight="1">
      <c r="A184" s="172" t="s">
        <v>613</v>
      </c>
      <c r="E184" s="174" t="s">
        <v>614</v>
      </c>
      <c r="F184" s="180">
        <v>2330.86</v>
      </c>
      <c r="G184" s="176"/>
      <c r="H184" s="180">
        <v>1631.6</v>
      </c>
      <c r="I184" s="186" t="e">
        <v>#N/A</v>
      </c>
    </row>
    <row r="185" ht="12.75" customHeight="1">
      <c r="A185" s="172" t="s">
        <v>615</v>
      </c>
      <c r="E185" s="174" t="s">
        <v>616</v>
      </c>
      <c r="F185" s="180">
        <v>2330.86</v>
      </c>
      <c r="G185" s="176"/>
      <c r="H185" s="180">
        <v>1631.6</v>
      </c>
      <c r="I185" s="186" t="e">
        <v>#N/A</v>
      </c>
    </row>
    <row r="186" ht="12.75" customHeight="1">
      <c r="A186" s="172" t="s">
        <v>617</v>
      </c>
      <c r="E186" s="174" t="s">
        <v>618</v>
      </c>
      <c r="F186" s="180">
        <v>112.32</v>
      </c>
      <c r="G186" s="176"/>
      <c r="H186" s="180">
        <v>78.62</v>
      </c>
      <c r="I186" s="186" t="e">
        <v>#N/A</v>
      </c>
    </row>
    <row r="187" ht="12.75" customHeight="1">
      <c r="A187" s="172" t="s">
        <v>619</v>
      </c>
      <c r="E187" s="174" t="s">
        <v>620</v>
      </c>
      <c r="F187" s="180">
        <v>134.78</v>
      </c>
      <c r="G187" s="176"/>
      <c r="H187" s="180">
        <v>94.35</v>
      </c>
      <c r="I187" s="186" t="e">
        <v>#N/A</v>
      </c>
    </row>
    <row r="188" ht="12.75" customHeight="1">
      <c r="A188" s="172" t="s">
        <v>621</v>
      </c>
      <c r="E188" s="174" t="s">
        <v>622</v>
      </c>
      <c r="F188" s="180">
        <v>165.72</v>
      </c>
      <c r="G188" s="176"/>
      <c r="H188" s="180">
        <v>116.0</v>
      </c>
      <c r="I188" s="186" t="e">
        <v>#N/A</v>
      </c>
    </row>
    <row r="189" ht="12.75" customHeight="1">
      <c r="A189" s="172" t="s">
        <v>623</v>
      </c>
      <c r="E189" s="174" t="s">
        <v>624</v>
      </c>
      <c r="F189" s="180">
        <v>198.86</v>
      </c>
      <c r="G189" s="176"/>
      <c r="H189" s="180">
        <v>139.2</v>
      </c>
      <c r="I189" s="186" t="e">
        <v>#N/A</v>
      </c>
    </row>
    <row r="190" ht="12.75" customHeight="1">
      <c r="A190" s="172" t="s">
        <v>625</v>
      </c>
      <c r="E190" s="174" t="s">
        <v>626</v>
      </c>
      <c r="F190" s="180">
        <v>238.64</v>
      </c>
      <c r="G190" s="176"/>
      <c r="H190" s="180">
        <v>167.05</v>
      </c>
      <c r="I190" s="186" t="e">
        <v>#N/A</v>
      </c>
    </row>
    <row r="191" ht="12.75" customHeight="1">
      <c r="A191" s="172" t="s">
        <v>627</v>
      </c>
      <c r="E191" s="174" t="s">
        <v>628</v>
      </c>
      <c r="F191" s="180">
        <v>349.28</v>
      </c>
      <c r="G191" s="176"/>
      <c r="H191" s="180">
        <v>244.5</v>
      </c>
      <c r="I191" s="186" t="e">
        <v>#N/A</v>
      </c>
    </row>
    <row r="192" ht="12.75" customHeight="1">
      <c r="A192" s="172" t="s">
        <v>629</v>
      </c>
      <c r="E192" s="174" t="s">
        <v>630</v>
      </c>
      <c r="F192" s="180">
        <v>598.72</v>
      </c>
      <c r="G192" s="176"/>
      <c r="H192" s="180">
        <v>419.1</v>
      </c>
      <c r="I192" s="186" t="e">
        <v>#N/A</v>
      </c>
    </row>
    <row r="193" ht="12.75" customHeight="1">
      <c r="A193" s="172" t="s">
        <v>631</v>
      </c>
      <c r="E193" s="174" t="s">
        <v>632</v>
      </c>
      <c r="F193" s="180">
        <v>19.87</v>
      </c>
      <c r="G193" s="176"/>
      <c r="H193" s="180">
        <v>13.91</v>
      </c>
      <c r="I193" s="186" t="e">
        <v>#N/A</v>
      </c>
    </row>
    <row r="194" ht="12.75" customHeight="1">
      <c r="A194" s="172" t="s">
        <v>633</v>
      </c>
      <c r="E194" s="174" t="s">
        <v>634</v>
      </c>
      <c r="F194" s="180">
        <v>29.94</v>
      </c>
      <c r="G194" s="176"/>
      <c r="H194" s="180">
        <v>20.96</v>
      </c>
      <c r="I194" s="186" t="e">
        <v>#N/A</v>
      </c>
    </row>
    <row r="195" ht="12.75" customHeight="1">
      <c r="A195" s="172" t="s">
        <v>635</v>
      </c>
      <c r="E195" s="174" t="s">
        <v>636</v>
      </c>
      <c r="F195" s="180">
        <v>119.48</v>
      </c>
      <c r="G195" s="176"/>
      <c r="H195" s="180">
        <v>119.48</v>
      </c>
      <c r="I195" s="186" t="e">
        <v>#N/A</v>
      </c>
    </row>
    <row r="196" ht="12.75" customHeight="1">
      <c r="A196" s="172" t="s">
        <v>637</v>
      </c>
      <c r="E196" s="174" t="s">
        <v>638</v>
      </c>
      <c r="F196" s="180">
        <v>221.78</v>
      </c>
      <c r="G196" s="176"/>
      <c r="H196" s="180">
        <v>177.42</v>
      </c>
      <c r="I196" s="186" t="e">
        <v>#N/A</v>
      </c>
    </row>
    <row r="197" ht="12.75" customHeight="1">
      <c r="A197" s="172" t="s">
        <v>639</v>
      </c>
      <c r="E197" s="174" t="s">
        <v>640</v>
      </c>
      <c r="F197" s="180">
        <v>29.44</v>
      </c>
      <c r="G197" s="176"/>
      <c r="H197" s="180">
        <v>23.55</v>
      </c>
      <c r="I197" s="186" t="e">
        <v>#N/A</v>
      </c>
    </row>
    <row r="198" ht="12.75" customHeight="1">
      <c r="A198" s="172" t="s">
        <v>641</v>
      </c>
      <c r="E198" s="174" t="s">
        <v>642</v>
      </c>
      <c r="F198" s="180">
        <v>277.2</v>
      </c>
      <c r="G198" s="176"/>
      <c r="H198" s="180">
        <v>221.76</v>
      </c>
      <c r="I198" s="186" t="e">
        <v>#N/A</v>
      </c>
    </row>
    <row r="199" ht="12.75" customHeight="1">
      <c r="A199" s="172" t="s">
        <v>643</v>
      </c>
      <c r="E199" s="174" t="s">
        <v>644</v>
      </c>
      <c r="F199" s="180">
        <v>42.5</v>
      </c>
      <c r="G199" s="176"/>
      <c r="H199" s="180">
        <v>34.0</v>
      </c>
      <c r="I199" s="186" t="e">
        <v>#N/A</v>
      </c>
    </row>
    <row r="200" ht="12.75" customHeight="1">
      <c r="A200" s="172" t="s">
        <v>645</v>
      </c>
      <c r="E200" s="174" t="s">
        <v>646</v>
      </c>
      <c r="F200" s="180">
        <v>332.62</v>
      </c>
      <c r="G200" s="176"/>
      <c r="H200" s="180">
        <v>266.1</v>
      </c>
      <c r="I200" s="186" t="e">
        <v>#N/A</v>
      </c>
    </row>
    <row r="201" ht="12.75" customHeight="1">
      <c r="A201" s="172" t="s">
        <v>647</v>
      </c>
      <c r="E201" s="174" t="s">
        <v>648</v>
      </c>
      <c r="F201" s="180">
        <v>68.06</v>
      </c>
      <c r="G201" s="176"/>
      <c r="H201" s="180">
        <v>54.45</v>
      </c>
      <c r="I201" s="186" t="e">
        <v>#N/A</v>
      </c>
    </row>
    <row r="202" ht="12.75" customHeight="1">
      <c r="A202" s="172" t="s">
        <v>649</v>
      </c>
      <c r="E202" s="174" t="s">
        <v>650</v>
      </c>
      <c r="F202" s="180">
        <v>388.09</v>
      </c>
      <c r="G202" s="176"/>
      <c r="H202" s="180">
        <v>310.47</v>
      </c>
      <c r="I202" s="186" t="e">
        <v>#N/A</v>
      </c>
    </row>
    <row r="203" ht="12.75" customHeight="1">
      <c r="A203" s="172" t="s">
        <v>651</v>
      </c>
      <c r="E203" s="174" t="s">
        <v>652</v>
      </c>
      <c r="F203" s="180">
        <v>81.67</v>
      </c>
      <c r="G203" s="176"/>
      <c r="H203" s="180">
        <v>65.34</v>
      </c>
      <c r="I203" s="186" t="e">
        <v>#N/A</v>
      </c>
    </row>
    <row r="204" ht="12.75" customHeight="1">
      <c r="A204" s="172" t="s">
        <v>653</v>
      </c>
      <c r="E204" s="174" t="s">
        <v>654</v>
      </c>
      <c r="F204" s="180">
        <v>8.0</v>
      </c>
      <c r="G204" s="176"/>
      <c r="H204" s="180">
        <v>8.0</v>
      </c>
      <c r="I204" s="186" t="e">
        <v>#N/A</v>
      </c>
    </row>
    <row r="205" ht="12.75" customHeight="1">
      <c r="A205" s="172" t="s">
        <v>655</v>
      </c>
      <c r="E205" s="174" t="s">
        <v>656</v>
      </c>
      <c r="F205" s="180">
        <v>27.51</v>
      </c>
      <c r="G205" s="176"/>
      <c r="H205" s="180">
        <v>19.26</v>
      </c>
      <c r="I205" s="186" t="e">
        <v>#N/A</v>
      </c>
    </row>
    <row r="206" ht="12.75" customHeight="1">
      <c r="A206" s="172" t="s">
        <v>657</v>
      </c>
      <c r="E206" s="174" t="s">
        <v>658</v>
      </c>
      <c r="F206" s="180">
        <v>21.54</v>
      </c>
      <c r="G206" s="176"/>
      <c r="H206" s="180">
        <v>15.08</v>
      </c>
      <c r="I206" s="186" t="e">
        <v>#N/A</v>
      </c>
    </row>
    <row r="207" ht="12.75" customHeight="1">
      <c r="A207" s="172" t="s">
        <v>659</v>
      </c>
      <c r="E207" s="174" t="s">
        <v>660</v>
      </c>
      <c r="F207" s="180">
        <v>4992.64</v>
      </c>
      <c r="G207" s="176"/>
      <c r="H207" s="180">
        <v>4992.64</v>
      </c>
      <c r="I207" s="186" t="e">
        <v>#N/A</v>
      </c>
    </row>
    <row r="208" ht="12.75" customHeight="1">
      <c r="A208" s="172" t="s">
        <v>661</v>
      </c>
      <c r="E208" s="174" t="s">
        <v>662</v>
      </c>
      <c r="F208" s="180">
        <v>2593.16</v>
      </c>
      <c r="G208" s="176"/>
      <c r="H208" s="180">
        <v>2593.16</v>
      </c>
      <c r="I208" s="186" t="e">
        <v>#N/A</v>
      </c>
    </row>
    <row r="209" ht="12.75" customHeight="1">
      <c r="A209" s="172" t="s">
        <v>663</v>
      </c>
      <c r="E209" s="174" t="s">
        <v>664</v>
      </c>
      <c r="F209" s="180">
        <v>576.63</v>
      </c>
      <c r="G209" s="176"/>
      <c r="H209" s="180">
        <v>576.63</v>
      </c>
      <c r="I209" s="186" t="e">
        <v>#N/A</v>
      </c>
    </row>
    <row r="210" ht="12.75" customHeight="1">
      <c r="A210" s="172" t="s">
        <v>665</v>
      </c>
      <c r="E210" s="174" t="s">
        <v>666</v>
      </c>
      <c r="F210" s="180">
        <v>962.06</v>
      </c>
      <c r="G210" s="176"/>
      <c r="H210" s="180">
        <v>962.06</v>
      </c>
      <c r="I210" s="186" t="e">
        <v>#N/A</v>
      </c>
    </row>
    <row r="211" ht="12.75" customHeight="1">
      <c r="A211" s="172" t="s">
        <v>667</v>
      </c>
      <c r="E211" s="174" t="s">
        <v>668</v>
      </c>
      <c r="F211" s="180">
        <v>940.19</v>
      </c>
      <c r="G211" s="176"/>
      <c r="H211" s="180">
        <v>940.19</v>
      </c>
      <c r="I211" s="186" t="e">
        <v>#N/A</v>
      </c>
    </row>
    <row r="212" ht="12.75" customHeight="1">
      <c r="A212" s="172" t="s">
        <v>669</v>
      </c>
      <c r="E212" s="174" t="s">
        <v>670</v>
      </c>
      <c r="F212" s="180">
        <v>31.24</v>
      </c>
      <c r="G212" s="176"/>
      <c r="H212" s="180">
        <v>31.24</v>
      </c>
      <c r="I212" s="186" t="e">
        <v>#N/A</v>
      </c>
    </row>
    <row r="213" ht="12.75" customHeight="1">
      <c r="A213" s="172" t="s">
        <v>671</v>
      </c>
      <c r="E213" s="174" t="s">
        <v>672</v>
      </c>
      <c r="F213" s="180">
        <v>24.58</v>
      </c>
      <c r="G213" s="176"/>
      <c r="H213" s="180">
        <v>24.58</v>
      </c>
      <c r="I213" s="186" t="e">
        <v>#N/A</v>
      </c>
    </row>
    <row r="214" ht="12.75" customHeight="1">
      <c r="A214" s="172" t="s">
        <v>673</v>
      </c>
      <c r="E214" s="174" t="s">
        <v>674</v>
      </c>
      <c r="F214" s="180">
        <v>37.89</v>
      </c>
      <c r="G214" s="176"/>
      <c r="H214" s="180">
        <v>37.89</v>
      </c>
      <c r="I214" s="186" t="e">
        <v>#N/A</v>
      </c>
    </row>
    <row r="215" ht="12.75" customHeight="1">
      <c r="A215" s="172" t="s">
        <v>675</v>
      </c>
      <c r="E215" s="174" t="s">
        <v>676</v>
      </c>
      <c r="F215" s="180">
        <v>52.24</v>
      </c>
      <c r="G215" s="176"/>
      <c r="H215" s="180">
        <v>52.24</v>
      </c>
      <c r="I215" s="186" t="e">
        <v>#N/A</v>
      </c>
    </row>
    <row r="216" ht="12.75" customHeight="1">
      <c r="A216" s="172" t="s">
        <v>677</v>
      </c>
      <c r="E216" s="174" t="s">
        <v>678</v>
      </c>
      <c r="F216" s="180">
        <v>64.64</v>
      </c>
      <c r="G216" s="176"/>
      <c r="H216" s="180">
        <v>64.64</v>
      </c>
      <c r="I216" s="186" t="e">
        <v>#N/A</v>
      </c>
    </row>
    <row r="217" ht="12.75" customHeight="1">
      <c r="A217" s="172" t="s">
        <v>679</v>
      </c>
      <c r="E217" s="174" t="s">
        <v>680</v>
      </c>
      <c r="F217" s="180">
        <v>310.46</v>
      </c>
      <c r="G217" s="176"/>
      <c r="H217" s="180">
        <v>310.46</v>
      </c>
      <c r="I217" s="186" t="e">
        <v>#N/A</v>
      </c>
    </row>
    <row r="218" ht="12.75" customHeight="1">
      <c r="A218" s="172" t="s">
        <v>681</v>
      </c>
      <c r="E218" s="174" t="s">
        <v>682</v>
      </c>
      <c r="F218" s="180">
        <v>83.29</v>
      </c>
      <c r="G218" s="176"/>
      <c r="H218" s="180">
        <v>83.29</v>
      </c>
      <c r="I218" s="186" t="e">
        <v>#N/A</v>
      </c>
    </row>
    <row r="219" ht="12.75" customHeight="1">
      <c r="A219" s="172" t="s">
        <v>683</v>
      </c>
      <c r="E219" s="174" t="s">
        <v>684</v>
      </c>
      <c r="F219" s="180">
        <v>38.8</v>
      </c>
      <c r="G219" s="176"/>
      <c r="H219" s="180">
        <v>38.8</v>
      </c>
      <c r="I219" s="186" t="e">
        <v>#N/A</v>
      </c>
    </row>
    <row r="220" ht="12.75" customHeight="1">
      <c r="A220" s="172" t="s">
        <v>685</v>
      </c>
      <c r="E220" s="174" t="s">
        <v>686</v>
      </c>
      <c r="F220" s="180">
        <v>20.64</v>
      </c>
      <c r="G220" s="176"/>
      <c r="H220" s="180">
        <v>20.64</v>
      </c>
      <c r="I220" s="186" t="e">
        <v>#N/A</v>
      </c>
    </row>
    <row r="221" ht="12.75" customHeight="1">
      <c r="A221" s="172" t="s">
        <v>687</v>
      </c>
      <c r="E221" s="174" t="s">
        <v>688</v>
      </c>
      <c r="F221" s="180">
        <v>109.36</v>
      </c>
      <c r="G221" s="176"/>
      <c r="H221" s="180">
        <v>109.36</v>
      </c>
      <c r="I221" s="186" t="e">
        <v>#N/A</v>
      </c>
    </row>
    <row r="222" ht="12.75" customHeight="1">
      <c r="A222" s="172" t="s">
        <v>689</v>
      </c>
      <c r="E222" s="174" t="s">
        <v>690</v>
      </c>
      <c r="F222" s="180">
        <v>15.72</v>
      </c>
      <c r="G222" s="176"/>
      <c r="H222" s="180">
        <v>15.72</v>
      </c>
      <c r="I222" s="186" t="e">
        <v>#N/A</v>
      </c>
    </row>
    <row r="223" ht="12.75" customHeight="1">
      <c r="A223" s="172" t="s">
        <v>691</v>
      </c>
      <c r="E223" s="174" t="s">
        <v>692</v>
      </c>
      <c r="F223" s="180">
        <v>22.92</v>
      </c>
      <c r="G223" s="176"/>
      <c r="H223" s="180">
        <v>22.92</v>
      </c>
      <c r="I223" s="186" t="e">
        <v>#N/A</v>
      </c>
    </row>
    <row r="224" ht="12.75" customHeight="1">
      <c r="A224" s="172" t="s">
        <v>693</v>
      </c>
      <c r="E224" s="174" t="s">
        <v>694</v>
      </c>
      <c r="F224" s="180">
        <v>1.95</v>
      </c>
      <c r="G224" s="176"/>
      <c r="H224" s="180">
        <v>1.95</v>
      </c>
      <c r="I224" s="186" t="e">
        <v>#N/A</v>
      </c>
    </row>
    <row r="225" ht="12.75" customHeight="1">
      <c r="A225" s="172" t="s">
        <v>695</v>
      </c>
      <c r="E225" s="174" t="s">
        <v>696</v>
      </c>
      <c r="F225" s="180">
        <v>1.95</v>
      </c>
      <c r="G225" s="176"/>
      <c r="H225" s="180">
        <v>1.95</v>
      </c>
      <c r="I225" s="186" t="e">
        <v>#N/A</v>
      </c>
    </row>
    <row r="226" ht="12.75" customHeight="1">
      <c r="A226" s="172" t="s">
        <v>697</v>
      </c>
      <c r="E226" s="174" t="s">
        <v>698</v>
      </c>
      <c r="F226" s="180">
        <v>0.0</v>
      </c>
      <c r="G226" s="176"/>
      <c r="H226" s="180">
        <v>0.0</v>
      </c>
      <c r="I226" s="186" t="e">
        <v>#N/A</v>
      </c>
    </row>
    <row r="227" ht="12.75" customHeight="1">
      <c r="A227" s="172" t="s">
        <v>699</v>
      </c>
      <c r="E227" s="174" t="s">
        <v>700</v>
      </c>
      <c r="F227" s="180">
        <v>15.4</v>
      </c>
      <c r="G227" s="176"/>
      <c r="H227" s="180">
        <v>15.4</v>
      </c>
      <c r="I227" s="186" t="e">
        <v>#N/A</v>
      </c>
    </row>
    <row r="228" ht="12.75" customHeight="1">
      <c r="A228" s="172" t="s">
        <v>701</v>
      </c>
      <c r="E228" s="174" t="s">
        <v>702</v>
      </c>
      <c r="F228" s="180">
        <v>3.45</v>
      </c>
      <c r="G228" s="176"/>
      <c r="H228" s="180">
        <v>3.45</v>
      </c>
      <c r="I228" s="186" t="e">
        <v>#N/A</v>
      </c>
    </row>
    <row r="229" ht="12.75" customHeight="1">
      <c r="A229" s="172" t="s">
        <v>703</v>
      </c>
      <c r="E229" s="174" t="s">
        <v>704</v>
      </c>
      <c r="F229" s="180">
        <v>1.95</v>
      </c>
      <c r="G229" s="176"/>
      <c r="H229" s="180">
        <v>1.95</v>
      </c>
      <c r="I229" s="186" t="e">
        <v>#N/A</v>
      </c>
    </row>
    <row r="230" ht="12.75" customHeight="1">
      <c r="A230" s="172" t="s">
        <v>705</v>
      </c>
      <c r="E230" s="174" t="s">
        <v>706</v>
      </c>
      <c r="F230" s="180">
        <v>323.32</v>
      </c>
      <c r="G230" s="176"/>
      <c r="H230" s="180">
        <v>323.32</v>
      </c>
      <c r="I230" s="186" t="e">
        <v>#N/A</v>
      </c>
    </row>
    <row r="231" ht="12.75" customHeight="1">
      <c r="A231" s="172" t="s">
        <v>707</v>
      </c>
      <c r="E231" s="174" t="s">
        <v>708</v>
      </c>
      <c r="F231" s="180">
        <v>2.95</v>
      </c>
      <c r="G231" s="176"/>
      <c r="H231" s="180">
        <v>2.95</v>
      </c>
      <c r="I231" s="186" t="e">
        <v>#N/A</v>
      </c>
    </row>
    <row r="232" ht="12.75" customHeight="1">
      <c r="A232" s="172" t="s">
        <v>709</v>
      </c>
      <c r="E232" s="174" t="s">
        <v>710</v>
      </c>
      <c r="F232" s="180">
        <v>35.56</v>
      </c>
      <c r="G232" s="176"/>
      <c r="H232" s="180">
        <v>35.56</v>
      </c>
      <c r="I232" s="186" t="e">
        <v>#N/A</v>
      </c>
    </row>
    <row r="233" ht="12.75" customHeight="1">
      <c r="A233" s="172" t="s">
        <v>711</v>
      </c>
      <c r="E233" s="174" t="s">
        <v>712</v>
      </c>
      <c r="F233" s="180">
        <v>55.5</v>
      </c>
      <c r="G233" s="176"/>
      <c r="H233" s="180">
        <v>55.5</v>
      </c>
      <c r="I233" s="186" t="e">
        <v>#N/A</v>
      </c>
    </row>
    <row r="234" ht="12.75" customHeight="1">
      <c r="A234" s="172" t="s">
        <v>713</v>
      </c>
      <c r="E234" s="174" t="s">
        <v>714</v>
      </c>
      <c r="F234" s="180">
        <v>298.38</v>
      </c>
      <c r="G234" s="176"/>
      <c r="H234" s="180">
        <v>298.38</v>
      </c>
      <c r="I234" s="186" t="e">
        <v>#N/A</v>
      </c>
    </row>
    <row r="235" ht="12.75" customHeight="1">
      <c r="A235" s="172" t="s">
        <v>715</v>
      </c>
      <c r="E235" s="174" t="s">
        <v>716</v>
      </c>
      <c r="F235" s="180">
        <v>276.75</v>
      </c>
      <c r="G235" s="176"/>
      <c r="H235" s="180">
        <v>276.75</v>
      </c>
      <c r="I235" s="186" t="e">
        <v>#N/A</v>
      </c>
    </row>
    <row r="236" ht="12.75" customHeight="1">
      <c r="A236" s="172" t="s">
        <v>717</v>
      </c>
      <c r="E236" s="174" t="s">
        <v>718</v>
      </c>
      <c r="F236" s="180">
        <v>77.0</v>
      </c>
      <c r="G236" s="176"/>
      <c r="H236" s="180">
        <v>77.0</v>
      </c>
      <c r="I236" s="186" t="e">
        <v>#N/A</v>
      </c>
    </row>
    <row r="237" ht="12.75" customHeight="1">
      <c r="A237" s="172" t="s">
        <v>719</v>
      </c>
      <c r="E237" s="174" t="s">
        <v>720</v>
      </c>
      <c r="F237" s="180">
        <v>12.88</v>
      </c>
      <c r="G237" s="176"/>
      <c r="H237" s="180">
        <v>12.88</v>
      </c>
      <c r="I237" s="186" t="e">
        <v>#N/A</v>
      </c>
    </row>
    <row r="238" ht="12.75" customHeight="1">
      <c r="A238" s="172" t="s">
        <v>721</v>
      </c>
      <c r="E238" s="174" t="s">
        <v>722</v>
      </c>
      <c r="F238" s="180">
        <v>12.88</v>
      </c>
      <c r="G238" s="176"/>
      <c r="H238" s="180">
        <v>12.88</v>
      </c>
      <c r="I238" s="186" t="e">
        <v>#N/A</v>
      </c>
    </row>
    <row r="239" ht="12.75" customHeight="1">
      <c r="A239" s="172" t="s">
        <v>723</v>
      </c>
      <c r="E239" s="174" t="s">
        <v>724</v>
      </c>
      <c r="F239" s="180">
        <v>2.99</v>
      </c>
      <c r="G239" s="176"/>
      <c r="H239" s="180">
        <v>2.1</v>
      </c>
      <c r="I239" s="181">
        <v>0.0</v>
      </c>
    </row>
    <row r="240" ht="12.75" customHeight="1">
      <c r="A240" s="172" t="s">
        <v>725</v>
      </c>
      <c r="E240" s="174" t="s">
        <v>726</v>
      </c>
      <c r="F240" s="180">
        <v>2.99</v>
      </c>
      <c r="G240" s="176"/>
      <c r="H240" s="180">
        <v>2.1</v>
      </c>
      <c r="I240" s="181">
        <v>0.0</v>
      </c>
    </row>
    <row r="241" ht="12.75" customHeight="1">
      <c r="A241" s="172" t="s">
        <v>727</v>
      </c>
      <c r="E241" s="174" t="s">
        <v>728</v>
      </c>
      <c r="F241" s="180">
        <v>2.99</v>
      </c>
      <c r="G241" s="176"/>
      <c r="H241" s="180">
        <v>2.1</v>
      </c>
      <c r="I241" s="181">
        <v>0.0</v>
      </c>
    </row>
    <row r="242" ht="12.75" customHeight="1">
      <c r="A242" s="172" t="s">
        <v>729</v>
      </c>
      <c r="E242" s="174" t="s">
        <v>730</v>
      </c>
      <c r="F242" s="180">
        <v>2.99</v>
      </c>
      <c r="G242" s="176"/>
      <c r="H242" s="180">
        <v>2.1</v>
      </c>
      <c r="I242" s="181">
        <v>0.0</v>
      </c>
    </row>
    <row r="243" ht="12.75" customHeight="1">
      <c r="A243" s="172" t="s">
        <v>731</v>
      </c>
      <c r="E243" s="174" t="s">
        <v>732</v>
      </c>
      <c r="F243" s="180">
        <v>2.99</v>
      </c>
      <c r="G243" s="176"/>
      <c r="H243" s="180">
        <v>2.1</v>
      </c>
      <c r="I243" s="181">
        <v>0.0</v>
      </c>
    </row>
    <row r="244" ht="12.75" customHeight="1">
      <c r="A244" s="172" t="s">
        <v>733</v>
      </c>
      <c r="E244" s="174" t="s">
        <v>734</v>
      </c>
      <c r="F244" s="180">
        <v>183.9</v>
      </c>
      <c r="G244" s="176"/>
      <c r="H244" s="180">
        <v>128.73</v>
      </c>
      <c r="I244" s="181">
        <v>1.5</v>
      </c>
    </row>
    <row r="245" ht="12.75" customHeight="1">
      <c r="A245" s="172" t="s">
        <v>735</v>
      </c>
      <c r="E245" s="174" t="s">
        <v>736</v>
      </c>
      <c r="F245" s="180">
        <v>25.45</v>
      </c>
      <c r="G245" s="176"/>
      <c r="H245" s="180">
        <v>17.81</v>
      </c>
      <c r="I245" s="181">
        <v>1.13</v>
      </c>
    </row>
    <row r="246" ht="12.75" customHeight="1">
      <c r="A246" s="172" t="s">
        <v>737</v>
      </c>
      <c r="E246" s="174" t="s">
        <v>738</v>
      </c>
      <c r="F246" s="180">
        <v>36.74</v>
      </c>
      <c r="G246" s="176"/>
      <c r="H246" s="180">
        <v>25.72</v>
      </c>
      <c r="I246" s="181">
        <v>0.8</v>
      </c>
    </row>
    <row r="247" ht="12.75" customHeight="1">
      <c r="A247" s="172" t="s">
        <v>739</v>
      </c>
      <c r="E247" s="174" t="s">
        <v>740</v>
      </c>
      <c r="F247" s="180">
        <v>36.77</v>
      </c>
      <c r="G247" s="176"/>
      <c r="H247" s="180">
        <v>25.74</v>
      </c>
      <c r="I247" s="181">
        <v>0.6</v>
      </c>
    </row>
    <row r="248" ht="12.75" customHeight="1">
      <c r="A248" s="172" t="s">
        <v>741</v>
      </c>
      <c r="E248" s="174" t="s">
        <v>742</v>
      </c>
      <c r="F248" s="180">
        <v>179.94</v>
      </c>
      <c r="G248" s="176"/>
      <c r="H248" s="180">
        <v>125.96</v>
      </c>
      <c r="I248" s="186" t="e">
        <v>#N/A</v>
      </c>
    </row>
    <row r="249" ht="12.75" customHeight="1">
      <c r="A249" s="172" t="s">
        <v>743</v>
      </c>
      <c r="E249" s="174" t="s">
        <v>744</v>
      </c>
      <c r="F249" s="180">
        <v>559.34</v>
      </c>
      <c r="G249" s="176"/>
      <c r="H249" s="180">
        <v>391.54</v>
      </c>
      <c r="I249" s="186" t="e">
        <v>#N/A</v>
      </c>
    </row>
    <row r="250" ht="12.75" customHeight="1">
      <c r="A250" s="172" t="s">
        <v>745</v>
      </c>
      <c r="E250" s="174" t="s">
        <v>746</v>
      </c>
      <c r="F250" s="180">
        <v>0.0</v>
      </c>
      <c r="G250" s="176"/>
      <c r="H250" s="180">
        <v>0.0</v>
      </c>
      <c r="I250" s="186" t="e">
        <v>#N/A</v>
      </c>
    </row>
    <row r="251" ht="12.75" customHeight="1">
      <c r="A251" s="172" t="s">
        <v>54</v>
      </c>
      <c r="E251" s="174" t="s">
        <v>747</v>
      </c>
      <c r="F251" s="180">
        <v>3.27</v>
      </c>
      <c r="G251" s="176"/>
      <c r="H251" s="180">
        <v>2.29</v>
      </c>
      <c r="I251" s="181">
        <v>0.1375</v>
      </c>
    </row>
    <row r="252" ht="12.75" customHeight="1">
      <c r="A252" s="172" t="s">
        <v>45</v>
      </c>
      <c r="E252" s="174" t="s">
        <v>748</v>
      </c>
      <c r="F252" s="180">
        <v>4.16</v>
      </c>
      <c r="G252" s="176"/>
      <c r="H252" s="180">
        <v>2.91</v>
      </c>
      <c r="I252" s="181">
        <v>0.33</v>
      </c>
    </row>
    <row r="253" ht="12.75" customHeight="1">
      <c r="A253" s="172" t="s">
        <v>47</v>
      </c>
      <c r="E253" s="174" t="s">
        <v>749</v>
      </c>
      <c r="F253" s="180">
        <v>2.24</v>
      </c>
      <c r="G253" s="176"/>
      <c r="H253" s="180">
        <v>1.57</v>
      </c>
      <c r="I253" s="181">
        <v>0.09</v>
      </c>
    </row>
    <row r="254" ht="12.75" customHeight="1">
      <c r="A254" s="172" t="s">
        <v>48</v>
      </c>
      <c r="D254" s="173" t="s">
        <v>750</v>
      </c>
      <c r="E254" s="174" t="s">
        <v>751</v>
      </c>
      <c r="F254" s="180">
        <v>2.37</v>
      </c>
      <c r="G254" s="176"/>
      <c r="H254" s="180">
        <v>1.66</v>
      </c>
      <c r="I254" s="181">
        <v>0.1</v>
      </c>
    </row>
    <row r="255" ht="12.75" customHeight="1">
      <c r="A255" s="172" t="s">
        <v>63</v>
      </c>
      <c r="E255" s="174" t="s">
        <v>752</v>
      </c>
      <c r="F255" s="180">
        <v>19.24</v>
      </c>
      <c r="G255" s="176"/>
      <c r="H255" s="180">
        <v>13.47</v>
      </c>
      <c r="I255" s="181">
        <v>2.61</v>
      </c>
    </row>
    <row r="256" ht="12.75" customHeight="1">
      <c r="A256" s="172" t="s">
        <v>55</v>
      </c>
      <c r="D256" s="173" t="s">
        <v>753</v>
      </c>
      <c r="E256" s="174" t="s">
        <v>754</v>
      </c>
      <c r="F256" s="180">
        <v>3.67</v>
      </c>
      <c r="G256" s="176"/>
      <c r="H256" s="180">
        <v>2.57</v>
      </c>
      <c r="I256" s="181">
        <v>0.156</v>
      </c>
    </row>
    <row r="257" ht="12.75" customHeight="1">
      <c r="A257" s="172" t="s">
        <v>57</v>
      </c>
      <c r="D257" s="173" t="s">
        <v>750</v>
      </c>
      <c r="E257" s="174" t="s">
        <v>755</v>
      </c>
      <c r="F257" s="180">
        <v>4.54</v>
      </c>
      <c r="G257" s="176"/>
      <c r="H257" s="180">
        <v>3.18</v>
      </c>
      <c r="I257" s="181">
        <v>0.2811</v>
      </c>
    </row>
    <row r="258" ht="12.75" customHeight="1">
      <c r="A258" s="172" t="s">
        <v>49</v>
      </c>
      <c r="D258" s="173" t="s">
        <v>756</v>
      </c>
      <c r="E258" s="174" t="s">
        <v>757</v>
      </c>
      <c r="F258" s="180">
        <v>2.75</v>
      </c>
      <c r="G258" s="176"/>
      <c r="H258" s="180">
        <v>1.92</v>
      </c>
      <c r="I258" s="181">
        <v>0.12</v>
      </c>
    </row>
    <row r="259" ht="12.75" customHeight="1">
      <c r="A259" s="172" t="s">
        <v>58</v>
      </c>
      <c r="D259" s="173" t="s">
        <v>756</v>
      </c>
      <c r="E259" s="174" t="s">
        <v>758</v>
      </c>
      <c r="F259" s="180">
        <v>5.22</v>
      </c>
      <c r="G259" s="176"/>
      <c r="H259" s="180">
        <v>3.65</v>
      </c>
      <c r="I259" s="181">
        <v>0.4</v>
      </c>
    </row>
    <row r="260" ht="12.75" customHeight="1">
      <c r="A260" s="172" t="s">
        <v>759</v>
      </c>
      <c r="E260" s="174" t="s">
        <v>760</v>
      </c>
      <c r="F260" s="180">
        <v>12.34</v>
      </c>
      <c r="G260" s="176"/>
      <c r="H260" s="180">
        <v>8.64</v>
      </c>
      <c r="I260" s="186" t="e">
        <v>#N/A</v>
      </c>
    </row>
    <row r="261" ht="12.75" customHeight="1">
      <c r="A261" s="172" t="s">
        <v>43</v>
      </c>
      <c r="E261" s="174" t="s">
        <v>761</v>
      </c>
      <c r="F261" s="180">
        <v>10.98</v>
      </c>
      <c r="G261" s="176"/>
      <c r="H261" s="180">
        <v>7.69</v>
      </c>
      <c r="I261" s="181">
        <v>1.7</v>
      </c>
    </row>
    <row r="262" ht="12.75" customHeight="1">
      <c r="A262" s="172" t="s">
        <v>44</v>
      </c>
      <c r="E262" s="174" t="s">
        <v>762</v>
      </c>
      <c r="F262" s="180">
        <v>12.59</v>
      </c>
      <c r="G262" s="176"/>
      <c r="H262" s="180">
        <v>8.81</v>
      </c>
      <c r="I262" s="181">
        <v>1.63</v>
      </c>
    </row>
    <row r="263" ht="12.75" customHeight="1">
      <c r="A263" s="172" t="s">
        <v>240</v>
      </c>
      <c r="D263" s="173" t="s">
        <v>753</v>
      </c>
      <c r="E263" s="174" t="s">
        <v>763</v>
      </c>
      <c r="F263" s="180">
        <v>32.75</v>
      </c>
      <c r="G263" s="176"/>
      <c r="H263" s="180">
        <v>32.75</v>
      </c>
      <c r="I263" s="181">
        <v>0.2</v>
      </c>
    </row>
    <row r="264" ht="12.75" customHeight="1">
      <c r="A264" s="172" t="s">
        <v>241</v>
      </c>
      <c r="E264" s="174" t="s">
        <v>764</v>
      </c>
      <c r="F264" s="180">
        <v>32.99</v>
      </c>
      <c r="G264" s="176"/>
      <c r="H264" s="180">
        <v>32.99</v>
      </c>
      <c r="I264" s="181">
        <v>0.2</v>
      </c>
    </row>
    <row r="265" ht="12.75" customHeight="1">
      <c r="A265" s="172" t="s">
        <v>242</v>
      </c>
      <c r="D265" s="173" t="s">
        <v>765</v>
      </c>
      <c r="E265" s="174" t="s">
        <v>766</v>
      </c>
      <c r="F265" s="180">
        <v>34.97</v>
      </c>
      <c r="G265" s="176"/>
      <c r="H265" s="180">
        <v>34.97</v>
      </c>
      <c r="I265" s="181">
        <v>0.3</v>
      </c>
    </row>
    <row r="266" ht="12.75" customHeight="1">
      <c r="A266" s="172" t="s">
        <v>223</v>
      </c>
      <c r="D266" s="173" t="s">
        <v>767</v>
      </c>
      <c r="E266" s="174" t="s">
        <v>768</v>
      </c>
      <c r="F266" s="180">
        <v>66.85</v>
      </c>
      <c r="G266" s="176"/>
      <c r="H266" s="180">
        <v>66.85</v>
      </c>
      <c r="I266" s="181">
        <v>1.64</v>
      </c>
    </row>
    <row r="267" ht="12.75" customHeight="1">
      <c r="A267" s="172" t="s">
        <v>224</v>
      </c>
      <c r="D267" s="173" t="s">
        <v>753</v>
      </c>
      <c r="E267" s="174" t="s">
        <v>769</v>
      </c>
      <c r="F267" s="180">
        <v>68.47</v>
      </c>
      <c r="G267" s="176"/>
      <c r="H267" s="180">
        <v>68.47</v>
      </c>
      <c r="I267" s="181">
        <v>1.68</v>
      </c>
    </row>
    <row r="268" ht="12.75" customHeight="1">
      <c r="A268" s="172" t="s">
        <v>225</v>
      </c>
      <c r="D268" s="173" t="s">
        <v>770</v>
      </c>
      <c r="E268" s="174" t="s">
        <v>771</v>
      </c>
      <c r="F268" s="180">
        <v>187.41</v>
      </c>
      <c r="G268" s="176"/>
      <c r="H268" s="180">
        <v>187.41</v>
      </c>
      <c r="I268" s="181">
        <v>2.0</v>
      </c>
    </row>
    <row r="269" ht="12.75" customHeight="1">
      <c r="A269" s="172" t="s">
        <v>239</v>
      </c>
      <c r="E269" s="174" t="s">
        <v>772</v>
      </c>
      <c r="F269" s="180">
        <v>11.39</v>
      </c>
      <c r="G269" s="176"/>
      <c r="H269" s="180">
        <v>11.39</v>
      </c>
      <c r="I269" s="181">
        <v>0.2</v>
      </c>
    </row>
    <row r="270" ht="12.75" customHeight="1">
      <c r="A270" s="172" t="s">
        <v>237</v>
      </c>
      <c r="E270" s="174" t="s">
        <v>773</v>
      </c>
      <c r="F270" s="180">
        <v>43.09</v>
      </c>
      <c r="G270" s="176"/>
      <c r="H270" s="180">
        <v>43.09</v>
      </c>
      <c r="I270" s="181">
        <v>1.19</v>
      </c>
    </row>
    <row r="271" ht="12.75" customHeight="1">
      <c r="A271" s="172" t="s">
        <v>235</v>
      </c>
      <c r="E271" s="174" t="s">
        <v>774</v>
      </c>
      <c r="F271" s="180">
        <v>99.47</v>
      </c>
      <c r="G271" s="176"/>
      <c r="H271" s="180">
        <v>99.47</v>
      </c>
      <c r="I271" s="181">
        <v>1.0</v>
      </c>
    </row>
    <row r="272" ht="12.75" customHeight="1">
      <c r="A272" s="172" t="s">
        <v>234</v>
      </c>
      <c r="D272" s="173" t="s">
        <v>767</v>
      </c>
      <c r="E272" s="174" t="s">
        <v>775</v>
      </c>
      <c r="F272" s="180">
        <v>21.57</v>
      </c>
      <c r="G272" s="176"/>
      <c r="H272" s="180">
        <v>21.57</v>
      </c>
      <c r="I272" s="181">
        <v>0.14</v>
      </c>
    </row>
    <row r="273" ht="12.75" customHeight="1">
      <c r="A273" s="172" t="s">
        <v>776</v>
      </c>
      <c r="E273" s="174" t="s">
        <v>777</v>
      </c>
      <c r="F273" s="180">
        <v>17.25</v>
      </c>
      <c r="G273" s="176"/>
      <c r="H273" s="180">
        <v>17.25</v>
      </c>
      <c r="I273" s="181">
        <v>0.15</v>
      </c>
    </row>
    <row r="274" ht="12.75" customHeight="1">
      <c r="A274" s="172" t="s">
        <v>226</v>
      </c>
      <c r="D274" s="173" t="s">
        <v>756</v>
      </c>
      <c r="E274" s="174" t="s">
        <v>778</v>
      </c>
      <c r="F274" s="180">
        <v>253.33</v>
      </c>
      <c r="G274" s="176"/>
      <c r="H274" s="180">
        <v>253.33</v>
      </c>
      <c r="I274" s="181">
        <v>4.6</v>
      </c>
    </row>
    <row r="275" ht="12.75" customHeight="1">
      <c r="A275" s="172" t="s">
        <v>779</v>
      </c>
      <c r="E275" s="174" t="s">
        <v>780</v>
      </c>
      <c r="F275" s="180">
        <v>19.97</v>
      </c>
      <c r="G275" s="176"/>
      <c r="H275" s="180">
        <v>19.97</v>
      </c>
      <c r="I275" s="186" t="e">
        <v>#N/A</v>
      </c>
    </row>
    <row r="276" ht="12.75" customHeight="1">
      <c r="A276" s="172" t="s">
        <v>781</v>
      </c>
      <c r="E276" s="174" t="s">
        <v>782</v>
      </c>
      <c r="F276" s="180">
        <v>380.2</v>
      </c>
      <c r="G276" s="176"/>
      <c r="H276" s="180">
        <v>380.2</v>
      </c>
      <c r="I276" s="186" t="e">
        <v>#N/A</v>
      </c>
    </row>
    <row r="277" ht="12.75" customHeight="1">
      <c r="A277" s="172" t="s">
        <v>783</v>
      </c>
      <c r="E277" s="174" t="s">
        <v>784</v>
      </c>
      <c r="F277" s="180">
        <v>583.88</v>
      </c>
      <c r="G277" s="176"/>
      <c r="H277" s="180">
        <v>583.88</v>
      </c>
      <c r="I277" s="186" t="e">
        <v>#N/A</v>
      </c>
    </row>
    <row r="278" ht="12.75" customHeight="1">
      <c r="A278" s="172" t="s">
        <v>785</v>
      </c>
      <c r="E278" s="174" t="s">
        <v>786</v>
      </c>
      <c r="F278" s="180">
        <v>821.87</v>
      </c>
      <c r="G278" s="176"/>
      <c r="H278" s="180">
        <v>821.87</v>
      </c>
      <c r="I278" s="186" t="e">
        <v>#N/A</v>
      </c>
    </row>
    <row r="279" ht="12.75" customHeight="1">
      <c r="A279" s="172" t="s">
        <v>280</v>
      </c>
      <c r="D279" s="173" t="s">
        <v>787</v>
      </c>
      <c r="E279" s="174" t="s">
        <v>788</v>
      </c>
      <c r="F279" s="180">
        <v>34.97</v>
      </c>
      <c r="G279" s="176"/>
      <c r="H279" s="180">
        <v>24.48</v>
      </c>
      <c r="I279" s="181">
        <v>0.54</v>
      </c>
    </row>
    <row r="280" ht="12.75" customHeight="1">
      <c r="A280" s="172" t="s">
        <v>281</v>
      </c>
      <c r="D280" s="173" t="s">
        <v>787</v>
      </c>
      <c r="E280" s="174" t="s">
        <v>789</v>
      </c>
      <c r="F280" s="180">
        <v>36.49</v>
      </c>
      <c r="G280" s="176"/>
      <c r="H280" s="180">
        <v>25.54</v>
      </c>
      <c r="I280" s="181">
        <v>0.69</v>
      </c>
    </row>
    <row r="281" ht="12.75" customHeight="1">
      <c r="A281" s="172" t="s">
        <v>282</v>
      </c>
      <c r="D281" s="173" t="s">
        <v>767</v>
      </c>
      <c r="E281" s="174" t="s">
        <v>790</v>
      </c>
      <c r="F281" s="180">
        <v>40.77</v>
      </c>
      <c r="G281" s="176"/>
      <c r="H281" s="180">
        <v>28.54</v>
      </c>
      <c r="I281" s="181">
        <v>0.88</v>
      </c>
    </row>
    <row r="282" ht="12.75" customHeight="1">
      <c r="A282" s="172" t="s">
        <v>283</v>
      </c>
      <c r="D282" s="173" t="s">
        <v>767</v>
      </c>
      <c r="E282" s="174" t="s">
        <v>791</v>
      </c>
      <c r="F282" s="180">
        <v>50.49</v>
      </c>
      <c r="G282" s="176"/>
      <c r="H282" s="180">
        <v>35.34</v>
      </c>
      <c r="I282" s="181">
        <v>1.22</v>
      </c>
    </row>
    <row r="283" ht="12.75" customHeight="1">
      <c r="A283" s="172" t="s">
        <v>285</v>
      </c>
      <c r="D283" s="173" t="s">
        <v>753</v>
      </c>
      <c r="E283" s="174" t="s">
        <v>792</v>
      </c>
      <c r="F283" s="180">
        <v>74.19</v>
      </c>
      <c r="G283" s="176"/>
      <c r="H283" s="180">
        <v>51.94</v>
      </c>
      <c r="I283" s="181">
        <v>1.52</v>
      </c>
    </row>
    <row r="284" ht="12.75" customHeight="1">
      <c r="A284" s="172" t="s">
        <v>286</v>
      </c>
      <c r="D284" s="173" t="s">
        <v>753</v>
      </c>
      <c r="E284" s="174" t="s">
        <v>793</v>
      </c>
      <c r="F284" s="180">
        <v>82.74</v>
      </c>
      <c r="G284" s="176"/>
      <c r="H284" s="180">
        <v>57.92</v>
      </c>
      <c r="I284" s="181">
        <v>1.96</v>
      </c>
    </row>
    <row r="285" ht="12.75" customHeight="1">
      <c r="A285" s="172" t="s">
        <v>284</v>
      </c>
      <c r="D285" s="173" t="s">
        <v>767</v>
      </c>
      <c r="E285" s="174" t="s">
        <v>794</v>
      </c>
      <c r="F285" s="180">
        <v>54.65</v>
      </c>
      <c r="G285" s="176"/>
      <c r="H285" s="180">
        <v>38.25</v>
      </c>
      <c r="I285" s="181">
        <v>1.81</v>
      </c>
    </row>
    <row r="286" ht="12.75" customHeight="1">
      <c r="A286" s="172" t="s">
        <v>302</v>
      </c>
      <c r="D286" s="173" t="s">
        <v>770</v>
      </c>
      <c r="E286" s="174" t="s">
        <v>795</v>
      </c>
      <c r="F286" s="180">
        <v>139.96</v>
      </c>
      <c r="G286" s="176"/>
      <c r="H286" s="180">
        <v>97.97</v>
      </c>
      <c r="I286" s="181">
        <v>3.63</v>
      </c>
    </row>
    <row r="287" ht="12.75" customHeight="1">
      <c r="A287" s="172" t="s">
        <v>303</v>
      </c>
      <c r="D287" s="173" t="s">
        <v>770</v>
      </c>
      <c r="E287" s="174" t="s">
        <v>796</v>
      </c>
      <c r="F287" s="180">
        <v>218.49</v>
      </c>
      <c r="G287" s="176"/>
      <c r="H287" s="180">
        <v>152.94</v>
      </c>
      <c r="I287" s="181">
        <v>6.0</v>
      </c>
    </row>
    <row r="288" ht="12.75" customHeight="1">
      <c r="A288" s="172" t="s">
        <v>304</v>
      </c>
      <c r="D288" s="173" t="s">
        <v>756</v>
      </c>
      <c r="E288" s="174" t="s">
        <v>797</v>
      </c>
      <c r="F288" s="180">
        <v>277.23</v>
      </c>
      <c r="G288" s="176"/>
      <c r="H288" s="180">
        <v>194.06</v>
      </c>
      <c r="I288" s="181">
        <v>9.0</v>
      </c>
    </row>
    <row r="289" ht="12.75" customHeight="1">
      <c r="A289" s="172" t="s">
        <v>305</v>
      </c>
      <c r="D289" s="173" t="s">
        <v>798</v>
      </c>
      <c r="E289" s="174" t="s">
        <v>799</v>
      </c>
      <c r="F289" s="180">
        <v>498.59</v>
      </c>
      <c r="G289" s="176"/>
      <c r="H289" s="180">
        <v>349.01</v>
      </c>
      <c r="I289" s="181">
        <v>20.0</v>
      </c>
    </row>
    <row r="290" ht="12.75" customHeight="1">
      <c r="A290" s="172" t="s">
        <v>800</v>
      </c>
      <c r="E290" s="174" t="s">
        <v>801</v>
      </c>
      <c r="F290" s="180">
        <v>497.89</v>
      </c>
      <c r="G290" s="176"/>
      <c r="H290" s="180">
        <v>348.53</v>
      </c>
      <c r="I290" s="181">
        <v>26.0</v>
      </c>
    </row>
    <row r="291" ht="12.75" customHeight="1">
      <c r="A291" s="172" t="s">
        <v>802</v>
      </c>
      <c r="E291" s="174" t="s">
        <v>803</v>
      </c>
      <c r="F291" s="180">
        <v>694.89</v>
      </c>
      <c r="G291" s="176"/>
      <c r="H291" s="180">
        <v>486.42</v>
      </c>
      <c r="I291" s="181">
        <v>42.0</v>
      </c>
    </row>
    <row r="292" ht="12.75" customHeight="1">
      <c r="A292" s="172" t="s">
        <v>288</v>
      </c>
      <c r="E292" s="174" t="s">
        <v>804</v>
      </c>
      <c r="F292" s="180">
        <v>399.3</v>
      </c>
      <c r="G292" s="176"/>
      <c r="H292" s="180">
        <v>279.51</v>
      </c>
      <c r="I292" s="186" t="e">
        <v>#N/A</v>
      </c>
    </row>
    <row r="293" ht="12.75" customHeight="1">
      <c r="A293" s="172" t="s">
        <v>289</v>
      </c>
      <c r="E293" s="174" t="s">
        <v>805</v>
      </c>
      <c r="F293" s="180">
        <v>4.19</v>
      </c>
      <c r="G293" s="176"/>
      <c r="H293" s="180">
        <v>2.93</v>
      </c>
      <c r="I293" s="181">
        <v>0.12</v>
      </c>
    </row>
    <row r="294" ht="12.75" customHeight="1">
      <c r="A294" s="172" t="s">
        <v>299</v>
      </c>
      <c r="E294" s="174" t="s">
        <v>806</v>
      </c>
      <c r="F294" s="180">
        <v>13.37</v>
      </c>
      <c r="G294" s="176"/>
      <c r="H294" s="180">
        <v>9.36</v>
      </c>
      <c r="I294" s="181">
        <v>0.2</v>
      </c>
    </row>
    <row r="295" ht="12.75" customHeight="1">
      <c r="A295" s="172" t="s">
        <v>290</v>
      </c>
      <c r="E295" s="174" t="s">
        <v>807</v>
      </c>
      <c r="F295" s="180">
        <v>3.19</v>
      </c>
      <c r="G295" s="176"/>
      <c r="H295" s="180">
        <v>2.23</v>
      </c>
      <c r="I295" s="181">
        <v>0.06</v>
      </c>
    </row>
    <row r="296" ht="12.75" customHeight="1">
      <c r="A296" s="172" t="s">
        <v>291</v>
      </c>
      <c r="E296" s="174" t="s">
        <v>808</v>
      </c>
      <c r="F296" s="180">
        <v>4.34</v>
      </c>
      <c r="G296" s="176"/>
      <c r="H296" s="180">
        <v>3.04</v>
      </c>
      <c r="I296" s="181">
        <v>0.08</v>
      </c>
    </row>
    <row r="297" ht="12.75" customHeight="1">
      <c r="A297" s="172" t="s">
        <v>292</v>
      </c>
      <c r="E297" s="174" t="s">
        <v>809</v>
      </c>
      <c r="F297" s="180">
        <v>4.96</v>
      </c>
      <c r="G297" s="176"/>
      <c r="H297" s="180">
        <v>3.48</v>
      </c>
      <c r="I297" s="181">
        <v>0.12</v>
      </c>
    </row>
    <row r="298" ht="12.75" customHeight="1">
      <c r="A298" s="172" t="s">
        <v>293</v>
      </c>
      <c r="E298" s="174" t="s">
        <v>810</v>
      </c>
      <c r="F298" s="180">
        <v>4.84</v>
      </c>
      <c r="G298" s="176"/>
      <c r="H298" s="180">
        <v>3.39</v>
      </c>
      <c r="I298" s="181">
        <v>0.06</v>
      </c>
    </row>
    <row r="299" ht="12.75" customHeight="1">
      <c r="A299" s="172" t="s">
        <v>294</v>
      </c>
      <c r="E299" s="174" t="s">
        <v>811</v>
      </c>
      <c r="F299" s="180">
        <v>5.77</v>
      </c>
      <c r="G299" s="176"/>
      <c r="H299" s="180">
        <v>4.04</v>
      </c>
      <c r="I299" s="181">
        <v>0.2</v>
      </c>
    </row>
    <row r="300" ht="12.75" customHeight="1">
      <c r="A300" s="172" t="s">
        <v>295</v>
      </c>
      <c r="D300" s="173" t="s">
        <v>787</v>
      </c>
      <c r="E300" s="174" t="s">
        <v>812</v>
      </c>
      <c r="F300" s="180">
        <v>531.59</v>
      </c>
      <c r="G300" s="176"/>
      <c r="H300" s="180">
        <v>372.11</v>
      </c>
      <c r="I300" s="181">
        <v>30.0</v>
      </c>
    </row>
    <row r="301" ht="12.75" customHeight="1">
      <c r="A301" s="172" t="s">
        <v>296</v>
      </c>
      <c r="D301" s="173" t="s">
        <v>787</v>
      </c>
      <c r="E301" s="174" t="s">
        <v>813</v>
      </c>
      <c r="F301" s="180">
        <v>4.25</v>
      </c>
      <c r="G301" s="176"/>
      <c r="H301" s="180">
        <v>2.98</v>
      </c>
      <c r="I301" s="181">
        <v>0.2</v>
      </c>
    </row>
    <row r="302" ht="12.75" customHeight="1">
      <c r="A302" s="172" t="s">
        <v>297</v>
      </c>
      <c r="E302" s="174" t="s">
        <v>814</v>
      </c>
      <c r="F302" s="180">
        <v>5.63</v>
      </c>
      <c r="G302" s="176"/>
      <c r="H302" s="180">
        <v>3.94</v>
      </c>
      <c r="I302" s="181">
        <v>0.16</v>
      </c>
    </row>
    <row r="303" ht="12.75" customHeight="1">
      <c r="A303" s="172" t="s">
        <v>298</v>
      </c>
      <c r="E303" s="174" t="s">
        <v>815</v>
      </c>
      <c r="F303" s="180">
        <v>7.47</v>
      </c>
      <c r="G303" s="176"/>
      <c r="H303" s="180">
        <v>5.23</v>
      </c>
      <c r="I303" s="181">
        <v>0.125</v>
      </c>
    </row>
    <row r="304" ht="12.75" customHeight="1">
      <c r="A304" s="172" t="s">
        <v>300</v>
      </c>
      <c r="E304" s="174" t="s">
        <v>816</v>
      </c>
      <c r="F304" s="180">
        <v>14.37</v>
      </c>
      <c r="G304" s="176"/>
      <c r="H304" s="180">
        <v>10.06</v>
      </c>
      <c r="I304" s="181">
        <v>3.9</v>
      </c>
    </row>
    <row r="305" ht="12.75" customHeight="1">
      <c r="A305" s="172" t="s">
        <v>817</v>
      </c>
      <c r="E305" s="174" t="s">
        <v>818</v>
      </c>
      <c r="F305" s="180">
        <v>42.87</v>
      </c>
      <c r="G305" s="176"/>
      <c r="H305" s="180">
        <v>30.01</v>
      </c>
      <c r="I305" s="181">
        <v>7.5</v>
      </c>
    </row>
    <row r="306" ht="12.75" customHeight="1">
      <c r="A306" s="172" t="s">
        <v>819</v>
      </c>
      <c r="E306" s="174" t="s">
        <v>820</v>
      </c>
      <c r="F306" s="180">
        <v>165.92</v>
      </c>
      <c r="G306" s="176"/>
      <c r="H306" s="180">
        <v>116.15</v>
      </c>
      <c r="I306" s="186" t="e">
        <v>#N/A</v>
      </c>
    </row>
    <row r="307" ht="12.75" customHeight="1">
      <c r="A307" s="172" t="s">
        <v>821</v>
      </c>
      <c r="E307" s="174" t="s">
        <v>822</v>
      </c>
      <c r="F307" s="180">
        <v>68.9</v>
      </c>
      <c r="G307" s="176"/>
      <c r="H307" s="180">
        <v>48.23</v>
      </c>
      <c r="I307" s="181">
        <v>3.0</v>
      </c>
    </row>
    <row r="308" ht="12.75" customHeight="1">
      <c r="A308" s="172" t="s">
        <v>195</v>
      </c>
      <c r="D308" s="173" t="s">
        <v>753</v>
      </c>
      <c r="E308" s="174" t="s">
        <v>823</v>
      </c>
      <c r="F308" s="180">
        <v>56.59</v>
      </c>
      <c r="G308" s="176"/>
      <c r="H308" s="180">
        <v>39.61</v>
      </c>
      <c r="I308" s="181">
        <v>4.0</v>
      </c>
    </row>
    <row r="309" ht="12.75" customHeight="1">
      <c r="A309" s="172" t="s">
        <v>196</v>
      </c>
      <c r="D309" s="173" t="s">
        <v>770</v>
      </c>
      <c r="E309" s="174" t="s">
        <v>824</v>
      </c>
      <c r="F309" s="180">
        <v>83.97</v>
      </c>
      <c r="G309" s="176"/>
      <c r="H309" s="180">
        <v>58.78</v>
      </c>
      <c r="I309" s="181">
        <v>6.0</v>
      </c>
    </row>
    <row r="310" ht="12.75" customHeight="1">
      <c r="A310" s="172" t="s">
        <v>197</v>
      </c>
      <c r="D310" s="173" t="s">
        <v>756</v>
      </c>
      <c r="E310" s="174" t="s">
        <v>825</v>
      </c>
      <c r="F310" s="180">
        <v>97.87</v>
      </c>
      <c r="G310" s="176"/>
      <c r="H310" s="180">
        <v>68.51</v>
      </c>
      <c r="I310" s="181">
        <v>12.0</v>
      </c>
    </row>
    <row r="311" ht="12.75" customHeight="1">
      <c r="A311" s="172" t="s">
        <v>198</v>
      </c>
      <c r="D311" s="173" t="s">
        <v>798</v>
      </c>
      <c r="E311" s="174" t="s">
        <v>826</v>
      </c>
      <c r="F311" s="180">
        <v>174.67</v>
      </c>
      <c r="G311" s="176"/>
      <c r="H311" s="180">
        <v>122.27</v>
      </c>
      <c r="I311" s="181">
        <v>18.0</v>
      </c>
    </row>
    <row r="312" ht="12.75" customHeight="1">
      <c r="A312" s="172" t="s">
        <v>199</v>
      </c>
      <c r="D312" s="173" t="s">
        <v>765</v>
      </c>
      <c r="E312" s="174" t="s">
        <v>827</v>
      </c>
      <c r="F312" s="180">
        <v>131.45</v>
      </c>
      <c r="G312" s="176"/>
      <c r="H312" s="180">
        <v>92.01</v>
      </c>
      <c r="I312" s="181">
        <v>28.0</v>
      </c>
    </row>
    <row r="313" ht="12.75" customHeight="1">
      <c r="A313" s="172" t="s">
        <v>200</v>
      </c>
      <c r="D313" s="173" t="s">
        <v>828</v>
      </c>
      <c r="E313" s="174" t="s">
        <v>829</v>
      </c>
      <c r="F313" s="180">
        <v>213.97</v>
      </c>
      <c r="G313" s="176"/>
      <c r="H313" s="180">
        <v>149.78</v>
      </c>
      <c r="I313" s="181">
        <v>28.0</v>
      </c>
    </row>
    <row r="314" ht="12.75" customHeight="1">
      <c r="A314" s="172" t="s">
        <v>21</v>
      </c>
      <c r="D314" s="173" t="s">
        <v>767</v>
      </c>
      <c r="E314" s="174" t="s">
        <v>830</v>
      </c>
      <c r="F314" s="180">
        <v>41.44</v>
      </c>
      <c r="G314" s="176"/>
      <c r="H314" s="180">
        <v>29.01</v>
      </c>
      <c r="I314" s="181">
        <v>3.0</v>
      </c>
    </row>
    <row r="315" ht="12.75" customHeight="1">
      <c r="A315" s="172" t="s">
        <v>831</v>
      </c>
      <c r="D315" s="173" t="s">
        <v>767</v>
      </c>
      <c r="E315" s="174" t="s">
        <v>832</v>
      </c>
      <c r="F315" s="180">
        <v>472.46</v>
      </c>
      <c r="G315" s="176"/>
      <c r="H315" s="180">
        <v>330.72</v>
      </c>
      <c r="I315" s="186" t="e">
        <v>#N/A</v>
      </c>
    </row>
    <row r="316" ht="12.75" customHeight="1">
      <c r="A316" s="172" t="s">
        <v>833</v>
      </c>
      <c r="D316" s="173" t="s">
        <v>767</v>
      </c>
      <c r="E316" s="174" t="s">
        <v>834</v>
      </c>
      <c r="F316" s="180">
        <v>236.23</v>
      </c>
      <c r="G316" s="176"/>
      <c r="H316" s="180">
        <v>165.36</v>
      </c>
      <c r="I316" s="186" t="e">
        <v>#N/A</v>
      </c>
    </row>
    <row r="317" ht="12.75" customHeight="1">
      <c r="A317" s="172" t="s">
        <v>29</v>
      </c>
      <c r="D317" s="173" t="s">
        <v>767</v>
      </c>
      <c r="E317" s="174" t="s">
        <v>835</v>
      </c>
      <c r="F317" s="180">
        <v>45.58</v>
      </c>
      <c r="G317" s="176"/>
      <c r="H317" s="180">
        <v>31.91</v>
      </c>
      <c r="I317" s="181">
        <v>3.0</v>
      </c>
    </row>
    <row r="318" ht="12.75" customHeight="1">
      <c r="A318" s="172" t="s">
        <v>836</v>
      </c>
      <c r="D318" s="173" t="s">
        <v>767</v>
      </c>
      <c r="E318" s="174" t="s">
        <v>837</v>
      </c>
      <c r="F318" s="180">
        <v>82.41</v>
      </c>
      <c r="G318" s="176"/>
      <c r="H318" s="180">
        <v>57.69</v>
      </c>
      <c r="I318" s="181">
        <v>6.05</v>
      </c>
    </row>
    <row r="319" ht="12.75" customHeight="1">
      <c r="A319" s="172" t="s">
        <v>65</v>
      </c>
      <c r="D319" s="173" t="s">
        <v>767</v>
      </c>
      <c r="E319" s="174" t="s">
        <v>838</v>
      </c>
      <c r="F319" s="180">
        <v>13.97</v>
      </c>
      <c r="G319" s="176"/>
      <c r="H319" s="180">
        <v>9.78</v>
      </c>
      <c r="I319" s="181">
        <v>0.19</v>
      </c>
    </row>
    <row r="320" ht="12.75" customHeight="1">
      <c r="A320" s="172" t="s">
        <v>81</v>
      </c>
      <c r="D320" s="173" t="s">
        <v>767</v>
      </c>
      <c r="E320" s="174" t="s">
        <v>839</v>
      </c>
      <c r="F320" s="180">
        <v>15.25</v>
      </c>
      <c r="G320" s="176"/>
      <c r="H320" s="180">
        <v>10.67</v>
      </c>
      <c r="I320" s="181">
        <v>0.28</v>
      </c>
    </row>
    <row r="321" ht="12.75" customHeight="1">
      <c r="A321" s="172" t="s">
        <v>100</v>
      </c>
      <c r="D321" s="173" t="s">
        <v>767</v>
      </c>
      <c r="E321" s="174" t="s">
        <v>840</v>
      </c>
      <c r="F321" s="180">
        <v>19.34</v>
      </c>
      <c r="G321" s="176"/>
      <c r="H321" s="180">
        <v>13.54</v>
      </c>
      <c r="I321" s="181">
        <v>0.17</v>
      </c>
    </row>
    <row r="322" ht="12.75" customHeight="1">
      <c r="A322" s="172" t="s">
        <v>187</v>
      </c>
      <c r="D322" s="173" t="s">
        <v>767</v>
      </c>
      <c r="E322" s="174" t="s">
        <v>841</v>
      </c>
      <c r="F322" s="180">
        <v>25.97</v>
      </c>
      <c r="G322" s="176"/>
      <c r="H322" s="180">
        <v>18.18</v>
      </c>
      <c r="I322" s="181">
        <v>0.19</v>
      </c>
    </row>
    <row r="323" ht="12.75" customHeight="1">
      <c r="A323" s="172" t="s">
        <v>124</v>
      </c>
      <c r="D323" s="173" t="s">
        <v>767</v>
      </c>
      <c r="E323" s="174" t="s">
        <v>842</v>
      </c>
      <c r="F323" s="180">
        <v>33.75</v>
      </c>
      <c r="G323" s="176"/>
      <c r="H323" s="180">
        <v>23.62</v>
      </c>
      <c r="I323" s="181">
        <v>0.56</v>
      </c>
    </row>
    <row r="324" ht="12.75" customHeight="1">
      <c r="A324" s="172" t="s">
        <v>125</v>
      </c>
      <c r="D324" s="173" t="s">
        <v>767</v>
      </c>
      <c r="E324" s="174" t="s">
        <v>843</v>
      </c>
      <c r="F324" s="180">
        <v>33.75</v>
      </c>
      <c r="G324" s="176"/>
      <c r="H324" s="180">
        <v>23.62</v>
      </c>
      <c r="I324" s="181">
        <v>1.02</v>
      </c>
    </row>
    <row r="325" ht="12.75" customHeight="1">
      <c r="A325" s="172" t="s">
        <v>844</v>
      </c>
      <c r="D325" s="173" t="s">
        <v>767</v>
      </c>
      <c r="E325" s="174" t="s">
        <v>845</v>
      </c>
      <c r="F325" s="180">
        <v>43.97</v>
      </c>
      <c r="G325" s="176"/>
      <c r="H325" s="180">
        <v>30.78</v>
      </c>
      <c r="I325" s="181">
        <v>0.0</v>
      </c>
    </row>
    <row r="326" ht="12.75" customHeight="1">
      <c r="A326" s="172" t="s">
        <v>166</v>
      </c>
      <c r="D326" s="173" t="s">
        <v>767</v>
      </c>
      <c r="E326" s="174" t="s">
        <v>846</v>
      </c>
      <c r="F326" s="180">
        <v>21.97</v>
      </c>
      <c r="G326" s="176"/>
      <c r="H326" s="180">
        <v>15.38</v>
      </c>
      <c r="I326" s="181">
        <v>0.07</v>
      </c>
    </row>
    <row r="327" ht="12.75" customHeight="1">
      <c r="A327" s="172" t="s">
        <v>228</v>
      </c>
      <c r="D327" s="173" t="s">
        <v>767</v>
      </c>
      <c r="E327" s="174" t="s">
        <v>847</v>
      </c>
      <c r="F327" s="180">
        <v>6.99</v>
      </c>
      <c r="G327" s="176"/>
      <c r="H327" s="180">
        <v>4.9</v>
      </c>
      <c r="I327" s="181">
        <v>0.07</v>
      </c>
    </row>
    <row r="328" ht="12.75" customHeight="1">
      <c r="A328" s="172" t="s">
        <v>848</v>
      </c>
      <c r="D328" s="173" t="s">
        <v>767</v>
      </c>
      <c r="E328" s="174" t="s">
        <v>849</v>
      </c>
      <c r="F328" s="180">
        <v>30.95</v>
      </c>
      <c r="G328" s="176"/>
      <c r="H328" s="180">
        <v>21.67</v>
      </c>
      <c r="I328" s="181">
        <v>1.0</v>
      </c>
    </row>
    <row r="329" ht="12.75" customHeight="1">
      <c r="A329" s="172" t="s">
        <v>37</v>
      </c>
      <c r="D329" s="173" t="s">
        <v>767</v>
      </c>
      <c r="E329" s="174" t="s">
        <v>850</v>
      </c>
      <c r="F329" s="180">
        <v>19.47</v>
      </c>
      <c r="G329" s="176"/>
      <c r="H329" s="180">
        <v>13.63</v>
      </c>
      <c r="I329" s="181">
        <v>0.44</v>
      </c>
    </row>
    <row r="330" ht="12.75" customHeight="1">
      <c r="A330" s="172" t="s">
        <v>209</v>
      </c>
      <c r="D330" s="173" t="s">
        <v>767</v>
      </c>
      <c r="E330" s="174" t="s">
        <v>851</v>
      </c>
      <c r="F330" s="180">
        <v>42.97</v>
      </c>
      <c r="G330" s="176"/>
      <c r="H330" s="180">
        <v>30.08</v>
      </c>
      <c r="I330" s="181">
        <v>0.4</v>
      </c>
    </row>
    <row r="331" ht="12.75" customHeight="1">
      <c r="A331" s="172" t="s">
        <v>852</v>
      </c>
      <c r="D331" s="173" t="s">
        <v>767</v>
      </c>
      <c r="E331" s="174" t="s">
        <v>853</v>
      </c>
      <c r="F331" s="180">
        <v>26.97</v>
      </c>
      <c r="G331" s="176"/>
      <c r="H331" s="180">
        <v>18.88</v>
      </c>
      <c r="I331" s="181">
        <v>2.38</v>
      </c>
    </row>
    <row r="332" ht="12.75" customHeight="1">
      <c r="A332" s="172" t="s">
        <v>211</v>
      </c>
      <c r="D332" s="173" t="s">
        <v>767</v>
      </c>
      <c r="E332" s="174" t="s">
        <v>854</v>
      </c>
      <c r="F332" s="180">
        <v>68.97</v>
      </c>
      <c r="G332" s="176"/>
      <c r="H332" s="180">
        <v>48.28</v>
      </c>
      <c r="I332" s="181">
        <v>1.13</v>
      </c>
    </row>
    <row r="333" ht="12.75" customHeight="1">
      <c r="A333" s="172" t="s">
        <v>214</v>
      </c>
      <c r="D333" s="173" t="s">
        <v>767</v>
      </c>
      <c r="E333" s="174" t="s">
        <v>855</v>
      </c>
      <c r="F333" s="180">
        <v>53.97</v>
      </c>
      <c r="G333" s="176"/>
      <c r="H333" s="180">
        <v>37.78</v>
      </c>
      <c r="I333" s="181">
        <v>0.54</v>
      </c>
    </row>
    <row r="334" ht="12.75" customHeight="1">
      <c r="A334" s="172" t="s">
        <v>108</v>
      </c>
      <c r="D334" s="173" t="s">
        <v>767</v>
      </c>
      <c r="E334" s="174" t="s">
        <v>856</v>
      </c>
      <c r="F334" s="180">
        <v>19.97</v>
      </c>
      <c r="G334" s="176"/>
      <c r="H334" s="180">
        <v>13.98</v>
      </c>
      <c r="I334" s="181">
        <v>0.0</v>
      </c>
    </row>
    <row r="335" ht="12.75" customHeight="1">
      <c r="A335" s="172" t="s">
        <v>857</v>
      </c>
      <c r="D335" s="173" t="s">
        <v>767</v>
      </c>
      <c r="E335" s="174" t="s">
        <v>858</v>
      </c>
      <c r="F335" s="180">
        <v>2.99</v>
      </c>
      <c r="G335" s="176"/>
      <c r="H335" s="180">
        <v>2.1</v>
      </c>
      <c r="I335" s="181">
        <v>0.5</v>
      </c>
    </row>
    <row r="336" ht="12.75" customHeight="1">
      <c r="A336" s="172" t="s">
        <v>94</v>
      </c>
      <c r="D336" s="173" t="s">
        <v>767</v>
      </c>
      <c r="E336" s="174" t="s">
        <v>859</v>
      </c>
      <c r="F336" s="180">
        <v>30.35</v>
      </c>
      <c r="G336" s="176"/>
      <c r="H336" s="180">
        <v>21.25</v>
      </c>
      <c r="I336" s="181">
        <v>0.0</v>
      </c>
    </row>
    <row r="337" ht="12.75" customHeight="1">
      <c r="A337" s="172" t="s">
        <v>249</v>
      </c>
      <c r="D337" s="173" t="s">
        <v>767</v>
      </c>
      <c r="E337" s="174" t="s">
        <v>860</v>
      </c>
      <c r="F337" s="180">
        <v>4.45</v>
      </c>
      <c r="G337" s="176"/>
      <c r="H337" s="180">
        <v>3.12</v>
      </c>
      <c r="I337" s="181">
        <v>0.19</v>
      </c>
    </row>
    <row r="338" ht="12.75" customHeight="1">
      <c r="A338" s="172" t="s">
        <v>861</v>
      </c>
      <c r="D338" s="173" t="s">
        <v>767</v>
      </c>
      <c r="E338" s="174" t="s">
        <v>862</v>
      </c>
      <c r="F338" s="180">
        <v>11.45</v>
      </c>
      <c r="G338" s="176"/>
      <c r="H338" s="180">
        <v>8.02</v>
      </c>
      <c r="I338" s="181">
        <v>0.47</v>
      </c>
    </row>
    <row r="339" ht="12.75" customHeight="1">
      <c r="A339" s="172" t="s">
        <v>95</v>
      </c>
      <c r="D339" s="173" t="s">
        <v>767</v>
      </c>
      <c r="E339" s="174" t="s">
        <v>863</v>
      </c>
      <c r="F339" s="180">
        <v>31.25</v>
      </c>
      <c r="G339" s="176"/>
      <c r="H339" s="180">
        <v>21.88</v>
      </c>
      <c r="I339" s="181">
        <v>1.07</v>
      </c>
    </row>
    <row r="340" ht="12.75" customHeight="1">
      <c r="A340" s="172" t="s">
        <v>135</v>
      </c>
      <c r="D340" s="173" t="s">
        <v>767</v>
      </c>
      <c r="E340" s="174" t="s">
        <v>864</v>
      </c>
      <c r="F340" s="180">
        <v>62.47</v>
      </c>
      <c r="G340" s="176"/>
      <c r="H340" s="180">
        <v>43.73</v>
      </c>
      <c r="I340" s="181">
        <v>0.53</v>
      </c>
    </row>
    <row r="341" ht="12.75" customHeight="1">
      <c r="A341" s="172" t="s">
        <v>167</v>
      </c>
      <c r="D341" s="173" t="s">
        <v>767</v>
      </c>
      <c r="E341" s="174" t="s">
        <v>865</v>
      </c>
      <c r="F341" s="180">
        <v>21.87</v>
      </c>
      <c r="G341" s="176"/>
      <c r="H341" s="180">
        <v>15.31</v>
      </c>
      <c r="I341" s="181">
        <v>0.19</v>
      </c>
    </row>
    <row r="342" ht="12.75" customHeight="1">
      <c r="A342" s="172" t="s">
        <v>177</v>
      </c>
      <c r="D342" s="173" t="s">
        <v>767</v>
      </c>
      <c r="E342" s="174" t="s">
        <v>866</v>
      </c>
      <c r="F342" s="180">
        <v>23.97</v>
      </c>
      <c r="G342" s="176"/>
      <c r="H342" s="180">
        <v>16.78</v>
      </c>
      <c r="I342" s="181">
        <v>1.3</v>
      </c>
    </row>
    <row r="343" ht="12.75" customHeight="1">
      <c r="A343" s="172" t="s">
        <v>180</v>
      </c>
      <c r="D343" s="173" t="s">
        <v>767</v>
      </c>
      <c r="E343" s="174" t="s">
        <v>867</v>
      </c>
      <c r="F343" s="180">
        <v>25.45</v>
      </c>
      <c r="G343" s="176"/>
      <c r="H343" s="180">
        <v>17.82</v>
      </c>
      <c r="I343" s="181">
        <v>22.0</v>
      </c>
    </row>
    <row r="344" ht="12.75" customHeight="1">
      <c r="A344" s="172" t="s">
        <v>26</v>
      </c>
      <c r="D344" s="173" t="s">
        <v>767</v>
      </c>
      <c r="E344" s="174" t="s">
        <v>868</v>
      </c>
      <c r="F344" s="180">
        <v>21.76</v>
      </c>
      <c r="G344" s="176"/>
      <c r="H344" s="180">
        <v>15.23</v>
      </c>
      <c r="I344" s="181">
        <v>1.3</v>
      </c>
    </row>
    <row r="345" ht="12.75" customHeight="1">
      <c r="A345" s="172" t="s">
        <v>869</v>
      </c>
      <c r="D345" s="173" t="s">
        <v>767</v>
      </c>
      <c r="E345" s="174" t="s">
        <v>870</v>
      </c>
      <c r="F345" s="180">
        <v>248.02</v>
      </c>
      <c r="G345" s="176"/>
      <c r="H345" s="180">
        <v>173.61</v>
      </c>
      <c r="I345" s="181">
        <v>1.0</v>
      </c>
    </row>
    <row r="346" ht="12.75" customHeight="1">
      <c r="A346" s="172" t="s">
        <v>871</v>
      </c>
      <c r="D346" s="173" t="s">
        <v>767</v>
      </c>
      <c r="E346" s="174" t="s">
        <v>872</v>
      </c>
      <c r="F346" s="180">
        <v>23.94</v>
      </c>
      <c r="G346" s="176"/>
      <c r="H346" s="180">
        <v>16.76</v>
      </c>
      <c r="I346" s="181">
        <v>70.0</v>
      </c>
    </row>
    <row r="347" ht="12.75" customHeight="1">
      <c r="A347" s="172" t="s">
        <v>22</v>
      </c>
      <c r="D347" s="173" t="s">
        <v>753</v>
      </c>
      <c r="E347" s="174" t="s">
        <v>873</v>
      </c>
      <c r="F347" s="180">
        <v>64.47</v>
      </c>
      <c r="G347" s="176"/>
      <c r="H347" s="180">
        <v>45.13</v>
      </c>
      <c r="I347" s="181">
        <v>4.2</v>
      </c>
    </row>
    <row r="348" ht="12.75" customHeight="1">
      <c r="A348" s="172" t="s">
        <v>874</v>
      </c>
      <c r="D348" s="173" t="s">
        <v>753</v>
      </c>
      <c r="E348" s="174" t="s">
        <v>875</v>
      </c>
      <c r="F348" s="180">
        <v>734.96</v>
      </c>
      <c r="G348" s="176"/>
      <c r="H348" s="180">
        <v>514.47</v>
      </c>
      <c r="I348" s="181">
        <v>1.19</v>
      </c>
    </row>
    <row r="349" ht="12.75" customHeight="1">
      <c r="A349" s="172" t="s">
        <v>876</v>
      </c>
      <c r="D349" s="173" t="s">
        <v>753</v>
      </c>
      <c r="E349" s="174" t="s">
        <v>877</v>
      </c>
      <c r="F349" s="180">
        <v>367.48</v>
      </c>
      <c r="G349" s="176"/>
      <c r="H349" s="180">
        <v>257.24</v>
      </c>
      <c r="I349" s="186" t="e">
        <v>#N/A</v>
      </c>
    </row>
    <row r="350" ht="12.75" customHeight="1">
      <c r="A350" s="172" t="s">
        <v>30</v>
      </c>
      <c r="D350" s="173" t="s">
        <v>753</v>
      </c>
      <c r="E350" s="174" t="s">
        <v>878</v>
      </c>
      <c r="F350" s="180">
        <v>70.92</v>
      </c>
      <c r="G350" s="176"/>
      <c r="H350" s="180">
        <v>49.64</v>
      </c>
      <c r="I350" s="181">
        <v>4.2</v>
      </c>
    </row>
    <row r="351" ht="12.75" customHeight="1">
      <c r="A351" s="172" t="s">
        <v>879</v>
      </c>
      <c r="D351" s="173" t="s">
        <v>753</v>
      </c>
      <c r="E351" s="174" t="s">
        <v>880</v>
      </c>
      <c r="F351" s="180">
        <v>101.81</v>
      </c>
      <c r="G351" s="176"/>
      <c r="H351" s="180">
        <v>71.27</v>
      </c>
      <c r="I351" s="181">
        <v>7.8</v>
      </c>
    </row>
    <row r="352" ht="12.75" customHeight="1">
      <c r="A352" s="172" t="s">
        <v>67</v>
      </c>
      <c r="D352" s="173" t="s">
        <v>753</v>
      </c>
      <c r="E352" s="174" t="s">
        <v>881</v>
      </c>
      <c r="F352" s="180">
        <v>21.62</v>
      </c>
      <c r="G352" s="176"/>
      <c r="H352" s="180">
        <v>15.13</v>
      </c>
      <c r="I352" s="181">
        <v>0.36</v>
      </c>
    </row>
    <row r="353" ht="12.75" customHeight="1">
      <c r="A353" s="172" t="s">
        <v>882</v>
      </c>
      <c r="D353" s="173" t="s">
        <v>753</v>
      </c>
      <c r="E353" s="174" t="s">
        <v>883</v>
      </c>
      <c r="F353" s="180">
        <v>21.62</v>
      </c>
      <c r="G353" s="176"/>
      <c r="H353" s="180">
        <v>15.13</v>
      </c>
      <c r="I353" s="186" t="e">
        <v>#N/A</v>
      </c>
    </row>
    <row r="354" ht="12.75" customHeight="1">
      <c r="A354" s="172" t="s">
        <v>82</v>
      </c>
      <c r="D354" s="173" t="s">
        <v>753</v>
      </c>
      <c r="E354" s="174" t="s">
        <v>884</v>
      </c>
      <c r="F354" s="180">
        <v>22.95</v>
      </c>
      <c r="G354" s="176"/>
      <c r="H354" s="180">
        <v>16.07</v>
      </c>
      <c r="I354" s="181">
        <v>0.33</v>
      </c>
    </row>
    <row r="355" ht="12.75" customHeight="1">
      <c r="A355" s="172" t="s">
        <v>885</v>
      </c>
      <c r="D355" s="173" t="s">
        <v>753</v>
      </c>
      <c r="E355" s="174" t="s">
        <v>886</v>
      </c>
      <c r="F355" s="180">
        <v>22.95</v>
      </c>
      <c r="G355" s="176"/>
      <c r="H355" s="180">
        <v>16.07</v>
      </c>
      <c r="I355" s="186" t="e">
        <v>#N/A</v>
      </c>
    </row>
    <row r="356" ht="12.75" customHeight="1">
      <c r="A356" s="172" t="s">
        <v>88</v>
      </c>
      <c r="D356" s="173" t="s">
        <v>753</v>
      </c>
      <c r="E356" s="174" t="s">
        <v>887</v>
      </c>
      <c r="F356" s="180">
        <v>23.24</v>
      </c>
      <c r="G356" s="176"/>
      <c r="H356" s="180">
        <v>16.27</v>
      </c>
      <c r="I356" s="181">
        <v>0.5</v>
      </c>
    </row>
    <row r="357" ht="12.75" customHeight="1">
      <c r="A357" s="172" t="s">
        <v>101</v>
      </c>
      <c r="D357" s="173" t="s">
        <v>753</v>
      </c>
      <c r="E357" s="174" t="s">
        <v>888</v>
      </c>
      <c r="F357" s="180">
        <v>27.24</v>
      </c>
      <c r="G357" s="176"/>
      <c r="H357" s="180">
        <v>19.07</v>
      </c>
      <c r="I357" s="181">
        <v>0.31</v>
      </c>
    </row>
    <row r="358" ht="12.75" customHeight="1">
      <c r="A358" s="172" t="s">
        <v>889</v>
      </c>
      <c r="D358" s="173" t="s">
        <v>753</v>
      </c>
      <c r="E358" s="174" t="s">
        <v>890</v>
      </c>
      <c r="F358" s="180">
        <v>27.24</v>
      </c>
      <c r="G358" s="176"/>
      <c r="H358" s="180">
        <v>19.07</v>
      </c>
      <c r="I358" s="186" t="e">
        <v>#N/A</v>
      </c>
    </row>
    <row r="359" ht="12.75" customHeight="1">
      <c r="A359" s="172" t="s">
        <v>188</v>
      </c>
      <c r="D359" s="173" t="s">
        <v>753</v>
      </c>
      <c r="E359" s="174" t="s">
        <v>891</v>
      </c>
      <c r="F359" s="180">
        <v>33.87</v>
      </c>
      <c r="G359" s="176"/>
      <c r="H359" s="180">
        <v>23.71</v>
      </c>
      <c r="I359" s="181">
        <v>0.3</v>
      </c>
    </row>
    <row r="360" ht="12.75" customHeight="1">
      <c r="A360" s="172" t="s">
        <v>126</v>
      </c>
      <c r="D360" s="173" t="s">
        <v>753</v>
      </c>
      <c r="E360" s="174" t="s">
        <v>892</v>
      </c>
      <c r="F360" s="180">
        <v>40.54</v>
      </c>
      <c r="G360" s="176"/>
      <c r="H360" s="180">
        <v>28.38</v>
      </c>
      <c r="I360" s="181">
        <v>1.05</v>
      </c>
    </row>
    <row r="361" ht="12.75" customHeight="1">
      <c r="A361" s="172" t="s">
        <v>128</v>
      </c>
      <c r="D361" s="173" t="s">
        <v>753</v>
      </c>
      <c r="E361" s="174" t="s">
        <v>893</v>
      </c>
      <c r="F361" s="180">
        <v>40.54</v>
      </c>
      <c r="G361" s="176"/>
      <c r="H361" s="180">
        <v>28.38</v>
      </c>
      <c r="I361" s="181">
        <v>1.05</v>
      </c>
    </row>
    <row r="362" ht="12.75" customHeight="1">
      <c r="A362" s="172" t="s">
        <v>127</v>
      </c>
      <c r="D362" s="173" t="s">
        <v>753</v>
      </c>
      <c r="E362" s="174" t="s">
        <v>894</v>
      </c>
      <c r="F362" s="180">
        <v>40.34</v>
      </c>
      <c r="G362" s="176"/>
      <c r="H362" s="180">
        <v>28.24</v>
      </c>
      <c r="I362" s="181">
        <v>1.25</v>
      </c>
    </row>
    <row r="363" ht="12.75" customHeight="1">
      <c r="A363" s="172" t="s">
        <v>895</v>
      </c>
      <c r="D363" s="173" t="s">
        <v>753</v>
      </c>
      <c r="E363" s="174" t="s">
        <v>896</v>
      </c>
      <c r="F363" s="180">
        <v>40.34</v>
      </c>
      <c r="G363" s="176"/>
      <c r="H363" s="180">
        <v>28.24</v>
      </c>
      <c r="I363" s="186" t="e">
        <v>#N/A</v>
      </c>
    </row>
    <row r="364" ht="12.75" customHeight="1">
      <c r="A364" s="172" t="s">
        <v>153</v>
      </c>
      <c r="D364" s="173" t="s">
        <v>753</v>
      </c>
      <c r="E364" s="174" t="s">
        <v>897</v>
      </c>
      <c r="F364" s="180">
        <v>39.97</v>
      </c>
      <c r="G364" s="176"/>
      <c r="H364" s="180">
        <v>27.98</v>
      </c>
      <c r="I364" s="181">
        <v>1.24</v>
      </c>
    </row>
    <row r="365" ht="12.75" customHeight="1">
      <c r="A365" s="172" t="s">
        <v>154</v>
      </c>
      <c r="D365" s="173" t="s">
        <v>753</v>
      </c>
      <c r="E365" s="174" t="s">
        <v>898</v>
      </c>
      <c r="F365" s="180">
        <v>39.74</v>
      </c>
      <c r="G365" s="176"/>
      <c r="H365" s="180">
        <v>27.82</v>
      </c>
      <c r="I365" s="181">
        <v>1.24</v>
      </c>
    </row>
    <row r="366" ht="12.75" customHeight="1">
      <c r="A366" s="172" t="s">
        <v>899</v>
      </c>
      <c r="D366" s="173" t="s">
        <v>753</v>
      </c>
      <c r="E366" s="174" t="s">
        <v>900</v>
      </c>
      <c r="F366" s="180">
        <v>43.47</v>
      </c>
      <c r="G366" s="176"/>
      <c r="H366" s="180">
        <v>30.43</v>
      </c>
      <c r="I366" s="181">
        <v>0.33</v>
      </c>
    </row>
    <row r="367" ht="12.75" customHeight="1">
      <c r="A367" s="172" t="s">
        <v>168</v>
      </c>
      <c r="D367" s="173" t="s">
        <v>753</v>
      </c>
      <c r="E367" s="174" t="s">
        <v>901</v>
      </c>
      <c r="F367" s="180">
        <v>27.49</v>
      </c>
      <c r="G367" s="176"/>
      <c r="H367" s="180">
        <v>19.24</v>
      </c>
      <c r="I367" s="181">
        <v>0.1</v>
      </c>
    </row>
    <row r="368" ht="12.75" customHeight="1">
      <c r="A368" s="172" t="s">
        <v>229</v>
      </c>
      <c r="D368" s="173" t="s">
        <v>753</v>
      </c>
      <c r="E368" s="174" t="s">
        <v>902</v>
      </c>
      <c r="F368" s="180">
        <v>7.75</v>
      </c>
      <c r="G368" s="176"/>
      <c r="H368" s="180">
        <v>5.42</v>
      </c>
      <c r="I368" s="181">
        <v>0.1</v>
      </c>
    </row>
    <row r="369" ht="12.75" customHeight="1">
      <c r="A369" s="172" t="s">
        <v>903</v>
      </c>
      <c r="D369" s="173" t="s">
        <v>753</v>
      </c>
      <c r="E369" s="174" t="s">
        <v>904</v>
      </c>
      <c r="F369" s="180">
        <v>34.49</v>
      </c>
      <c r="G369" s="176"/>
      <c r="H369" s="180">
        <v>24.15</v>
      </c>
      <c r="I369" s="181">
        <v>1.54</v>
      </c>
    </row>
    <row r="370" ht="12.75" customHeight="1">
      <c r="A370" s="172" t="s">
        <v>905</v>
      </c>
      <c r="D370" s="173" t="s">
        <v>753</v>
      </c>
      <c r="E370" s="174" t="s">
        <v>906</v>
      </c>
      <c r="F370" s="180">
        <v>35.95</v>
      </c>
      <c r="G370" s="176"/>
      <c r="H370" s="180">
        <v>25.16</v>
      </c>
      <c r="I370" s="186" t="e">
        <v>#N/A</v>
      </c>
    </row>
    <row r="371" ht="12.75" customHeight="1">
      <c r="A371" s="172" t="s">
        <v>38</v>
      </c>
      <c r="D371" s="173" t="s">
        <v>753</v>
      </c>
      <c r="E371" s="174" t="s">
        <v>907</v>
      </c>
      <c r="F371" s="180">
        <v>22.99</v>
      </c>
      <c r="G371" s="176"/>
      <c r="H371" s="180">
        <v>16.09</v>
      </c>
      <c r="I371" s="181">
        <v>0.5</v>
      </c>
    </row>
    <row r="372" ht="12.75" customHeight="1">
      <c r="A372" s="172" t="s">
        <v>908</v>
      </c>
      <c r="D372" s="173" t="s">
        <v>753</v>
      </c>
      <c r="E372" s="174" t="s">
        <v>909</v>
      </c>
      <c r="F372" s="180">
        <v>22.99</v>
      </c>
      <c r="G372" s="176"/>
      <c r="H372" s="180">
        <v>16.09</v>
      </c>
      <c r="I372" s="186" t="e">
        <v>#N/A</v>
      </c>
    </row>
    <row r="373" ht="12.75" customHeight="1">
      <c r="A373" s="172" t="s">
        <v>210</v>
      </c>
      <c r="D373" s="173" t="s">
        <v>753</v>
      </c>
      <c r="E373" s="174" t="s">
        <v>910</v>
      </c>
      <c r="F373" s="180">
        <v>42.49</v>
      </c>
      <c r="G373" s="176"/>
      <c r="H373" s="180">
        <v>29.74</v>
      </c>
      <c r="I373" s="181">
        <v>1.71</v>
      </c>
    </row>
    <row r="374" ht="12.75" customHeight="1">
      <c r="A374" s="172" t="s">
        <v>911</v>
      </c>
      <c r="D374" s="173" t="s">
        <v>753</v>
      </c>
      <c r="E374" s="174" t="s">
        <v>912</v>
      </c>
      <c r="F374" s="180">
        <v>30.87</v>
      </c>
      <c r="G374" s="176"/>
      <c r="H374" s="180">
        <v>21.61</v>
      </c>
      <c r="I374" s="181">
        <v>2.66</v>
      </c>
    </row>
    <row r="375" ht="12.75" customHeight="1">
      <c r="A375" s="172" t="s">
        <v>913</v>
      </c>
      <c r="D375" s="173" t="s">
        <v>753</v>
      </c>
      <c r="E375" s="174" t="s">
        <v>914</v>
      </c>
      <c r="F375" s="180">
        <v>42.49</v>
      </c>
      <c r="G375" s="176"/>
      <c r="H375" s="180">
        <v>29.74</v>
      </c>
      <c r="I375" s="186" t="e">
        <v>#N/A</v>
      </c>
    </row>
    <row r="376" ht="12.75" customHeight="1">
      <c r="A376" s="172" t="s">
        <v>212</v>
      </c>
      <c r="D376" s="173" t="s">
        <v>753</v>
      </c>
      <c r="E376" s="174" t="s">
        <v>915</v>
      </c>
      <c r="F376" s="180">
        <v>69.74</v>
      </c>
      <c r="G376" s="176"/>
      <c r="H376" s="180">
        <v>48.82</v>
      </c>
      <c r="I376" s="181">
        <v>1.98</v>
      </c>
    </row>
    <row r="377" ht="12.75" customHeight="1">
      <c r="A377" s="172" t="s">
        <v>215</v>
      </c>
      <c r="D377" s="173" t="s">
        <v>753</v>
      </c>
      <c r="E377" s="174" t="s">
        <v>916</v>
      </c>
      <c r="F377" s="180">
        <v>60.47</v>
      </c>
      <c r="G377" s="176"/>
      <c r="H377" s="180">
        <v>42.33</v>
      </c>
      <c r="I377" s="181">
        <v>1.0</v>
      </c>
    </row>
    <row r="378" ht="12.75" customHeight="1">
      <c r="A378" s="172" t="s">
        <v>917</v>
      </c>
      <c r="D378" s="173" t="s">
        <v>753</v>
      </c>
      <c r="E378" s="174" t="s">
        <v>918</v>
      </c>
      <c r="F378" s="180">
        <v>43.79</v>
      </c>
      <c r="G378" s="176"/>
      <c r="H378" s="180">
        <v>30.65</v>
      </c>
      <c r="I378" s="181">
        <v>1.71</v>
      </c>
    </row>
    <row r="379" ht="12.75" customHeight="1">
      <c r="A379" s="172" t="s">
        <v>919</v>
      </c>
      <c r="D379" s="173" t="s">
        <v>753</v>
      </c>
      <c r="E379" s="174" t="s">
        <v>920</v>
      </c>
      <c r="F379" s="180">
        <v>46.74</v>
      </c>
      <c r="G379" s="176"/>
      <c r="H379" s="180">
        <v>32.72</v>
      </c>
      <c r="I379" s="181">
        <v>0.7</v>
      </c>
    </row>
    <row r="380" ht="12.75" customHeight="1">
      <c r="A380" s="172" t="s">
        <v>109</v>
      </c>
      <c r="D380" s="173" t="s">
        <v>753</v>
      </c>
      <c r="E380" s="174" t="s">
        <v>921</v>
      </c>
      <c r="F380" s="180">
        <v>31.47</v>
      </c>
      <c r="G380" s="176"/>
      <c r="H380" s="180">
        <v>22.03</v>
      </c>
      <c r="I380" s="181">
        <v>0.01</v>
      </c>
    </row>
    <row r="381" ht="12.75" customHeight="1">
      <c r="A381" s="172" t="s">
        <v>922</v>
      </c>
      <c r="D381" s="173" t="s">
        <v>753</v>
      </c>
      <c r="E381" s="174" t="s">
        <v>923</v>
      </c>
      <c r="F381" s="180">
        <v>2.99</v>
      </c>
      <c r="G381" s="176"/>
      <c r="H381" s="180">
        <v>2.1</v>
      </c>
      <c r="I381" s="181">
        <v>0.01</v>
      </c>
    </row>
    <row r="382" ht="12.75" customHeight="1">
      <c r="A382" s="172" t="s">
        <v>924</v>
      </c>
      <c r="D382" s="173" t="s">
        <v>753</v>
      </c>
      <c r="E382" s="174" t="s">
        <v>925</v>
      </c>
      <c r="F382" s="180">
        <v>2.99</v>
      </c>
      <c r="G382" s="176"/>
      <c r="H382" s="180">
        <v>2.09</v>
      </c>
      <c r="I382" s="181">
        <v>0.0</v>
      </c>
    </row>
    <row r="383" ht="12.75" customHeight="1">
      <c r="A383" s="172" t="s">
        <v>926</v>
      </c>
      <c r="D383" s="173" t="s">
        <v>753</v>
      </c>
      <c r="E383" s="174" t="s">
        <v>927</v>
      </c>
      <c r="F383" s="180">
        <v>2.99</v>
      </c>
      <c r="G383" s="176"/>
      <c r="H383" s="180">
        <v>2.1</v>
      </c>
      <c r="I383" s="181">
        <v>0.5</v>
      </c>
    </row>
    <row r="384" ht="12.75" customHeight="1">
      <c r="A384" s="172" t="s">
        <v>96</v>
      </c>
      <c r="D384" s="173" t="s">
        <v>753</v>
      </c>
      <c r="E384" s="174" t="s">
        <v>928</v>
      </c>
      <c r="F384" s="180">
        <v>36.94</v>
      </c>
      <c r="G384" s="176"/>
      <c r="H384" s="180">
        <v>25.86</v>
      </c>
      <c r="I384" s="181">
        <v>0.0</v>
      </c>
    </row>
    <row r="385" ht="12.75" customHeight="1">
      <c r="A385" s="172" t="s">
        <v>250</v>
      </c>
      <c r="D385" s="173" t="s">
        <v>753</v>
      </c>
      <c r="E385" s="174" t="s">
        <v>929</v>
      </c>
      <c r="F385" s="180">
        <v>4.95</v>
      </c>
      <c r="G385" s="176"/>
      <c r="H385" s="180">
        <v>3.47</v>
      </c>
      <c r="I385" s="181">
        <v>0.44</v>
      </c>
    </row>
    <row r="386" ht="12.75" customHeight="1">
      <c r="A386" s="172" t="s">
        <v>930</v>
      </c>
      <c r="D386" s="173" t="s">
        <v>753</v>
      </c>
      <c r="E386" s="174" t="s">
        <v>931</v>
      </c>
      <c r="F386" s="180">
        <v>12.95</v>
      </c>
      <c r="G386" s="176"/>
      <c r="H386" s="180">
        <v>9.06</v>
      </c>
      <c r="I386" s="181">
        <v>0.88</v>
      </c>
    </row>
    <row r="387" ht="12.75" customHeight="1">
      <c r="A387" s="172" t="s">
        <v>98</v>
      </c>
      <c r="D387" s="173" t="s">
        <v>753</v>
      </c>
      <c r="E387" s="174" t="s">
        <v>932</v>
      </c>
      <c r="F387" s="180">
        <v>36.59</v>
      </c>
      <c r="G387" s="176"/>
      <c r="H387" s="180">
        <v>25.61</v>
      </c>
      <c r="I387" s="181">
        <v>0.88</v>
      </c>
    </row>
    <row r="388" ht="12.75" customHeight="1">
      <c r="A388" s="172" t="s">
        <v>97</v>
      </c>
      <c r="D388" s="173" t="s">
        <v>753</v>
      </c>
      <c r="E388" s="174" t="s">
        <v>933</v>
      </c>
      <c r="F388" s="180">
        <v>36.59</v>
      </c>
      <c r="G388" s="176"/>
      <c r="H388" s="180">
        <v>25.61</v>
      </c>
      <c r="I388" s="181">
        <v>1.23</v>
      </c>
    </row>
    <row r="389" ht="12.75" customHeight="1">
      <c r="A389" s="172" t="s">
        <v>118</v>
      </c>
      <c r="D389" s="173" t="s">
        <v>753</v>
      </c>
      <c r="E389" s="174" t="s">
        <v>934</v>
      </c>
      <c r="F389" s="180">
        <v>27.14</v>
      </c>
      <c r="G389" s="176"/>
      <c r="H389" s="180">
        <v>19.0</v>
      </c>
      <c r="I389" s="181">
        <v>0.29</v>
      </c>
    </row>
    <row r="390" ht="12.75" customHeight="1">
      <c r="A390" s="172" t="s">
        <v>155</v>
      </c>
      <c r="D390" s="173" t="s">
        <v>753</v>
      </c>
      <c r="E390" s="174" t="s">
        <v>935</v>
      </c>
      <c r="F390" s="180">
        <v>39.47</v>
      </c>
      <c r="G390" s="176"/>
      <c r="H390" s="180">
        <v>27.63</v>
      </c>
      <c r="I390" s="181">
        <v>0.93</v>
      </c>
    </row>
    <row r="391" ht="12.75" customHeight="1">
      <c r="A391" s="172" t="s">
        <v>169</v>
      </c>
      <c r="D391" s="173" t="s">
        <v>753</v>
      </c>
      <c r="E391" s="174" t="s">
        <v>936</v>
      </c>
      <c r="F391" s="180">
        <v>27.44</v>
      </c>
      <c r="G391" s="176"/>
      <c r="H391" s="180">
        <v>19.21</v>
      </c>
      <c r="I391" s="181">
        <v>0.27</v>
      </c>
    </row>
    <row r="392" ht="12.75" customHeight="1">
      <c r="A392" s="172" t="s">
        <v>937</v>
      </c>
      <c r="D392" s="173" t="s">
        <v>753</v>
      </c>
      <c r="E392" s="174" t="s">
        <v>938</v>
      </c>
      <c r="F392" s="180">
        <v>27.44</v>
      </c>
      <c r="G392" s="176"/>
      <c r="H392" s="180">
        <v>19.21</v>
      </c>
      <c r="I392" s="186" t="e">
        <v>#N/A</v>
      </c>
    </row>
    <row r="393" ht="12.75" customHeight="1">
      <c r="A393" s="172" t="s">
        <v>73</v>
      </c>
      <c r="D393" s="173" t="s">
        <v>753</v>
      </c>
      <c r="E393" s="174" t="s">
        <v>939</v>
      </c>
      <c r="F393" s="180">
        <v>22.19</v>
      </c>
      <c r="G393" s="176"/>
      <c r="H393" s="180">
        <v>15.53</v>
      </c>
      <c r="I393" s="181">
        <v>0.63</v>
      </c>
    </row>
    <row r="394" ht="12.75" customHeight="1">
      <c r="A394" s="172" t="s">
        <v>143</v>
      </c>
      <c r="D394" s="173" t="s">
        <v>753</v>
      </c>
      <c r="E394" s="174" t="s">
        <v>940</v>
      </c>
      <c r="F394" s="180">
        <v>32.47</v>
      </c>
      <c r="G394" s="176"/>
      <c r="H394" s="180">
        <v>22.73</v>
      </c>
      <c r="I394" s="181">
        <v>0.01</v>
      </c>
    </row>
    <row r="395" ht="12.75" customHeight="1">
      <c r="A395" s="172" t="s">
        <v>256</v>
      </c>
      <c r="D395" s="173" t="s">
        <v>753</v>
      </c>
      <c r="E395" s="174" t="s">
        <v>941</v>
      </c>
      <c r="F395" s="180">
        <v>3.25</v>
      </c>
      <c r="G395" s="176"/>
      <c r="H395" s="180">
        <v>2.27</v>
      </c>
      <c r="I395" s="181">
        <v>0.31</v>
      </c>
    </row>
    <row r="396" ht="12.75" customHeight="1">
      <c r="A396" s="172" t="s">
        <v>170</v>
      </c>
      <c r="D396" s="173" t="s">
        <v>753</v>
      </c>
      <c r="E396" s="174" t="s">
        <v>942</v>
      </c>
      <c r="F396" s="180">
        <v>27.49</v>
      </c>
      <c r="G396" s="176"/>
      <c r="H396" s="180">
        <v>19.24</v>
      </c>
      <c r="I396" s="181">
        <v>0.35</v>
      </c>
    </row>
    <row r="397" ht="12.75" customHeight="1">
      <c r="A397" s="172" t="s">
        <v>943</v>
      </c>
      <c r="D397" s="173" t="s">
        <v>753</v>
      </c>
      <c r="E397" s="174" t="s">
        <v>944</v>
      </c>
      <c r="F397" s="180">
        <v>27.49</v>
      </c>
      <c r="G397" s="176"/>
      <c r="H397" s="180">
        <v>19.24</v>
      </c>
      <c r="I397" s="186" t="e">
        <v>#N/A</v>
      </c>
    </row>
    <row r="398" ht="12.75" customHeight="1">
      <c r="A398" s="172" t="s">
        <v>178</v>
      </c>
      <c r="D398" s="173" t="s">
        <v>753</v>
      </c>
      <c r="E398" s="174" t="s">
        <v>945</v>
      </c>
      <c r="F398" s="180">
        <v>31.14</v>
      </c>
      <c r="G398" s="176"/>
      <c r="H398" s="180">
        <v>21.8</v>
      </c>
      <c r="I398" s="181">
        <v>1.5</v>
      </c>
    </row>
    <row r="399" ht="12.75" customHeight="1">
      <c r="A399" s="172" t="s">
        <v>181</v>
      </c>
      <c r="D399" s="173" t="s">
        <v>753</v>
      </c>
      <c r="E399" s="174" t="s">
        <v>946</v>
      </c>
      <c r="F399" s="180">
        <v>32.74</v>
      </c>
      <c r="G399" s="176"/>
      <c r="H399" s="180">
        <v>22.92</v>
      </c>
      <c r="I399" s="181">
        <v>1.72</v>
      </c>
    </row>
    <row r="400" ht="12.75" customHeight="1">
      <c r="A400" s="172" t="s">
        <v>136</v>
      </c>
      <c r="D400" s="173" t="s">
        <v>753</v>
      </c>
      <c r="E400" s="174" t="s">
        <v>947</v>
      </c>
      <c r="F400" s="180">
        <v>78.94</v>
      </c>
      <c r="G400" s="176"/>
      <c r="H400" s="180">
        <v>55.26</v>
      </c>
      <c r="I400" s="181">
        <v>0.86</v>
      </c>
    </row>
    <row r="401" ht="12.75" customHeight="1">
      <c r="A401" s="172" t="s">
        <v>182</v>
      </c>
      <c r="D401" s="173" t="s">
        <v>753</v>
      </c>
      <c r="E401" s="174" t="s">
        <v>948</v>
      </c>
      <c r="F401" s="180">
        <v>32.79</v>
      </c>
      <c r="G401" s="176"/>
      <c r="H401" s="180">
        <v>22.95</v>
      </c>
      <c r="I401" s="181">
        <v>27.0</v>
      </c>
    </row>
    <row r="402" ht="12.75" customHeight="1">
      <c r="A402" s="172" t="s">
        <v>949</v>
      </c>
      <c r="D402" s="173" t="s">
        <v>753</v>
      </c>
      <c r="E402" s="174" t="s">
        <v>950</v>
      </c>
      <c r="F402" s="180">
        <v>332.99</v>
      </c>
      <c r="G402" s="176"/>
      <c r="H402" s="180">
        <v>233.09</v>
      </c>
      <c r="I402" s="186" t="e">
        <v>#N/A</v>
      </c>
    </row>
    <row r="403" ht="12.75" customHeight="1">
      <c r="A403" s="172" t="s">
        <v>314</v>
      </c>
      <c r="D403" s="173" t="s">
        <v>753</v>
      </c>
      <c r="E403" s="174" t="s">
        <v>951</v>
      </c>
      <c r="F403" s="180">
        <v>499.94</v>
      </c>
      <c r="G403" s="176"/>
      <c r="H403" s="180">
        <v>349.96</v>
      </c>
      <c r="I403" s="181">
        <v>9.0</v>
      </c>
    </row>
    <row r="404" ht="12.75" customHeight="1">
      <c r="A404" s="172" t="s">
        <v>952</v>
      </c>
      <c r="D404" s="173" t="s">
        <v>753</v>
      </c>
      <c r="E404" s="174" t="s">
        <v>953</v>
      </c>
      <c r="F404" s="180">
        <v>249.0</v>
      </c>
      <c r="G404" s="176"/>
      <c r="H404" s="180">
        <v>174.3</v>
      </c>
      <c r="I404" s="186" t="e">
        <v>#N/A</v>
      </c>
    </row>
    <row r="405" ht="12.75" customHeight="1">
      <c r="A405" s="172" t="s">
        <v>318</v>
      </c>
      <c r="D405" s="173" t="s">
        <v>753</v>
      </c>
      <c r="E405" s="174" t="s">
        <v>954</v>
      </c>
      <c r="F405" s="180">
        <v>363.49</v>
      </c>
      <c r="G405" s="176"/>
      <c r="H405" s="180">
        <v>254.44</v>
      </c>
      <c r="I405" s="181">
        <v>34.0</v>
      </c>
    </row>
    <row r="406" ht="12.75" customHeight="1">
      <c r="A406" s="172" t="s">
        <v>315</v>
      </c>
      <c r="D406" s="173" t="s">
        <v>753</v>
      </c>
      <c r="E406" s="174" t="s">
        <v>955</v>
      </c>
      <c r="F406" s="180">
        <v>732.94</v>
      </c>
      <c r="G406" s="176"/>
      <c r="H406" s="180">
        <v>513.06</v>
      </c>
      <c r="I406" s="181">
        <v>11.6</v>
      </c>
    </row>
    <row r="407" ht="12.75" customHeight="1">
      <c r="A407" s="172" t="s">
        <v>956</v>
      </c>
      <c r="D407" s="173" t="s">
        <v>753</v>
      </c>
      <c r="E407" s="174" t="s">
        <v>957</v>
      </c>
      <c r="F407" s="180">
        <v>359.0</v>
      </c>
      <c r="G407" s="176"/>
      <c r="H407" s="180">
        <v>251.3</v>
      </c>
      <c r="I407" s="186" t="e">
        <v>#N/A</v>
      </c>
    </row>
    <row r="408" ht="12.75" customHeight="1">
      <c r="A408" s="172" t="s">
        <v>319</v>
      </c>
      <c r="D408" s="173" t="s">
        <v>753</v>
      </c>
      <c r="E408" s="174" t="s">
        <v>958</v>
      </c>
      <c r="F408" s="180">
        <v>475.49</v>
      </c>
      <c r="G408" s="176"/>
      <c r="H408" s="180">
        <v>332.84</v>
      </c>
      <c r="I408" s="181">
        <v>66.0</v>
      </c>
    </row>
    <row r="409" ht="12.75" customHeight="1">
      <c r="A409" s="172" t="s">
        <v>316</v>
      </c>
      <c r="D409" s="173" t="s">
        <v>753</v>
      </c>
      <c r="E409" s="174" t="s">
        <v>959</v>
      </c>
      <c r="F409" s="180">
        <v>1011.98</v>
      </c>
      <c r="G409" s="176"/>
      <c r="H409" s="180">
        <v>708.39</v>
      </c>
      <c r="I409" s="181">
        <v>12.0</v>
      </c>
    </row>
    <row r="410" ht="12.75" customHeight="1">
      <c r="A410" s="172" t="s">
        <v>960</v>
      </c>
      <c r="D410" s="173" t="s">
        <v>753</v>
      </c>
      <c r="E410" s="174" t="s">
        <v>961</v>
      </c>
      <c r="F410" s="180">
        <v>453.49</v>
      </c>
      <c r="G410" s="176"/>
      <c r="H410" s="180">
        <v>317.44</v>
      </c>
      <c r="I410" s="186" t="e">
        <v>#N/A</v>
      </c>
    </row>
    <row r="411" ht="12.75" customHeight="1">
      <c r="A411" s="172" t="s">
        <v>317</v>
      </c>
      <c r="D411" s="173" t="s">
        <v>753</v>
      </c>
      <c r="E411" s="174" t="s">
        <v>962</v>
      </c>
      <c r="F411" s="180">
        <v>1242.97</v>
      </c>
      <c r="G411" s="176"/>
      <c r="H411" s="180">
        <v>870.08</v>
      </c>
      <c r="I411" s="181">
        <v>15.0</v>
      </c>
    </row>
    <row r="412" ht="12.75" customHeight="1">
      <c r="A412" s="172" t="s">
        <v>963</v>
      </c>
      <c r="D412" s="173" t="s">
        <v>753</v>
      </c>
      <c r="E412" s="174" t="s">
        <v>964</v>
      </c>
      <c r="F412" s="180">
        <v>524.19</v>
      </c>
      <c r="G412" s="176"/>
      <c r="H412" s="180">
        <v>366.93</v>
      </c>
      <c r="I412" s="186" t="e">
        <v>#N/A</v>
      </c>
    </row>
    <row r="413" ht="12.75" customHeight="1">
      <c r="A413" s="172" t="s">
        <v>27</v>
      </c>
      <c r="D413" s="173" t="s">
        <v>753</v>
      </c>
      <c r="E413" s="174" t="s">
        <v>965</v>
      </c>
      <c r="F413" s="180">
        <v>33.85</v>
      </c>
      <c r="G413" s="176"/>
      <c r="H413" s="180">
        <v>23.69</v>
      </c>
      <c r="I413" s="181">
        <v>1.5</v>
      </c>
    </row>
    <row r="414" ht="12.75" customHeight="1">
      <c r="A414" s="172" t="s">
        <v>966</v>
      </c>
      <c r="D414" s="173" t="s">
        <v>753</v>
      </c>
      <c r="E414" s="174" t="s">
        <v>967</v>
      </c>
      <c r="F414" s="180">
        <v>385.91</v>
      </c>
      <c r="G414" s="176"/>
      <c r="H414" s="180">
        <v>270.14</v>
      </c>
      <c r="I414" s="181">
        <v>1.6</v>
      </c>
    </row>
    <row r="415" ht="12.75" customHeight="1">
      <c r="A415" s="172" t="s">
        <v>968</v>
      </c>
      <c r="D415" s="173" t="s">
        <v>753</v>
      </c>
      <c r="E415" s="174" t="s">
        <v>969</v>
      </c>
      <c r="F415" s="180">
        <v>37.24</v>
      </c>
      <c r="G415" s="176"/>
      <c r="H415" s="180">
        <v>26.06</v>
      </c>
      <c r="I415" s="181">
        <v>2.0</v>
      </c>
    </row>
    <row r="416" ht="12.75" customHeight="1">
      <c r="A416" s="172" t="s">
        <v>970</v>
      </c>
      <c r="E416" s="174" t="s">
        <v>971</v>
      </c>
      <c r="F416" s="180">
        <v>8.59</v>
      </c>
      <c r="G416" s="176"/>
      <c r="H416" s="180">
        <v>6.01</v>
      </c>
      <c r="I416" s="181">
        <v>0.02</v>
      </c>
    </row>
    <row r="417" ht="12.75" customHeight="1">
      <c r="A417" s="172" t="s">
        <v>972</v>
      </c>
      <c r="E417" s="174" t="s">
        <v>973</v>
      </c>
      <c r="F417" s="180">
        <v>2.99</v>
      </c>
      <c r="G417" s="176"/>
      <c r="H417" s="180">
        <v>2.1</v>
      </c>
      <c r="I417" s="181">
        <v>0.25</v>
      </c>
    </row>
    <row r="418" ht="12.75" customHeight="1">
      <c r="A418" s="172" t="s">
        <v>974</v>
      </c>
      <c r="E418" s="174" t="s">
        <v>975</v>
      </c>
      <c r="F418" s="180">
        <v>8.14</v>
      </c>
      <c r="G418" s="176"/>
      <c r="H418" s="180">
        <v>5.7</v>
      </c>
      <c r="I418" s="181">
        <v>0.24</v>
      </c>
    </row>
    <row r="419" ht="12.75" customHeight="1">
      <c r="A419" s="172" t="s">
        <v>976</v>
      </c>
      <c r="E419" s="174" t="s">
        <v>977</v>
      </c>
      <c r="F419" s="180">
        <v>8.14</v>
      </c>
      <c r="G419" s="176"/>
      <c r="H419" s="180">
        <v>5.7</v>
      </c>
      <c r="I419" s="181">
        <v>0.18</v>
      </c>
    </row>
    <row r="420" ht="12.75" customHeight="1">
      <c r="A420" s="172" t="s">
        <v>978</v>
      </c>
      <c r="E420" s="174" t="s">
        <v>979</v>
      </c>
      <c r="F420" s="180">
        <v>8.14</v>
      </c>
      <c r="G420" s="176"/>
      <c r="H420" s="180">
        <v>5.7</v>
      </c>
      <c r="I420" s="181">
        <v>0.21</v>
      </c>
    </row>
    <row r="421" ht="12.75" customHeight="1">
      <c r="A421" s="172" t="s">
        <v>980</v>
      </c>
      <c r="E421" s="174" t="s">
        <v>981</v>
      </c>
      <c r="F421" s="180">
        <v>8.95</v>
      </c>
      <c r="G421" s="176"/>
      <c r="H421" s="180">
        <v>6.27</v>
      </c>
      <c r="I421" s="181">
        <v>0.0</v>
      </c>
    </row>
    <row r="422" ht="12.75" customHeight="1">
      <c r="A422" s="172" t="s">
        <v>982</v>
      </c>
      <c r="E422" s="174" t="s">
        <v>983</v>
      </c>
      <c r="F422" s="180">
        <v>2.99</v>
      </c>
      <c r="G422" s="176"/>
      <c r="H422" s="180">
        <v>2.1</v>
      </c>
      <c r="I422" s="181">
        <v>0.18</v>
      </c>
    </row>
    <row r="423" ht="12.75" customHeight="1">
      <c r="A423" s="172" t="s">
        <v>984</v>
      </c>
      <c r="E423" s="174" t="s">
        <v>985</v>
      </c>
      <c r="F423" s="180">
        <v>7.74</v>
      </c>
      <c r="G423" s="176"/>
      <c r="H423" s="180">
        <v>5.42</v>
      </c>
      <c r="I423" s="181">
        <v>0.11</v>
      </c>
    </row>
    <row r="424" ht="12.75" customHeight="1">
      <c r="A424" s="172" t="s">
        <v>986</v>
      </c>
      <c r="E424" s="174" t="s">
        <v>987</v>
      </c>
      <c r="F424" s="180">
        <v>7.74</v>
      </c>
      <c r="G424" s="176"/>
      <c r="H424" s="180">
        <v>5.42</v>
      </c>
      <c r="I424" s="181">
        <v>8.4</v>
      </c>
    </row>
    <row r="425" ht="12.75" customHeight="1">
      <c r="A425" s="172" t="s">
        <v>23</v>
      </c>
      <c r="D425" s="173" t="s">
        <v>750</v>
      </c>
      <c r="E425" s="174" t="s">
        <v>988</v>
      </c>
      <c r="F425" s="180">
        <v>94.47</v>
      </c>
      <c r="G425" s="176"/>
      <c r="H425" s="180">
        <v>66.13</v>
      </c>
      <c r="I425" s="181">
        <v>8.4</v>
      </c>
    </row>
    <row r="426" ht="12.75" customHeight="1">
      <c r="A426" s="172" t="s">
        <v>989</v>
      </c>
      <c r="D426" s="173" t="s">
        <v>750</v>
      </c>
      <c r="E426" s="174" t="s">
        <v>990</v>
      </c>
      <c r="F426" s="180">
        <v>358.98</v>
      </c>
      <c r="G426" s="176"/>
      <c r="H426" s="180">
        <v>251.29</v>
      </c>
      <c r="I426" s="186" t="e">
        <v>#N/A</v>
      </c>
    </row>
    <row r="427" ht="12.75" customHeight="1">
      <c r="A427" s="172" t="s">
        <v>31</v>
      </c>
      <c r="D427" s="173" t="s">
        <v>750</v>
      </c>
      <c r="E427" s="174" t="s">
        <v>991</v>
      </c>
      <c r="F427" s="180">
        <v>103.92</v>
      </c>
      <c r="G427" s="176"/>
      <c r="H427" s="180">
        <v>72.74</v>
      </c>
      <c r="I427" s="181">
        <v>8.4</v>
      </c>
    </row>
    <row r="428" ht="12.75" customHeight="1">
      <c r="A428" s="172" t="s">
        <v>992</v>
      </c>
      <c r="D428" s="173" t="s">
        <v>750</v>
      </c>
      <c r="E428" s="174" t="s">
        <v>993</v>
      </c>
      <c r="F428" s="180">
        <v>193.52</v>
      </c>
      <c r="G428" s="176"/>
      <c r="H428" s="180">
        <v>135.46</v>
      </c>
      <c r="I428" s="181">
        <v>14.83</v>
      </c>
    </row>
    <row r="429" ht="12.75" customHeight="1">
      <c r="A429" s="172" t="s">
        <v>68</v>
      </c>
      <c r="D429" s="173" t="s">
        <v>750</v>
      </c>
      <c r="E429" s="174" t="s">
        <v>994</v>
      </c>
      <c r="F429" s="180">
        <v>35.54</v>
      </c>
      <c r="G429" s="176"/>
      <c r="H429" s="180">
        <v>24.88</v>
      </c>
      <c r="I429" s="181">
        <v>1.26</v>
      </c>
    </row>
    <row r="430" ht="12.75" customHeight="1">
      <c r="A430" s="172" t="s">
        <v>83</v>
      </c>
      <c r="D430" s="173" t="s">
        <v>750</v>
      </c>
      <c r="E430" s="174" t="s">
        <v>995</v>
      </c>
      <c r="F430" s="180">
        <v>36.99</v>
      </c>
      <c r="G430" s="176"/>
      <c r="H430" s="180">
        <v>25.89</v>
      </c>
      <c r="I430" s="181">
        <v>1.2</v>
      </c>
    </row>
    <row r="431" ht="12.75" customHeight="1">
      <c r="A431" s="172" t="s">
        <v>89</v>
      </c>
      <c r="D431" s="173" t="s">
        <v>750</v>
      </c>
      <c r="E431" s="174" t="s">
        <v>996</v>
      </c>
      <c r="F431" s="180">
        <v>43.1</v>
      </c>
      <c r="G431" s="176"/>
      <c r="H431" s="180">
        <v>30.17</v>
      </c>
      <c r="I431" s="181">
        <v>1.78</v>
      </c>
    </row>
    <row r="432" ht="12.75" customHeight="1">
      <c r="A432" s="172" t="s">
        <v>102</v>
      </c>
      <c r="D432" s="173" t="s">
        <v>750</v>
      </c>
      <c r="E432" s="174" t="s">
        <v>997</v>
      </c>
      <c r="F432" s="180">
        <v>57.97</v>
      </c>
      <c r="G432" s="176"/>
      <c r="H432" s="180">
        <v>40.58</v>
      </c>
      <c r="I432" s="181">
        <v>1.13</v>
      </c>
    </row>
    <row r="433" ht="12.75" customHeight="1">
      <c r="A433" s="172" t="s">
        <v>189</v>
      </c>
      <c r="D433" s="173" t="s">
        <v>750</v>
      </c>
      <c r="E433" s="174" t="s">
        <v>998</v>
      </c>
      <c r="F433" s="180">
        <v>42.24</v>
      </c>
      <c r="G433" s="176"/>
      <c r="H433" s="180">
        <v>29.57</v>
      </c>
      <c r="I433" s="181">
        <v>0.18</v>
      </c>
    </row>
    <row r="434" ht="12.75" customHeight="1">
      <c r="A434" s="172" t="s">
        <v>999</v>
      </c>
      <c r="D434" s="173" t="s">
        <v>750</v>
      </c>
      <c r="E434" s="174" t="s">
        <v>1000</v>
      </c>
      <c r="F434" s="180">
        <v>49.49</v>
      </c>
      <c r="G434" s="176"/>
      <c r="H434" s="180">
        <v>34.64</v>
      </c>
      <c r="I434" s="186" t="e">
        <v>#N/A</v>
      </c>
    </row>
    <row r="435" ht="12.75" customHeight="1">
      <c r="A435" s="172" t="s">
        <v>1001</v>
      </c>
      <c r="D435" s="173" t="s">
        <v>750</v>
      </c>
      <c r="E435" s="174" t="s">
        <v>1002</v>
      </c>
      <c r="F435" s="180">
        <v>58.29</v>
      </c>
      <c r="G435" s="176"/>
      <c r="H435" s="180">
        <v>40.8</v>
      </c>
      <c r="I435" s="186" t="e">
        <v>#N/A</v>
      </c>
    </row>
    <row r="436" ht="12.75" customHeight="1">
      <c r="A436" s="172" t="s">
        <v>130</v>
      </c>
      <c r="D436" s="173" t="s">
        <v>750</v>
      </c>
      <c r="E436" s="174" t="s">
        <v>1003</v>
      </c>
      <c r="F436" s="180">
        <v>61.71</v>
      </c>
      <c r="G436" s="176"/>
      <c r="H436" s="180">
        <v>43.2</v>
      </c>
      <c r="I436" s="181">
        <v>2.0</v>
      </c>
    </row>
    <row r="437" ht="12.75" customHeight="1">
      <c r="A437" s="172" t="s">
        <v>129</v>
      </c>
      <c r="D437" s="173" t="s">
        <v>750</v>
      </c>
      <c r="E437" s="174" t="s">
        <v>1004</v>
      </c>
      <c r="F437" s="180">
        <v>61.71</v>
      </c>
      <c r="G437" s="176"/>
      <c r="H437" s="180">
        <v>43.2</v>
      </c>
      <c r="I437" s="181">
        <v>1.25</v>
      </c>
    </row>
    <row r="438" ht="12.75" customHeight="1">
      <c r="A438" s="172" t="s">
        <v>156</v>
      </c>
      <c r="D438" s="173" t="s">
        <v>750</v>
      </c>
      <c r="E438" s="174" t="s">
        <v>1005</v>
      </c>
      <c r="F438" s="180">
        <v>45.74</v>
      </c>
      <c r="G438" s="176"/>
      <c r="H438" s="180">
        <v>32.02</v>
      </c>
      <c r="I438" s="181">
        <v>1.16</v>
      </c>
    </row>
    <row r="439" ht="12.75" customHeight="1">
      <c r="A439" s="172" t="s">
        <v>157</v>
      </c>
      <c r="D439" s="173" t="s">
        <v>750</v>
      </c>
      <c r="E439" s="174" t="s">
        <v>1006</v>
      </c>
      <c r="F439" s="180">
        <v>45.74</v>
      </c>
      <c r="G439" s="176"/>
      <c r="H439" s="180">
        <v>32.02</v>
      </c>
      <c r="I439" s="181">
        <v>0.02</v>
      </c>
    </row>
    <row r="440" ht="12.75" customHeight="1">
      <c r="A440" s="172" t="s">
        <v>230</v>
      </c>
      <c r="D440" s="173" t="s">
        <v>750</v>
      </c>
      <c r="E440" s="174" t="s">
        <v>1007</v>
      </c>
      <c r="F440" s="180">
        <v>13.97</v>
      </c>
      <c r="G440" s="176"/>
      <c r="H440" s="180">
        <v>9.78</v>
      </c>
      <c r="I440" s="181">
        <v>0.18</v>
      </c>
    </row>
    <row r="441" ht="12.75" customHeight="1">
      <c r="A441" s="172" t="s">
        <v>39</v>
      </c>
      <c r="D441" s="173" t="s">
        <v>750</v>
      </c>
      <c r="E441" s="174" t="s">
        <v>1008</v>
      </c>
      <c r="F441" s="180">
        <v>39.47</v>
      </c>
      <c r="G441" s="176"/>
      <c r="H441" s="180">
        <v>27.63</v>
      </c>
      <c r="I441" s="181">
        <v>1.81</v>
      </c>
    </row>
    <row r="442" ht="12.75" customHeight="1">
      <c r="A442" s="172" t="s">
        <v>110</v>
      </c>
      <c r="D442" s="173" t="s">
        <v>750</v>
      </c>
      <c r="E442" s="174" t="s">
        <v>1009</v>
      </c>
      <c r="F442" s="180">
        <v>62.74</v>
      </c>
      <c r="G442" s="176"/>
      <c r="H442" s="180">
        <v>43.92</v>
      </c>
      <c r="I442" s="181">
        <v>0.01</v>
      </c>
    </row>
    <row r="443" ht="12.75" customHeight="1">
      <c r="A443" s="172" t="s">
        <v>1010</v>
      </c>
      <c r="D443" s="173" t="s">
        <v>750</v>
      </c>
      <c r="E443" s="174" t="s">
        <v>1011</v>
      </c>
      <c r="F443" s="180">
        <v>2.99</v>
      </c>
      <c r="G443" s="176"/>
      <c r="H443" s="180">
        <v>2.1</v>
      </c>
      <c r="I443" s="181">
        <v>0.01</v>
      </c>
    </row>
    <row r="444" ht="12.75" customHeight="1">
      <c r="A444" s="172" t="s">
        <v>1012</v>
      </c>
      <c r="D444" s="173" t="s">
        <v>750</v>
      </c>
      <c r="E444" s="174" t="s">
        <v>1013</v>
      </c>
      <c r="F444" s="180">
        <v>3.99</v>
      </c>
      <c r="G444" s="176"/>
      <c r="H444" s="180">
        <v>2.8</v>
      </c>
      <c r="I444" s="181">
        <v>0.31</v>
      </c>
    </row>
    <row r="445" ht="12.75" customHeight="1">
      <c r="A445" s="172" t="s">
        <v>1014</v>
      </c>
      <c r="D445" s="173" t="s">
        <v>750</v>
      </c>
      <c r="E445" s="174" t="s">
        <v>1015</v>
      </c>
      <c r="F445" s="180">
        <v>7.49</v>
      </c>
      <c r="G445" s="176"/>
      <c r="H445" s="180">
        <v>5.24</v>
      </c>
      <c r="I445" s="181">
        <v>0.08</v>
      </c>
    </row>
    <row r="446" ht="12.75" customHeight="1">
      <c r="A446" s="172" t="s">
        <v>1016</v>
      </c>
      <c r="D446" s="173" t="s">
        <v>750</v>
      </c>
      <c r="E446" s="174" t="s">
        <v>1017</v>
      </c>
      <c r="F446" s="180">
        <v>2.99</v>
      </c>
      <c r="G446" s="176"/>
      <c r="H446" s="180">
        <v>2.1</v>
      </c>
      <c r="I446" s="181">
        <v>0.08</v>
      </c>
    </row>
    <row r="447" ht="12.75" customHeight="1">
      <c r="A447" s="172" t="s">
        <v>1018</v>
      </c>
      <c r="D447" s="173" t="s">
        <v>750</v>
      </c>
      <c r="E447" s="174" t="s">
        <v>1019</v>
      </c>
      <c r="F447" s="180">
        <v>2.99</v>
      </c>
      <c r="G447" s="176"/>
      <c r="H447" s="180">
        <v>2.1</v>
      </c>
      <c r="I447" s="181">
        <v>0.01</v>
      </c>
    </row>
    <row r="448" ht="12.75" customHeight="1">
      <c r="A448" s="172" t="s">
        <v>1020</v>
      </c>
      <c r="D448" s="173" t="s">
        <v>750</v>
      </c>
      <c r="E448" s="174" t="s">
        <v>1021</v>
      </c>
      <c r="F448" s="180">
        <v>3.99</v>
      </c>
      <c r="G448" s="176"/>
      <c r="H448" s="180">
        <v>2.8</v>
      </c>
      <c r="I448" s="181">
        <v>0.5</v>
      </c>
    </row>
    <row r="449" ht="12.75" customHeight="1">
      <c r="A449" s="172" t="s">
        <v>251</v>
      </c>
      <c r="D449" s="173" t="s">
        <v>750</v>
      </c>
      <c r="E449" s="174" t="s">
        <v>1022</v>
      </c>
      <c r="F449" s="180">
        <v>5.45</v>
      </c>
      <c r="G449" s="176"/>
      <c r="H449" s="180">
        <v>3.81</v>
      </c>
      <c r="I449" s="181">
        <v>0.0</v>
      </c>
    </row>
    <row r="450" ht="12.75" customHeight="1">
      <c r="A450" s="172" t="s">
        <v>1023</v>
      </c>
      <c r="D450" s="173" t="s">
        <v>750</v>
      </c>
      <c r="E450" s="174" t="s">
        <v>1024</v>
      </c>
      <c r="F450" s="180">
        <v>23.95</v>
      </c>
      <c r="G450" s="176"/>
      <c r="H450" s="180">
        <v>16.76</v>
      </c>
      <c r="I450" s="181">
        <v>1.16</v>
      </c>
    </row>
    <row r="451" ht="12.75" customHeight="1">
      <c r="A451" s="172" t="s">
        <v>1025</v>
      </c>
      <c r="D451" s="173" t="s">
        <v>750</v>
      </c>
      <c r="E451" s="174" t="s">
        <v>1026</v>
      </c>
      <c r="F451" s="180">
        <v>69.21</v>
      </c>
      <c r="G451" s="176"/>
      <c r="H451" s="180">
        <v>48.44</v>
      </c>
      <c r="I451" s="186" t="e">
        <v>#N/A</v>
      </c>
    </row>
    <row r="452" ht="12.75" customHeight="1">
      <c r="A452" s="172" t="s">
        <v>1027</v>
      </c>
      <c r="D452" s="173" t="s">
        <v>750</v>
      </c>
      <c r="E452" s="174" t="s">
        <v>1028</v>
      </c>
      <c r="F452" s="180">
        <v>71.68</v>
      </c>
      <c r="G452" s="176"/>
      <c r="H452" s="180">
        <v>50.17</v>
      </c>
      <c r="I452" s="186" t="e">
        <v>#N/A</v>
      </c>
    </row>
    <row r="453" ht="12.75" customHeight="1">
      <c r="A453" s="172" t="s">
        <v>144</v>
      </c>
      <c r="D453" s="173" t="s">
        <v>750</v>
      </c>
      <c r="E453" s="174" t="s">
        <v>1029</v>
      </c>
      <c r="F453" s="180">
        <v>39.99</v>
      </c>
      <c r="G453" s="176"/>
      <c r="H453" s="180">
        <v>27.99</v>
      </c>
      <c r="I453" s="181">
        <v>1.4</v>
      </c>
    </row>
    <row r="454" ht="12.75" customHeight="1">
      <c r="A454" s="172" t="s">
        <v>158</v>
      </c>
      <c r="D454" s="173" t="s">
        <v>750</v>
      </c>
      <c r="E454" s="174" t="s">
        <v>1030</v>
      </c>
      <c r="F454" s="180">
        <v>45.74</v>
      </c>
      <c r="G454" s="176"/>
      <c r="H454" s="180">
        <v>32.02</v>
      </c>
      <c r="I454" s="181">
        <v>1.2</v>
      </c>
    </row>
    <row r="455" ht="12.75" customHeight="1">
      <c r="A455" s="172" t="s">
        <v>119</v>
      </c>
      <c r="D455" s="173" t="s">
        <v>750</v>
      </c>
      <c r="E455" s="174" t="s">
        <v>1031</v>
      </c>
      <c r="F455" s="180">
        <v>53.47</v>
      </c>
      <c r="G455" s="176"/>
      <c r="H455" s="180">
        <v>37.43</v>
      </c>
      <c r="I455" s="181">
        <v>1.45</v>
      </c>
    </row>
    <row r="456" ht="12.75" customHeight="1">
      <c r="A456" s="172" t="s">
        <v>120</v>
      </c>
      <c r="D456" s="173" t="s">
        <v>750</v>
      </c>
      <c r="E456" s="174" t="s">
        <v>1032</v>
      </c>
      <c r="F456" s="180">
        <v>54.94</v>
      </c>
      <c r="G456" s="176"/>
      <c r="H456" s="180">
        <v>38.46</v>
      </c>
      <c r="I456" s="181">
        <v>0.64</v>
      </c>
    </row>
    <row r="457" ht="12.75" customHeight="1">
      <c r="A457" s="172" t="s">
        <v>145</v>
      </c>
      <c r="D457" s="173" t="s">
        <v>750</v>
      </c>
      <c r="E457" s="174" t="s">
        <v>1033</v>
      </c>
      <c r="F457" s="180">
        <v>40.88</v>
      </c>
      <c r="G457" s="176"/>
      <c r="H457" s="180">
        <v>28.62</v>
      </c>
      <c r="I457" s="181">
        <v>0.02</v>
      </c>
    </row>
    <row r="458" ht="12.75" customHeight="1">
      <c r="A458" s="172" t="s">
        <v>257</v>
      </c>
      <c r="D458" s="173" t="s">
        <v>750</v>
      </c>
      <c r="E458" s="174" t="s">
        <v>1034</v>
      </c>
      <c r="F458" s="180">
        <v>3.45</v>
      </c>
      <c r="G458" s="176"/>
      <c r="H458" s="180">
        <v>2.42</v>
      </c>
      <c r="I458" s="181">
        <v>1.05</v>
      </c>
    </row>
    <row r="459" ht="12.75" customHeight="1">
      <c r="A459" s="172" t="s">
        <v>171</v>
      </c>
      <c r="D459" s="173" t="s">
        <v>750</v>
      </c>
      <c r="E459" s="174" t="s">
        <v>1035</v>
      </c>
      <c r="F459" s="180">
        <v>50.87</v>
      </c>
      <c r="G459" s="176"/>
      <c r="H459" s="180">
        <v>35.61</v>
      </c>
      <c r="I459" s="181">
        <v>0.73</v>
      </c>
    </row>
    <row r="460" ht="12.75" customHeight="1">
      <c r="A460" s="172" t="s">
        <v>75</v>
      </c>
      <c r="D460" s="173" t="s">
        <v>750</v>
      </c>
      <c r="E460" s="174" t="s">
        <v>1036</v>
      </c>
      <c r="F460" s="180">
        <v>33.96</v>
      </c>
      <c r="G460" s="176"/>
      <c r="H460" s="180">
        <v>23.77</v>
      </c>
      <c r="I460" s="181">
        <v>0.7</v>
      </c>
    </row>
    <row r="461" ht="12.75" customHeight="1">
      <c r="A461" s="172" t="s">
        <v>74</v>
      </c>
      <c r="D461" s="173" t="s">
        <v>750</v>
      </c>
      <c r="E461" s="174" t="s">
        <v>1037</v>
      </c>
      <c r="F461" s="180">
        <v>34.74</v>
      </c>
      <c r="G461" s="176"/>
      <c r="H461" s="180">
        <v>24.32</v>
      </c>
      <c r="I461" s="181">
        <v>1.08</v>
      </c>
    </row>
    <row r="462" ht="12.75" customHeight="1">
      <c r="A462" s="172" t="s">
        <v>183</v>
      </c>
      <c r="D462" s="173" t="s">
        <v>750</v>
      </c>
      <c r="E462" s="174" t="s">
        <v>1038</v>
      </c>
      <c r="F462" s="180">
        <v>36.53</v>
      </c>
      <c r="G462" s="176"/>
      <c r="H462" s="180">
        <v>25.57</v>
      </c>
      <c r="I462" s="181">
        <v>1.2</v>
      </c>
    </row>
    <row r="463" ht="12.75" customHeight="1">
      <c r="A463" s="172" t="s">
        <v>1039</v>
      </c>
      <c r="D463" s="173" t="s">
        <v>750</v>
      </c>
      <c r="E463" s="174" t="s">
        <v>1040</v>
      </c>
      <c r="F463" s="180">
        <v>36.53</v>
      </c>
      <c r="G463" s="176"/>
      <c r="H463" s="180">
        <v>25.57</v>
      </c>
      <c r="I463" s="181">
        <v>4.54</v>
      </c>
    </row>
    <row r="464" ht="12.75" customHeight="1">
      <c r="A464" s="172" t="s">
        <v>172</v>
      </c>
      <c r="D464" s="173" t="s">
        <v>750</v>
      </c>
      <c r="E464" s="174" t="s">
        <v>1041</v>
      </c>
      <c r="F464" s="180">
        <v>50.77</v>
      </c>
      <c r="G464" s="176"/>
      <c r="H464" s="180">
        <v>35.54</v>
      </c>
      <c r="I464" s="181">
        <v>1.28</v>
      </c>
    </row>
    <row r="465" ht="12.75" customHeight="1">
      <c r="A465" s="172" t="s">
        <v>179</v>
      </c>
      <c r="D465" s="173" t="s">
        <v>750</v>
      </c>
      <c r="E465" s="174" t="s">
        <v>1042</v>
      </c>
      <c r="F465" s="180">
        <v>54.57</v>
      </c>
      <c r="G465" s="176"/>
      <c r="H465" s="180">
        <v>38.2</v>
      </c>
      <c r="I465" s="181">
        <v>10.6</v>
      </c>
    </row>
    <row r="466" ht="12.75" customHeight="1">
      <c r="A466" s="172" t="s">
        <v>137</v>
      </c>
      <c r="D466" s="173" t="s">
        <v>750</v>
      </c>
      <c r="E466" s="174" t="s">
        <v>1043</v>
      </c>
      <c r="F466" s="180">
        <v>170.99</v>
      </c>
      <c r="G466" s="176"/>
      <c r="H466" s="180">
        <v>119.69</v>
      </c>
      <c r="I466" s="181">
        <v>4.0</v>
      </c>
    </row>
    <row r="467" ht="12.75" customHeight="1">
      <c r="A467" s="172" t="s">
        <v>28</v>
      </c>
      <c r="D467" s="173" t="s">
        <v>750</v>
      </c>
      <c r="E467" s="174" t="s">
        <v>1044</v>
      </c>
      <c r="F467" s="180">
        <v>49.6</v>
      </c>
      <c r="G467" s="176"/>
      <c r="H467" s="180">
        <v>34.72</v>
      </c>
      <c r="I467" s="181">
        <v>4.0</v>
      </c>
    </row>
    <row r="468" ht="12.75" customHeight="1">
      <c r="A468" s="172" t="s">
        <v>1045</v>
      </c>
      <c r="D468" s="173" t="s">
        <v>750</v>
      </c>
      <c r="E468" s="174" t="s">
        <v>1046</v>
      </c>
      <c r="F468" s="180">
        <v>188.45</v>
      </c>
      <c r="G468" s="176"/>
      <c r="H468" s="180">
        <v>131.91</v>
      </c>
      <c r="I468" s="186" t="e">
        <v>#N/A</v>
      </c>
    </row>
    <row r="469" ht="12.75" customHeight="1">
      <c r="A469" s="172" t="s">
        <v>1047</v>
      </c>
      <c r="D469" s="173" t="s">
        <v>750</v>
      </c>
      <c r="E469" s="174" t="s">
        <v>1048</v>
      </c>
      <c r="F469" s="180">
        <v>54.56</v>
      </c>
      <c r="G469" s="176"/>
      <c r="H469" s="180">
        <v>38.19</v>
      </c>
      <c r="I469" s="181">
        <v>3.0</v>
      </c>
    </row>
    <row r="470" ht="12.75" customHeight="1">
      <c r="A470" s="172" t="s">
        <v>24</v>
      </c>
      <c r="D470" s="173" t="s">
        <v>756</v>
      </c>
      <c r="E470" s="174" t="s">
        <v>1049</v>
      </c>
      <c r="F470" s="180">
        <v>124.15</v>
      </c>
      <c r="G470" s="176"/>
      <c r="H470" s="180">
        <v>86.91</v>
      </c>
      <c r="I470" s="181">
        <v>10.6</v>
      </c>
    </row>
    <row r="471" ht="12.75" customHeight="1">
      <c r="A471" s="172" t="s">
        <v>1050</v>
      </c>
      <c r="D471" s="173" t="s">
        <v>756</v>
      </c>
      <c r="E471" s="174" t="s">
        <v>1051</v>
      </c>
      <c r="F471" s="180">
        <v>471.78</v>
      </c>
      <c r="G471" s="176"/>
      <c r="H471" s="180">
        <v>330.24</v>
      </c>
      <c r="I471" s="186" t="e">
        <v>#N/A</v>
      </c>
    </row>
    <row r="472" ht="12.75" customHeight="1">
      <c r="A472" s="172" t="s">
        <v>32</v>
      </c>
      <c r="D472" s="173" t="s">
        <v>756</v>
      </c>
      <c r="E472" s="174" t="s">
        <v>1052</v>
      </c>
      <c r="F472" s="180">
        <v>136.57</v>
      </c>
      <c r="G472" s="176"/>
      <c r="H472" s="180">
        <v>95.6</v>
      </c>
      <c r="I472" s="181">
        <v>10.6</v>
      </c>
    </row>
    <row r="473" ht="12.75" customHeight="1">
      <c r="A473" s="172" t="s">
        <v>1053</v>
      </c>
      <c r="D473" s="173" t="s">
        <v>756</v>
      </c>
      <c r="E473" s="174" t="s">
        <v>1054</v>
      </c>
      <c r="F473" s="180">
        <v>246.91</v>
      </c>
      <c r="G473" s="176"/>
      <c r="H473" s="180">
        <v>172.84</v>
      </c>
      <c r="I473" s="181">
        <v>18.96</v>
      </c>
    </row>
    <row r="474" ht="12.75" customHeight="1">
      <c r="A474" s="172" t="s">
        <v>69</v>
      </c>
      <c r="D474" s="173" t="s">
        <v>756</v>
      </c>
      <c r="E474" s="174" t="s">
        <v>1055</v>
      </c>
      <c r="F474" s="180">
        <v>43.97</v>
      </c>
      <c r="G474" s="176"/>
      <c r="H474" s="180">
        <v>30.78</v>
      </c>
      <c r="I474" s="181">
        <v>2.49</v>
      </c>
    </row>
    <row r="475" ht="12.75" customHeight="1">
      <c r="A475" s="172" t="s">
        <v>84</v>
      </c>
      <c r="D475" s="173" t="s">
        <v>756</v>
      </c>
      <c r="E475" s="174" t="s">
        <v>1056</v>
      </c>
      <c r="F475" s="180">
        <v>51.97</v>
      </c>
      <c r="G475" s="176"/>
      <c r="H475" s="180">
        <v>36.38</v>
      </c>
      <c r="I475" s="181">
        <v>2.2</v>
      </c>
    </row>
    <row r="476" ht="12.75" customHeight="1">
      <c r="A476" s="172" t="s">
        <v>90</v>
      </c>
      <c r="D476" s="173" t="s">
        <v>756</v>
      </c>
      <c r="E476" s="174" t="s">
        <v>1057</v>
      </c>
      <c r="F476" s="180">
        <v>57.75</v>
      </c>
      <c r="G476" s="176"/>
      <c r="H476" s="180">
        <v>40.42</v>
      </c>
      <c r="I476" s="181">
        <v>3.59</v>
      </c>
    </row>
    <row r="477" ht="12.75" customHeight="1">
      <c r="A477" s="172" t="s">
        <v>103</v>
      </c>
      <c r="D477" s="173" t="s">
        <v>756</v>
      </c>
      <c r="E477" s="174" t="s">
        <v>1058</v>
      </c>
      <c r="F477" s="180">
        <v>71.25</v>
      </c>
      <c r="G477" s="176"/>
      <c r="H477" s="180">
        <v>49.88</v>
      </c>
      <c r="I477" s="181">
        <v>1.96</v>
      </c>
    </row>
    <row r="478" ht="12.75" customHeight="1">
      <c r="A478" s="172" t="s">
        <v>190</v>
      </c>
      <c r="D478" s="173" t="s">
        <v>756</v>
      </c>
      <c r="E478" s="174" t="s">
        <v>1059</v>
      </c>
      <c r="F478" s="180">
        <v>61.45</v>
      </c>
      <c r="G478" s="176"/>
      <c r="H478" s="180">
        <v>43.01</v>
      </c>
      <c r="I478" s="181">
        <v>0.91</v>
      </c>
    </row>
    <row r="479" ht="12.75" customHeight="1">
      <c r="A479" s="172" t="s">
        <v>132</v>
      </c>
      <c r="D479" s="173" t="s">
        <v>756</v>
      </c>
      <c r="E479" s="174" t="s">
        <v>1060</v>
      </c>
      <c r="F479" s="180">
        <v>67.96</v>
      </c>
      <c r="G479" s="176"/>
      <c r="H479" s="180">
        <v>47.57</v>
      </c>
      <c r="I479" s="181">
        <v>3.0</v>
      </c>
    </row>
    <row r="480" ht="12.75" customHeight="1">
      <c r="A480" s="172" t="s">
        <v>131</v>
      </c>
      <c r="D480" s="173" t="s">
        <v>756</v>
      </c>
      <c r="E480" s="174" t="s">
        <v>1061</v>
      </c>
      <c r="F480" s="180">
        <v>67.96</v>
      </c>
      <c r="G480" s="176"/>
      <c r="H480" s="180">
        <v>47.57</v>
      </c>
      <c r="I480" s="181">
        <v>2.0</v>
      </c>
    </row>
    <row r="481" ht="12.75" customHeight="1">
      <c r="A481" s="172" t="s">
        <v>159</v>
      </c>
      <c r="D481" s="173" t="s">
        <v>756</v>
      </c>
      <c r="E481" s="174" t="s">
        <v>1062</v>
      </c>
      <c r="F481" s="180">
        <v>47.99</v>
      </c>
      <c r="G481" s="176"/>
      <c r="H481" s="180">
        <v>33.59</v>
      </c>
      <c r="I481" s="181">
        <v>1.57</v>
      </c>
    </row>
    <row r="482" ht="12.75" customHeight="1">
      <c r="A482" s="172" t="s">
        <v>160</v>
      </c>
      <c r="D482" s="173" t="s">
        <v>756</v>
      </c>
      <c r="E482" s="174" t="s">
        <v>1063</v>
      </c>
      <c r="F482" s="180">
        <v>47.99</v>
      </c>
      <c r="G482" s="176"/>
      <c r="H482" s="180">
        <v>33.59</v>
      </c>
      <c r="I482" s="181">
        <v>0.3</v>
      </c>
    </row>
    <row r="483" ht="12.75" customHeight="1">
      <c r="A483" s="172" t="s">
        <v>231</v>
      </c>
      <c r="D483" s="173" t="s">
        <v>756</v>
      </c>
      <c r="E483" s="174" t="s">
        <v>1064</v>
      </c>
      <c r="F483" s="180">
        <v>65.95</v>
      </c>
      <c r="G483" s="176"/>
      <c r="H483" s="180">
        <v>46.16</v>
      </c>
      <c r="I483" s="181">
        <v>0.91</v>
      </c>
    </row>
    <row r="484" ht="12.75" customHeight="1">
      <c r="A484" s="172" t="s">
        <v>40</v>
      </c>
      <c r="D484" s="173" t="s">
        <v>756</v>
      </c>
      <c r="E484" s="174" t="s">
        <v>1065</v>
      </c>
      <c r="F484" s="180">
        <v>49.97</v>
      </c>
      <c r="G484" s="176"/>
      <c r="H484" s="180">
        <v>34.98</v>
      </c>
      <c r="I484" s="181">
        <v>2.31</v>
      </c>
    </row>
    <row r="485" ht="12.75" customHeight="1">
      <c r="A485" s="172" t="s">
        <v>111</v>
      </c>
      <c r="D485" s="173" t="s">
        <v>756</v>
      </c>
      <c r="E485" s="174" t="s">
        <v>1066</v>
      </c>
      <c r="F485" s="180">
        <v>83.4</v>
      </c>
      <c r="G485" s="176"/>
      <c r="H485" s="180">
        <v>58.38</v>
      </c>
      <c r="I485" s="181">
        <v>0.01</v>
      </c>
    </row>
    <row r="486" ht="12.75" customHeight="1">
      <c r="A486" s="172" t="s">
        <v>1067</v>
      </c>
      <c r="D486" s="173" t="s">
        <v>756</v>
      </c>
      <c r="E486" s="174" t="s">
        <v>1068</v>
      </c>
      <c r="F486" s="180">
        <v>3.99</v>
      </c>
      <c r="G486" s="176"/>
      <c r="H486" s="180">
        <v>2.8</v>
      </c>
      <c r="I486" s="181">
        <v>0.01</v>
      </c>
    </row>
    <row r="487" ht="12.75" customHeight="1">
      <c r="A487" s="172" t="s">
        <v>1069</v>
      </c>
      <c r="D487" s="173" t="s">
        <v>756</v>
      </c>
      <c r="E487" s="174" t="s">
        <v>1070</v>
      </c>
      <c r="F487" s="180">
        <v>5.45</v>
      </c>
      <c r="G487" s="176"/>
      <c r="H487" s="180">
        <v>3.82</v>
      </c>
      <c r="I487" s="181">
        <v>0.88</v>
      </c>
    </row>
    <row r="488" ht="12.75" customHeight="1">
      <c r="A488" s="172" t="s">
        <v>252</v>
      </c>
      <c r="D488" s="173" t="s">
        <v>756</v>
      </c>
      <c r="E488" s="174" t="s">
        <v>1071</v>
      </c>
      <c r="F488" s="180">
        <v>6.75</v>
      </c>
      <c r="G488" s="176"/>
      <c r="H488" s="180">
        <v>4.73</v>
      </c>
      <c r="I488" s="181">
        <v>0.0</v>
      </c>
    </row>
    <row r="489" ht="12.75" customHeight="1">
      <c r="A489" s="172" t="s">
        <v>1072</v>
      </c>
      <c r="D489" s="173" t="s">
        <v>756</v>
      </c>
      <c r="E489" s="174" t="s">
        <v>1073</v>
      </c>
      <c r="F489" s="180">
        <v>29.95</v>
      </c>
      <c r="G489" s="176"/>
      <c r="H489" s="180">
        <v>20.97</v>
      </c>
      <c r="I489" s="181">
        <v>1.57</v>
      </c>
    </row>
    <row r="490" ht="12.75" customHeight="1">
      <c r="A490" s="172" t="s">
        <v>146</v>
      </c>
      <c r="D490" s="173" t="s">
        <v>756</v>
      </c>
      <c r="E490" s="174" t="s">
        <v>1074</v>
      </c>
      <c r="F490" s="180">
        <v>41.95</v>
      </c>
      <c r="G490" s="176"/>
      <c r="H490" s="180">
        <v>29.37</v>
      </c>
      <c r="I490" s="181">
        <v>2.5</v>
      </c>
    </row>
    <row r="491" ht="12.75" customHeight="1">
      <c r="A491" s="172" t="s">
        <v>161</v>
      </c>
      <c r="D491" s="173" t="s">
        <v>756</v>
      </c>
      <c r="E491" s="174" t="s">
        <v>1075</v>
      </c>
      <c r="F491" s="180">
        <v>47.99</v>
      </c>
      <c r="G491" s="176"/>
      <c r="H491" s="180">
        <v>33.6</v>
      </c>
      <c r="I491" s="181">
        <v>1.6</v>
      </c>
    </row>
    <row r="492" ht="12.75" customHeight="1">
      <c r="A492" s="172" t="s">
        <v>121</v>
      </c>
      <c r="D492" s="173" t="s">
        <v>756</v>
      </c>
      <c r="E492" s="174" t="s">
        <v>1076</v>
      </c>
      <c r="F492" s="180">
        <v>68.32</v>
      </c>
      <c r="G492" s="176"/>
      <c r="H492" s="180">
        <v>47.82</v>
      </c>
      <c r="I492" s="181">
        <v>2.5</v>
      </c>
    </row>
    <row r="493" ht="12.75" customHeight="1">
      <c r="A493" s="172" t="s">
        <v>122</v>
      </c>
      <c r="D493" s="173" t="s">
        <v>756</v>
      </c>
      <c r="E493" s="174" t="s">
        <v>1077</v>
      </c>
      <c r="F493" s="180">
        <v>69.47</v>
      </c>
      <c r="G493" s="176"/>
      <c r="H493" s="180">
        <v>48.63</v>
      </c>
      <c r="I493" s="181">
        <v>0.99</v>
      </c>
    </row>
    <row r="494" ht="12.75" customHeight="1">
      <c r="A494" s="172" t="s">
        <v>147</v>
      </c>
      <c r="D494" s="173" t="s">
        <v>756</v>
      </c>
      <c r="E494" s="174" t="s">
        <v>1078</v>
      </c>
      <c r="F494" s="180">
        <v>42.45</v>
      </c>
      <c r="G494" s="176"/>
      <c r="H494" s="180">
        <v>29.72</v>
      </c>
      <c r="I494" s="181">
        <v>0.01</v>
      </c>
    </row>
    <row r="495" ht="12.75" customHeight="1">
      <c r="A495" s="172" t="s">
        <v>258</v>
      </c>
      <c r="D495" s="173" t="s">
        <v>756</v>
      </c>
      <c r="E495" s="174" t="s">
        <v>1079</v>
      </c>
      <c r="F495" s="180">
        <v>3.95</v>
      </c>
      <c r="G495" s="176"/>
      <c r="H495" s="180">
        <v>2.77</v>
      </c>
      <c r="I495" s="181">
        <v>1.2</v>
      </c>
    </row>
    <row r="496" ht="12.75" customHeight="1">
      <c r="A496" s="172" t="s">
        <v>77</v>
      </c>
      <c r="D496" s="173" t="s">
        <v>756</v>
      </c>
      <c r="E496" s="174" t="s">
        <v>1080</v>
      </c>
      <c r="F496" s="180">
        <v>45.45</v>
      </c>
      <c r="G496" s="176"/>
      <c r="H496" s="180">
        <v>31.81</v>
      </c>
      <c r="I496" s="181">
        <v>1.1</v>
      </c>
    </row>
    <row r="497" ht="12.75" customHeight="1">
      <c r="A497" s="172" t="s">
        <v>76</v>
      </c>
      <c r="D497" s="188" t="s">
        <v>756</v>
      </c>
      <c r="E497" s="174" t="s">
        <v>1081</v>
      </c>
      <c r="F497" s="180">
        <v>44.99</v>
      </c>
      <c r="G497" s="176"/>
      <c r="H497" s="180">
        <v>31.49</v>
      </c>
      <c r="I497" s="181">
        <v>1.76</v>
      </c>
    </row>
    <row r="498" ht="12.75" customHeight="1">
      <c r="A498" s="172" t="s">
        <v>184</v>
      </c>
      <c r="D498" s="188" t="s">
        <v>756</v>
      </c>
      <c r="E498" s="174" t="s">
        <v>1082</v>
      </c>
      <c r="F498" s="180">
        <v>58.34</v>
      </c>
      <c r="G498" s="176"/>
      <c r="H498" s="180">
        <v>40.84</v>
      </c>
      <c r="I498" s="181">
        <v>1.6</v>
      </c>
    </row>
    <row r="499" ht="12.75" customHeight="1">
      <c r="A499" s="172" t="s">
        <v>185</v>
      </c>
      <c r="D499" s="188" t="s">
        <v>756</v>
      </c>
      <c r="E499" s="174" t="s">
        <v>1083</v>
      </c>
      <c r="F499" s="180">
        <v>58.34</v>
      </c>
      <c r="G499" s="176"/>
      <c r="H499" s="180">
        <v>40.84</v>
      </c>
      <c r="I499" s="181">
        <v>7.0</v>
      </c>
    </row>
    <row r="500" ht="12.75" customHeight="1">
      <c r="A500" s="172" t="s">
        <v>173</v>
      </c>
      <c r="D500" s="188" t="s">
        <v>756</v>
      </c>
      <c r="E500" s="174" t="s">
        <v>1084</v>
      </c>
      <c r="F500" s="180">
        <v>59.97</v>
      </c>
      <c r="G500" s="176"/>
      <c r="H500" s="180">
        <v>41.98</v>
      </c>
      <c r="I500" s="181">
        <v>1.6</v>
      </c>
    </row>
    <row r="501" ht="12.75" customHeight="1">
      <c r="A501" s="172" t="s">
        <v>78</v>
      </c>
      <c r="D501" s="188" t="s">
        <v>756</v>
      </c>
      <c r="E501" s="174" t="s">
        <v>1085</v>
      </c>
      <c r="F501" s="180">
        <v>46.95</v>
      </c>
      <c r="G501" s="176"/>
      <c r="H501" s="180">
        <v>32.86</v>
      </c>
      <c r="I501" s="181">
        <v>1.79</v>
      </c>
    </row>
    <row r="502" ht="12.75" customHeight="1">
      <c r="A502" s="172" t="s">
        <v>174</v>
      </c>
      <c r="D502" s="188" t="s">
        <v>756</v>
      </c>
      <c r="E502" s="174" t="s">
        <v>1086</v>
      </c>
      <c r="F502" s="180">
        <v>61.97</v>
      </c>
      <c r="G502" s="176"/>
      <c r="H502" s="180">
        <v>43.38</v>
      </c>
      <c r="I502" s="181">
        <v>0.5</v>
      </c>
    </row>
    <row r="503" ht="12.75" customHeight="1">
      <c r="A503" s="172" t="s">
        <v>138</v>
      </c>
      <c r="D503" s="188" t="s">
        <v>756</v>
      </c>
      <c r="E503" s="174" t="s">
        <v>1087</v>
      </c>
      <c r="F503" s="180">
        <v>249.64</v>
      </c>
      <c r="G503" s="176"/>
      <c r="H503" s="180">
        <v>174.75</v>
      </c>
      <c r="I503" s="181">
        <v>4.1</v>
      </c>
    </row>
    <row r="504" ht="12.75" customHeight="1">
      <c r="A504" s="172" t="s">
        <v>1088</v>
      </c>
      <c r="D504" s="188" t="s">
        <v>756</v>
      </c>
      <c r="E504" s="174" t="s">
        <v>1089</v>
      </c>
      <c r="F504" s="180">
        <v>65.18</v>
      </c>
      <c r="G504" s="176"/>
      <c r="H504" s="180">
        <v>45.63</v>
      </c>
      <c r="I504" s="181">
        <v>4.2</v>
      </c>
    </row>
    <row r="505" ht="12.75" customHeight="1">
      <c r="A505" s="172" t="s">
        <v>1090</v>
      </c>
      <c r="D505" s="188" t="s">
        <v>756</v>
      </c>
      <c r="E505" s="174" t="s">
        <v>1091</v>
      </c>
      <c r="F505" s="180">
        <v>247.7</v>
      </c>
      <c r="G505" s="176"/>
      <c r="H505" s="180">
        <v>173.39</v>
      </c>
      <c r="I505" s="186" t="e">
        <v>#N/A</v>
      </c>
    </row>
    <row r="506" ht="12.75" customHeight="1">
      <c r="A506" s="172" t="s">
        <v>1092</v>
      </c>
      <c r="D506" s="188" t="s">
        <v>756</v>
      </c>
      <c r="E506" s="174" t="s">
        <v>1093</v>
      </c>
      <c r="F506" s="180">
        <v>71.7</v>
      </c>
      <c r="G506" s="176"/>
      <c r="H506" s="180">
        <v>50.19</v>
      </c>
      <c r="I506" s="181">
        <v>7.0</v>
      </c>
    </row>
    <row r="507" ht="12.75" customHeight="1">
      <c r="A507" s="172" t="s">
        <v>1094</v>
      </c>
      <c r="D507" s="188"/>
      <c r="E507" s="174" t="s">
        <v>1095</v>
      </c>
      <c r="F507" s="180">
        <v>11.06</v>
      </c>
      <c r="G507" s="176"/>
      <c r="H507" s="180">
        <v>11.06</v>
      </c>
      <c r="I507" s="186" t="e">
        <v>#N/A</v>
      </c>
    </row>
    <row r="508" ht="12.75" customHeight="1">
      <c r="A508" s="172" t="s">
        <v>1096</v>
      </c>
      <c r="D508" s="188"/>
      <c r="E508" s="174" t="s">
        <v>1097</v>
      </c>
      <c r="F508" s="180">
        <v>12.38</v>
      </c>
      <c r="G508" s="176"/>
      <c r="H508" s="180">
        <v>12.38</v>
      </c>
      <c r="I508" s="186" t="e">
        <v>#N/A</v>
      </c>
    </row>
    <row r="509" ht="12.75" customHeight="1">
      <c r="A509" s="172" t="s">
        <v>1098</v>
      </c>
      <c r="D509" s="188"/>
      <c r="E509" s="174" t="s">
        <v>1099</v>
      </c>
      <c r="F509" s="180">
        <v>12.38</v>
      </c>
      <c r="G509" s="176"/>
      <c r="H509" s="180">
        <v>12.38</v>
      </c>
      <c r="I509" s="186" t="e">
        <v>#N/A</v>
      </c>
    </row>
    <row r="510" ht="12.75" customHeight="1">
      <c r="A510" s="172" t="s">
        <v>1100</v>
      </c>
      <c r="D510" s="188"/>
      <c r="E510" s="174" t="s">
        <v>1101</v>
      </c>
      <c r="F510" s="180">
        <v>11.02</v>
      </c>
      <c r="G510" s="176"/>
      <c r="H510" s="180">
        <v>11.02</v>
      </c>
      <c r="I510" s="186" t="e">
        <v>#N/A</v>
      </c>
    </row>
    <row r="511" ht="12.75" customHeight="1">
      <c r="A511" s="172" t="s">
        <v>1102</v>
      </c>
      <c r="D511" s="188"/>
      <c r="E511" s="174" t="s">
        <v>1103</v>
      </c>
      <c r="F511" s="180">
        <v>12.36</v>
      </c>
      <c r="G511" s="176"/>
      <c r="H511" s="180">
        <v>12.36</v>
      </c>
      <c r="I511" s="186" t="e">
        <v>#N/A</v>
      </c>
    </row>
    <row r="512" ht="12.75" customHeight="1">
      <c r="A512" s="172" t="s">
        <v>1104</v>
      </c>
      <c r="D512" s="188"/>
      <c r="E512" s="174" t="s">
        <v>1105</v>
      </c>
      <c r="F512" s="180">
        <v>11.41</v>
      </c>
      <c r="G512" s="176"/>
      <c r="H512" s="180">
        <v>11.41</v>
      </c>
      <c r="I512" s="186" t="e">
        <v>#N/A</v>
      </c>
    </row>
    <row r="513" ht="12.75" customHeight="1">
      <c r="A513" s="172" t="s">
        <v>1106</v>
      </c>
      <c r="D513" s="188"/>
      <c r="E513" s="174" t="s">
        <v>1107</v>
      </c>
      <c r="F513" s="180">
        <v>10.52</v>
      </c>
      <c r="G513" s="176"/>
      <c r="H513" s="180">
        <v>10.52</v>
      </c>
      <c r="I513" s="186" t="e">
        <v>#N/A</v>
      </c>
    </row>
    <row r="514" ht="12.75" customHeight="1">
      <c r="A514" s="172" t="s">
        <v>1108</v>
      </c>
      <c r="D514" s="188" t="s">
        <v>753</v>
      </c>
      <c r="E514" s="174" t="s">
        <v>1109</v>
      </c>
      <c r="F514" s="180">
        <v>1019.79</v>
      </c>
      <c r="G514" s="176"/>
      <c r="H514" s="180">
        <v>1019.79</v>
      </c>
      <c r="I514" s="181">
        <v>26.46</v>
      </c>
    </row>
    <row r="515" ht="12.75" customHeight="1">
      <c r="A515" s="172" t="s">
        <v>1110</v>
      </c>
      <c r="D515" s="188" t="s">
        <v>753</v>
      </c>
      <c r="E515" s="174" t="s">
        <v>1111</v>
      </c>
      <c r="F515" s="180">
        <v>140.56</v>
      </c>
      <c r="G515" s="176"/>
      <c r="H515" s="180">
        <v>140.56</v>
      </c>
      <c r="I515" s="181">
        <v>1.85</v>
      </c>
    </row>
    <row r="516" ht="12.75" customHeight="1">
      <c r="A516" s="172" t="s">
        <v>1112</v>
      </c>
      <c r="D516" s="188" t="s">
        <v>753</v>
      </c>
      <c r="E516" s="174" t="s">
        <v>1113</v>
      </c>
      <c r="F516" s="180">
        <v>140.56</v>
      </c>
      <c r="G516" s="176"/>
      <c r="H516" s="180">
        <v>140.56</v>
      </c>
      <c r="I516" s="181">
        <v>1.85</v>
      </c>
    </row>
    <row r="517" ht="12.75" customHeight="1">
      <c r="A517" s="172" t="s">
        <v>1114</v>
      </c>
      <c r="D517" s="188" t="s">
        <v>753</v>
      </c>
      <c r="E517" s="174" t="s">
        <v>1115</v>
      </c>
      <c r="F517" s="180">
        <v>369.89</v>
      </c>
      <c r="G517" s="176"/>
      <c r="H517" s="180">
        <v>369.89</v>
      </c>
      <c r="I517" s="181">
        <v>3.0</v>
      </c>
    </row>
    <row r="518" ht="12.75" customHeight="1">
      <c r="A518" s="172" t="s">
        <v>1116</v>
      </c>
      <c r="D518" s="188" t="s">
        <v>753</v>
      </c>
      <c r="E518" s="174" t="s">
        <v>1117</v>
      </c>
      <c r="F518" s="180">
        <v>369.89</v>
      </c>
      <c r="G518" s="176"/>
      <c r="H518" s="180">
        <v>369.89</v>
      </c>
      <c r="I518" s="181">
        <v>3.04</v>
      </c>
    </row>
    <row r="519" ht="12.75" customHeight="1">
      <c r="A519" s="172" t="s">
        <v>1118</v>
      </c>
      <c r="D519" s="188" t="s">
        <v>753</v>
      </c>
      <c r="E519" s="174" t="s">
        <v>1119</v>
      </c>
      <c r="F519" s="180">
        <v>649.25</v>
      </c>
      <c r="G519" s="176"/>
      <c r="H519" s="180">
        <v>649.25</v>
      </c>
      <c r="I519" s="181">
        <v>5.0</v>
      </c>
    </row>
    <row r="520" ht="12.75" customHeight="1">
      <c r="A520" s="172" t="s">
        <v>1120</v>
      </c>
      <c r="D520" s="188" t="s">
        <v>753</v>
      </c>
      <c r="E520" s="174" t="s">
        <v>1121</v>
      </c>
      <c r="F520" s="180">
        <v>679.37</v>
      </c>
      <c r="G520" s="176"/>
      <c r="H520" s="180">
        <v>679.37</v>
      </c>
      <c r="I520" s="181">
        <v>6.0</v>
      </c>
    </row>
    <row r="521" ht="12.75" customHeight="1">
      <c r="A521" s="172" t="s">
        <v>1122</v>
      </c>
      <c r="D521" s="188" t="s">
        <v>753</v>
      </c>
      <c r="E521" s="174" t="s">
        <v>1123</v>
      </c>
      <c r="F521" s="180">
        <v>737.89</v>
      </c>
      <c r="G521" s="176"/>
      <c r="H521" s="180">
        <v>737.89</v>
      </c>
      <c r="I521" s="181">
        <v>24.0</v>
      </c>
    </row>
    <row r="522" ht="12.75" customHeight="1">
      <c r="A522" s="172" t="s">
        <v>1124</v>
      </c>
      <c r="D522" s="188" t="s">
        <v>767</v>
      </c>
      <c r="E522" s="174" t="s">
        <v>1125</v>
      </c>
      <c r="F522" s="180">
        <v>16.16</v>
      </c>
      <c r="G522" s="176"/>
      <c r="H522" s="180">
        <v>11.31</v>
      </c>
      <c r="I522" s="181">
        <v>0.09</v>
      </c>
    </row>
    <row r="523" ht="12.75" customHeight="1">
      <c r="A523" s="172" t="s">
        <v>1126</v>
      </c>
      <c r="D523" s="188" t="s">
        <v>767</v>
      </c>
      <c r="E523" s="174" t="s">
        <v>1127</v>
      </c>
      <c r="F523" s="180">
        <v>17.68</v>
      </c>
      <c r="G523" s="176"/>
      <c r="H523" s="180">
        <v>12.37</v>
      </c>
      <c r="I523" s="181">
        <v>0.13</v>
      </c>
    </row>
    <row r="524" ht="12.75" customHeight="1">
      <c r="A524" s="172" t="s">
        <v>1128</v>
      </c>
      <c r="D524" s="188" t="s">
        <v>767</v>
      </c>
      <c r="E524" s="174" t="s">
        <v>1129</v>
      </c>
      <c r="F524" s="180">
        <v>17.5</v>
      </c>
      <c r="G524" s="176"/>
      <c r="H524" s="180">
        <v>12.25</v>
      </c>
      <c r="I524" s="181">
        <v>0.11</v>
      </c>
    </row>
    <row r="525" ht="12.75" customHeight="1">
      <c r="A525" s="172" t="s">
        <v>1130</v>
      </c>
      <c r="D525" s="188" t="s">
        <v>767</v>
      </c>
      <c r="E525" s="174" t="s">
        <v>1131</v>
      </c>
      <c r="F525" s="180">
        <v>22.19</v>
      </c>
      <c r="G525" s="176"/>
      <c r="H525" s="180">
        <v>15.53</v>
      </c>
      <c r="I525" s="181">
        <v>0.26</v>
      </c>
    </row>
    <row r="526" ht="12.75" customHeight="1">
      <c r="A526" s="172" t="s">
        <v>1132</v>
      </c>
      <c r="D526" s="188" t="s">
        <v>767</v>
      </c>
      <c r="E526" s="174" t="s">
        <v>1133</v>
      </c>
      <c r="F526" s="180">
        <v>29.71</v>
      </c>
      <c r="G526" s="176"/>
      <c r="H526" s="180">
        <v>20.8</v>
      </c>
      <c r="I526" s="181">
        <v>0.11</v>
      </c>
    </row>
    <row r="527" ht="12.75" customHeight="1">
      <c r="A527" s="172" t="s">
        <v>1134</v>
      </c>
      <c r="D527" s="188" t="s">
        <v>767</v>
      </c>
      <c r="E527" s="174" t="s">
        <v>1135</v>
      </c>
      <c r="F527" s="180">
        <v>39.4</v>
      </c>
      <c r="G527" s="176"/>
      <c r="H527" s="180">
        <v>27.58</v>
      </c>
      <c r="I527" s="181">
        <v>0.26</v>
      </c>
    </row>
    <row r="528" ht="12.75" customHeight="1">
      <c r="A528" s="172" t="s">
        <v>1136</v>
      </c>
      <c r="D528" s="188" t="s">
        <v>767</v>
      </c>
      <c r="E528" s="174" t="s">
        <v>1137</v>
      </c>
      <c r="F528" s="180">
        <v>75.92</v>
      </c>
      <c r="G528" s="176"/>
      <c r="H528" s="180">
        <v>53.14</v>
      </c>
      <c r="I528" s="181">
        <v>1.25</v>
      </c>
    </row>
    <row r="529" ht="12.75" customHeight="1">
      <c r="A529" s="172" t="s">
        <v>1138</v>
      </c>
      <c r="D529" s="188" t="s">
        <v>767</v>
      </c>
      <c r="E529" s="174" t="s">
        <v>1139</v>
      </c>
      <c r="F529" s="180">
        <v>25.19</v>
      </c>
      <c r="G529" s="176"/>
      <c r="H529" s="180">
        <v>17.63</v>
      </c>
      <c r="I529" s="181">
        <v>0.11</v>
      </c>
    </row>
    <row r="530" ht="12.75" customHeight="1">
      <c r="A530" s="172" t="s">
        <v>1140</v>
      </c>
      <c r="D530" s="188" t="s">
        <v>767</v>
      </c>
      <c r="E530" s="174" t="s">
        <v>1141</v>
      </c>
      <c r="F530" s="180">
        <v>22.96</v>
      </c>
      <c r="G530" s="176"/>
      <c r="H530" s="180">
        <v>16.07</v>
      </c>
      <c r="I530" s="181">
        <v>0.11</v>
      </c>
    </row>
    <row r="531" ht="12.75" customHeight="1">
      <c r="A531" s="172" t="s">
        <v>1142</v>
      </c>
      <c r="D531" s="188" t="s">
        <v>767</v>
      </c>
      <c r="E531" s="174" t="s">
        <v>1143</v>
      </c>
      <c r="F531" s="180">
        <v>68.65</v>
      </c>
      <c r="G531" s="176"/>
      <c r="H531" s="180">
        <v>48.06</v>
      </c>
      <c r="I531" s="181">
        <v>1.3</v>
      </c>
    </row>
    <row r="532" ht="12.75" customHeight="1">
      <c r="A532" s="172" t="s">
        <v>1144</v>
      </c>
      <c r="D532" s="188" t="s">
        <v>767</v>
      </c>
      <c r="E532" s="174" t="s">
        <v>1145</v>
      </c>
      <c r="F532" s="180">
        <v>79.36</v>
      </c>
      <c r="G532" s="176"/>
      <c r="H532" s="180">
        <v>55.55</v>
      </c>
      <c r="I532" s="181">
        <v>1.78</v>
      </c>
    </row>
    <row r="533" ht="12.75" customHeight="1">
      <c r="A533" s="172" t="s">
        <v>1146</v>
      </c>
      <c r="D533" s="188" t="s">
        <v>767</v>
      </c>
      <c r="E533" s="174" t="s">
        <v>1147</v>
      </c>
      <c r="F533" s="180">
        <v>72.95</v>
      </c>
      <c r="G533" s="176"/>
      <c r="H533" s="180">
        <v>51.07</v>
      </c>
      <c r="I533" s="181">
        <v>2.0</v>
      </c>
    </row>
    <row r="534" ht="12.75" customHeight="1">
      <c r="A534" s="172" t="s">
        <v>1148</v>
      </c>
      <c r="D534" s="188" t="s">
        <v>767</v>
      </c>
      <c r="E534" s="174" t="s">
        <v>1149</v>
      </c>
      <c r="F534" s="180">
        <v>41.13</v>
      </c>
      <c r="G534" s="176"/>
      <c r="H534" s="180">
        <v>28.79</v>
      </c>
      <c r="I534" s="181">
        <v>0.13</v>
      </c>
    </row>
    <row r="535" ht="12.75" customHeight="1">
      <c r="A535" s="172" t="s">
        <v>1150</v>
      </c>
      <c r="D535" s="188" t="s">
        <v>767</v>
      </c>
      <c r="E535" s="174" t="s">
        <v>1151</v>
      </c>
      <c r="F535" s="180">
        <v>39.66</v>
      </c>
      <c r="G535" s="176"/>
      <c r="H535" s="180">
        <v>27.76</v>
      </c>
      <c r="I535" s="181">
        <v>0.2</v>
      </c>
    </row>
    <row r="536" ht="12.75" customHeight="1">
      <c r="A536" s="172" t="s">
        <v>1152</v>
      </c>
      <c r="D536" s="188" t="s">
        <v>767</v>
      </c>
      <c r="E536" s="174" t="s">
        <v>1153</v>
      </c>
      <c r="F536" s="180">
        <v>23.36</v>
      </c>
      <c r="G536" s="176"/>
      <c r="H536" s="180">
        <v>16.35</v>
      </c>
      <c r="I536" s="181">
        <v>0.33</v>
      </c>
    </row>
    <row r="537" ht="12.75" customHeight="1">
      <c r="A537" s="172" t="s">
        <v>1154</v>
      </c>
      <c r="D537" s="188" t="s">
        <v>767</v>
      </c>
      <c r="E537" s="174" t="s">
        <v>1155</v>
      </c>
      <c r="F537" s="180">
        <v>46.35</v>
      </c>
      <c r="G537" s="176"/>
      <c r="H537" s="180">
        <v>32.45</v>
      </c>
      <c r="I537" s="181">
        <v>0.2</v>
      </c>
    </row>
    <row r="538" ht="12.75" customHeight="1">
      <c r="A538" s="172" t="s">
        <v>1156</v>
      </c>
      <c r="D538" s="188" t="s">
        <v>767</v>
      </c>
      <c r="E538" s="174" t="s">
        <v>1157</v>
      </c>
      <c r="F538" s="180">
        <v>9.47</v>
      </c>
      <c r="G538" s="176"/>
      <c r="H538" s="180">
        <v>6.63</v>
      </c>
      <c r="I538" s="181">
        <v>0.02</v>
      </c>
    </row>
    <row r="539" ht="12.75" customHeight="1">
      <c r="A539" s="172" t="s">
        <v>1158</v>
      </c>
      <c r="D539" s="188" t="s">
        <v>767</v>
      </c>
      <c r="E539" s="174" t="s">
        <v>1159</v>
      </c>
      <c r="F539" s="180">
        <v>36.71</v>
      </c>
      <c r="G539" s="176"/>
      <c r="H539" s="180">
        <v>25.7</v>
      </c>
      <c r="I539" s="181">
        <v>0.25</v>
      </c>
    </row>
    <row r="540" ht="12.75" customHeight="1">
      <c r="A540" s="172" t="s">
        <v>1160</v>
      </c>
      <c r="D540" s="188" t="s">
        <v>767</v>
      </c>
      <c r="E540" s="174" t="s">
        <v>1161</v>
      </c>
      <c r="F540" s="180">
        <v>55.9</v>
      </c>
      <c r="G540" s="176"/>
      <c r="H540" s="180">
        <v>39.13</v>
      </c>
      <c r="I540" s="181">
        <v>0.2</v>
      </c>
    </row>
    <row r="541" ht="12.75" customHeight="1">
      <c r="A541" s="172" t="s">
        <v>1162</v>
      </c>
      <c r="D541" s="188" t="s">
        <v>767</v>
      </c>
      <c r="E541" s="174" t="s">
        <v>1163</v>
      </c>
      <c r="F541" s="180">
        <v>67.97</v>
      </c>
      <c r="G541" s="176"/>
      <c r="H541" s="180">
        <v>47.58</v>
      </c>
      <c r="I541" s="181">
        <v>2.0</v>
      </c>
    </row>
    <row r="542" ht="12.75" customHeight="1">
      <c r="A542" s="172" t="s">
        <v>1164</v>
      </c>
      <c r="D542" s="188" t="s">
        <v>767</v>
      </c>
      <c r="E542" s="174" t="s">
        <v>1165</v>
      </c>
      <c r="F542" s="180">
        <v>27.92</v>
      </c>
      <c r="G542" s="176"/>
      <c r="H542" s="180">
        <v>19.54</v>
      </c>
      <c r="I542" s="181">
        <v>0.13</v>
      </c>
    </row>
    <row r="543" ht="12.75" customHeight="1">
      <c r="A543" s="172" t="s">
        <v>1166</v>
      </c>
      <c r="D543" s="188" t="s">
        <v>767</v>
      </c>
      <c r="E543" s="174" t="s">
        <v>1167</v>
      </c>
      <c r="F543" s="180">
        <v>27.92</v>
      </c>
      <c r="G543" s="176"/>
      <c r="H543" s="180">
        <v>19.55</v>
      </c>
      <c r="I543" s="181">
        <v>0.13</v>
      </c>
    </row>
    <row r="544" ht="12.75" customHeight="1">
      <c r="A544" s="172" t="s">
        <v>1168</v>
      </c>
      <c r="D544" s="188" t="s">
        <v>753</v>
      </c>
      <c r="E544" s="174" t="s">
        <v>1169</v>
      </c>
      <c r="F544" s="180">
        <v>25.61</v>
      </c>
      <c r="G544" s="176"/>
      <c r="H544" s="180">
        <v>17.93</v>
      </c>
      <c r="I544" s="181">
        <v>0.11</v>
      </c>
    </row>
    <row r="545" ht="12.75" customHeight="1">
      <c r="A545" s="172" t="s">
        <v>1170</v>
      </c>
      <c r="D545" s="188" t="s">
        <v>753</v>
      </c>
      <c r="E545" s="174" t="s">
        <v>1171</v>
      </c>
      <c r="F545" s="180">
        <v>27.2</v>
      </c>
      <c r="G545" s="176"/>
      <c r="H545" s="180">
        <v>19.04</v>
      </c>
      <c r="I545" s="181">
        <v>0.2</v>
      </c>
    </row>
    <row r="546" ht="12.75" customHeight="1">
      <c r="A546" s="172" t="s">
        <v>1172</v>
      </c>
      <c r="D546" s="188" t="s">
        <v>753</v>
      </c>
      <c r="E546" s="174" t="s">
        <v>1173</v>
      </c>
      <c r="F546" s="180">
        <v>27.58</v>
      </c>
      <c r="G546" s="176"/>
      <c r="H546" s="180">
        <v>19.3</v>
      </c>
      <c r="I546" s="181">
        <v>0.18</v>
      </c>
    </row>
    <row r="547" ht="12.75" customHeight="1">
      <c r="A547" s="172" t="s">
        <v>1174</v>
      </c>
      <c r="D547" s="188" t="s">
        <v>753</v>
      </c>
      <c r="E547" s="174" t="s">
        <v>1175</v>
      </c>
      <c r="F547" s="180">
        <v>32.33</v>
      </c>
      <c r="G547" s="176"/>
      <c r="H547" s="180">
        <v>22.63</v>
      </c>
      <c r="I547" s="181">
        <v>0.33</v>
      </c>
    </row>
    <row r="548" ht="12.75" customHeight="1">
      <c r="A548" s="172" t="s">
        <v>1176</v>
      </c>
      <c r="D548" s="188" t="s">
        <v>753</v>
      </c>
      <c r="E548" s="174" t="s">
        <v>1177</v>
      </c>
      <c r="F548" s="180">
        <v>39.53</v>
      </c>
      <c r="G548" s="176"/>
      <c r="H548" s="180">
        <v>27.67</v>
      </c>
      <c r="I548" s="181">
        <v>0.11</v>
      </c>
    </row>
    <row r="549" ht="12.75" customHeight="1">
      <c r="A549" s="172" t="s">
        <v>1178</v>
      </c>
      <c r="D549" s="188" t="s">
        <v>753</v>
      </c>
      <c r="E549" s="174" t="s">
        <v>1179</v>
      </c>
      <c r="F549" s="180">
        <v>47.93</v>
      </c>
      <c r="G549" s="176"/>
      <c r="H549" s="180">
        <v>33.55</v>
      </c>
      <c r="I549" s="181">
        <v>0.26</v>
      </c>
    </row>
    <row r="550" ht="12.75" customHeight="1">
      <c r="A550" s="172" t="s">
        <v>1180</v>
      </c>
      <c r="D550" s="188" t="s">
        <v>753</v>
      </c>
      <c r="E550" s="174" t="s">
        <v>1181</v>
      </c>
      <c r="F550" s="180">
        <v>47.09</v>
      </c>
      <c r="G550" s="176"/>
      <c r="H550" s="180">
        <v>32.96</v>
      </c>
      <c r="I550" s="181">
        <v>0.29</v>
      </c>
    </row>
    <row r="551" ht="12.75" customHeight="1">
      <c r="A551" s="172" t="s">
        <v>1182</v>
      </c>
      <c r="D551" s="188" t="s">
        <v>753</v>
      </c>
      <c r="E551" s="174" t="s">
        <v>1183</v>
      </c>
      <c r="F551" s="180">
        <v>101.49</v>
      </c>
      <c r="G551" s="176"/>
      <c r="H551" s="180">
        <v>71.04</v>
      </c>
      <c r="I551" s="181">
        <v>1.3</v>
      </c>
    </row>
    <row r="552" ht="12.75" customHeight="1">
      <c r="A552" s="172" t="s">
        <v>1184</v>
      </c>
      <c r="D552" s="188" t="s">
        <v>753</v>
      </c>
      <c r="E552" s="174" t="s">
        <v>1185</v>
      </c>
      <c r="F552" s="180">
        <v>36.74</v>
      </c>
      <c r="G552" s="176"/>
      <c r="H552" s="180">
        <v>25.72</v>
      </c>
      <c r="I552" s="181">
        <v>0.13</v>
      </c>
    </row>
    <row r="553" ht="12.75" customHeight="1">
      <c r="A553" s="172" t="s">
        <v>1186</v>
      </c>
      <c r="D553" s="173" t="s">
        <v>753</v>
      </c>
      <c r="E553" s="174" t="s">
        <v>1187</v>
      </c>
      <c r="F553" s="180">
        <v>26.12</v>
      </c>
      <c r="G553" s="176"/>
      <c r="H553" s="180">
        <v>18.28</v>
      </c>
      <c r="I553" s="181">
        <v>0.15</v>
      </c>
    </row>
    <row r="554" ht="12.75" customHeight="1">
      <c r="A554" s="172" t="s">
        <v>1188</v>
      </c>
      <c r="D554" s="173" t="s">
        <v>753</v>
      </c>
      <c r="E554" s="174" t="s">
        <v>1189</v>
      </c>
      <c r="F554" s="180">
        <v>76.07</v>
      </c>
      <c r="G554" s="176"/>
      <c r="H554" s="180">
        <v>53.25</v>
      </c>
      <c r="I554" s="181">
        <v>1.35</v>
      </c>
    </row>
    <row r="555" ht="12.75" customHeight="1">
      <c r="A555" s="172" t="s">
        <v>1190</v>
      </c>
      <c r="D555" s="173" t="s">
        <v>753</v>
      </c>
      <c r="E555" s="174" t="s">
        <v>1191</v>
      </c>
      <c r="F555" s="180">
        <v>95.8</v>
      </c>
      <c r="G555" s="176"/>
      <c r="H555" s="180">
        <v>67.06</v>
      </c>
      <c r="I555" s="181">
        <v>2.25</v>
      </c>
    </row>
    <row r="556" ht="12.75" customHeight="1">
      <c r="A556" s="172" t="s">
        <v>1192</v>
      </c>
      <c r="D556" s="173" t="s">
        <v>753</v>
      </c>
      <c r="E556" s="174" t="s">
        <v>1193</v>
      </c>
      <c r="F556" s="180">
        <v>83.49</v>
      </c>
      <c r="G556" s="176"/>
      <c r="H556" s="180">
        <v>58.44</v>
      </c>
      <c r="I556" s="181">
        <v>2.0</v>
      </c>
    </row>
    <row r="557" ht="12.75" customHeight="1">
      <c r="A557" s="172" t="s">
        <v>1194</v>
      </c>
      <c r="D557" s="173" t="s">
        <v>753</v>
      </c>
      <c r="E557" s="174" t="s">
        <v>1195</v>
      </c>
      <c r="F557" s="180">
        <v>60.12</v>
      </c>
      <c r="G557" s="176"/>
      <c r="H557" s="180">
        <v>42.08</v>
      </c>
      <c r="I557" s="181">
        <v>0.15</v>
      </c>
    </row>
    <row r="558" ht="12.75" customHeight="1">
      <c r="A558" s="172" t="s">
        <v>1196</v>
      </c>
      <c r="D558" s="173" t="s">
        <v>753</v>
      </c>
      <c r="E558" s="174" t="s">
        <v>1197</v>
      </c>
      <c r="F558" s="180">
        <v>41.43</v>
      </c>
      <c r="G558" s="176"/>
      <c r="H558" s="180">
        <v>29.0</v>
      </c>
      <c r="I558" s="181">
        <v>0.2</v>
      </c>
    </row>
    <row r="559" ht="12.75" customHeight="1">
      <c r="A559" s="172" t="s">
        <v>1198</v>
      </c>
      <c r="D559" s="173" t="s">
        <v>753</v>
      </c>
      <c r="E559" s="174" t="s">
        <v>1199</v>
      </c>
      <c r="F559" s="180">
        <v>36.59</v>
      </c>
      <c r="G559" s="176"/>
      <c r="H559" s="180">
        <v>25.61</v>
      </c>
      <c r="I559" s="181">
        <v>0.44</v>
      </c>
    </row>
    <row r="560" ht="12.75" customHeight="1">
      <c r="A560" s="172" t="s">
        <v>1200</v>
      </c>
      <c r="D560" s="173" t="s">
        <v>753</v>
      </c>
      <c r="E560" s="174" t="s">
        <v>1201</v>
      </c>
      <c r="F560" s="180">
        <v>47.8</v>
      </c>
      <c r="G560" s="176"/>
      <c r="H560" s="180">
        <v>33.46</v>
      </c>
      <c r="I560" s="181">
        <v>0.2</v>
      </c>
    </row>
    <row r="561" ht="12.75" customHeight="1">
      <c r="A561" s="172" t="s">
        <v>1202</v>
      </c>
      <c r="D561" s="173" t="s">
        <v>753</v>
      </c>
      <c r="E561" s="174" t="s">
        <v>1203</v>
      </c>
      <c r="F561" s="180">
        <v>15.99</v>
      </c>
      <c r="G561" s="176"/>
      <c r="H561" s="180">
        <v>11.19</v>
      </c>
      <c r="I561" s="181">
        <v>0.03</v>
      </c>
    </row>
    <row r="562" ht="12.75" customHeight="1">
      <c r="A562" s="172" t="s">
        <v>1204</v>
      </c>
      <c r="D562" s="173" t="s">
        <v>753</v>
      </c>
      <c r="E562" s="174" t="s">
        <v>1205</v>
      </c>
      <c r="F562" s="180">
        <v>43.4</v>
      </c>
      <c r="G562" s="176"/>
      <c r="H562" s="180">
        <v>30.38</v>
      </c>
      <c r="I562" s="181">
        <v>0.35</v>
      </c>
    </row>
    <row r="563" ht="12.75" customHeight="1">
      <c r="A563" s="172" t="s">
        <v>1206</v>
      </c>
      <c r="D563" s="173" t="s">
        <v>753</v>
      </c>
      <c r="E563" s="174" t="s">
        <v>1207</v>
      </c>
      <c r="F563" s="180">
        <v>57.35</v>
      </c>
      <c r="G563" s="176"/>
      <c r="H563" s="180">
        <v>40.15</v>
      </c>
      <c r="I563" s="181">
        <v>0.2</v>
      </c>
    </row>
    <row r="564" ht="12.75" customHeight="1">
      <c r="A564" s="172" t="s">
        <v>1208</v>
      </c>
      <c r="D564" s="173" t="s">
        <v>753</v>
      </c>
      <c r="E564" s="174" t="s">
        <v>1209</v>
      </c>
      <c r="F564" s="180">
        <v>47.93</v>
      </c>
      <c r="G564" s="176"/>
      <c r="H564" s="180">
        <v>33.55</v>
      </c>
      <c r="I564" s="181">
        <v>0.33</v>
      </c>
    </row>
    <row r="565" ht="12.75" customHeight="1">
      <c r="A565" s="172" t="s">
        <v>1210</v>
      </c>
      <c r="D565" s="173" t="s">
        <v>753</v>
      </c>
      <c r="E565" s="174" t="s">
        <v>1211</v>
      </c>
      <c r="F565" s="180">
        <v>66.77</v>
      </c>
      <c r="G565" s="176"/>
      <c r="H565" s="180">
        <v>46.74</v>
      </c>
      <c r="I565" s="181">
        <v>0.51</v>
      </c>
    </row>
    <row r="566" ht="12.75" customHeight="1">
      <c r="A566" s="172" t="s">
        <v>1212</v>
      </c>
      <c r="D566" s="173" t="s">
        <v>753</v>
      </c>
      <c r="E566" s="174" t="s">
        <v>1213</v>
      </c>
      <c r="F566" s="180">
        <v>36.74</v>
      </c>
      <c r="G566" s="176"/>
      <c r="H566" s="180">
        <v>25.72</v>
      </c>
      <c r="I566" s="181">
        <v>0.13</v>
      </c>
    </row>
    <row r="567" ht="12.75" customHeight="1">
      <c r="A567" s="172" t="s">
        <v>1214</v>
      </c>
      <c r="D567" s="173" t="s">
        <v>753</v>
      </c>
      <c r="E567" s="174" t="s">
        <v>1215</v>
      </c>
      <c r="F567" s="180">
        <v>26.15</v>
      </c>
      <c r="G567" s="176"/>
      <c r="H567" s="180">
        <v>18.3</v>
      </c>
      <c r="I567" s="181">
        <v>0.11</v>
      </c>
    </row>
    <row r="568" ht="12.75" customHeight="1">
      <c r="A568" s="172" t="s">
        <v>1216</v>
      </c>
      <c r="D568" s="173" t="s">
        <v>753</v>
      </c>
      <c r="E568" s="174" t="s">
        <v>1217</v>
      </c>
      <c r="F568" s="180">
        <v>7.45</v>
      </c>
      <c r="G568" s="176"/>
      <c r="H568" s="180">
        <v>5.22</v>
      </c>
      <c r="I568" s="181">
        <v>0.02</v>
      </c>
    </row>
    <row r="569" ht="12.75" customHeight="1">
      <c r="A569" s="172" t="s">
        <v>1218</v>
      </c>
      <c r="D569" s="173" t="s">
        <v>753</v>
      </c>
      <c r="E569" s="174" t="s">
        <v>1219</v>
      </c>
      <c r="F569" s="180">
        <v>36.74</v>
      </c>
      <c r="G569" s="176"/>
      <c r="H569" s="180">
        <v>25.72</v>
      </c>
      <c r="I569" s="181">
        <v>0.15</v>
      </c>
    </row>
    <row r="570" ht="12.75" customHeight="1">
      <c r="A570" s="172" t="s">
        <v>1220</v>
      </c>
      <c r="D570" s="173" t="s">
        <v>753</v>
      </c>
      <c r="E570" s="174" t="s">
        <v>1221</v>
      </c>
      <c r="F570" s="180">
        <v>36.74</v>
      </c>
      <c r="G570" s="176"/>
      <c r="H570" s="180">
        <v>25.72</v>
      </c>
      <c r="I570" s="181">
        <v>0.15</v>
      </c>
    </row>
    <row r="571" ht="12.75" customHeight="1">
      <c r="A571" s="172" t="s">
        <v>1222</v>
      </c>
      <c r="D571" s="173" t="s">
        <v>753</v>
      </c>
      <c r="E571" s="174" t="s">
        <v>1223</v>
      </c>
      <c r="F571" s="180">
        <v>98.73</v>
      </c>
      <c r="G571" s="176"/>
      <c r="H571" s="180">
        <v>69.11</v>
      </c>
      <c r="I571" s="181">
        <v>3.0</v>
      </c>
    </row>
    <row r="572" ht="12.75" customHeight="1">
      <c r="A572" s="172" t="s">
        <v>1224</v>
      </c>
      <c r="D572" s="173" t="s">
        <v>750</v>
      </c>
      <c r="E572" s="174" t="s">
        <v>1225</v>
      </c>
      <c r="F572" s="180">
        <v>41.12</v>
      </c>
      <c r="G572" s="176"/>
      <c r="H572" s="180">
        <v>28.79</v>
      </c>
      <c r="I572" s="181">
        <v>0.35</v>
      </c>
    </row>
    <row r="573" ht="12.75" customHeight="1">
      <c r="A573" s="172" t="s">
        <v>1226</v>
      </c>
      <c r="D573" s="173" t="s">
        <v>750</v>
      </c>
      <c r="E573" s="174" t="s">
        <v>1227</v>
      </c>
      <c r="F573" s="180">
        <v>43.09</v>
      </c>
      <c r="G573" s="176"/>
      <c r="H573" s="180">
        <v>30.16</v>
      </c>
      <c r="I573" s="181">
        <v>0.55</v>
      </c>
    </row>
    <row r="574" ht="12.75" customHeight="1">
      <c r="A574" s="172" t="s">
        <v>1228</v>
      </c>
      <c r="D574" s="173" t="s">
        <v>750</v>
      </c>
      <c r="E574" s="174" t="s">
        <v>1229</v>
      </c>
      <c r="F574" s="180">
        <v>50.21</v>
      </c>
      <c r="G574" s="176"/>
      <c r="H574" s="180">
        <v>35.15</v>
      </c>
      <c r="I574" s="181">
        <v>0.49</v>
      </c>
    </row>
    <row r="575" ht="12.75" customHeight="1">
      <c r="A575" s="172" t="s">
        <v>1230</v>
      </c>
      <c r="D575" s="173" t="s">
        <v>750</v>
      </c>
      <c r="E575" s="174" t="s">
        <v>1231</v>
      </c>
      <c r="F575" s="180">
        <v>67.61</v>
      </c>
      <c r="G575" s="176"/>
      <c r="H575" s="180">
        <v>47.33</v>
      </c>
      <c r="I575" s="181">
        <v>0.66</v>
      </c>
    </row>
    <row r="576" ht="12.75" customHeight="1">
      <c r="A576" s="172" t="s">
        <v>1232</v>
      </c>
      <c r="D576" s="173" t="s">
        <v>750</v>
      </c>
      <c r="E576" s="174" t="s">
        <v>1233</v>
      </c>
      <c r="F576" s="180">
        <v>49.28</v>
      </c>
      <c r="G576" s="176"/>
      <c r="H576" s="180">
        <v>34.5</v>
      </c>
      <c r="I576" s="181">
        <v>0.22</v>
      </c>
    </row>
    <row r="577" ht="12.75" customHeight="1">
      <c r="A577" s="172" t="s">
        <v>1234</v>
      </c>
      <c r="D577" s="173" t="s">
        <v>750</v>
      </c>
      <c r="E577" s="174" t="s">
        <v>1235</v>
      </c>
      <c r="F577" s="180">
        <v>71.89</v>
      </c>
      <c r="G577" s="176"/>
      <c r="H577" s="180">
        <v>50.32</v>
      </c>
      <c r="I577" s="181">
        <v>0.55</v>
      </c>
    </row>
    <row r="578" ht="12.75" customHeight="1">
      <c r="A578" s="172" t="s">
        <v>1236</v>
      </c>
      <c r="D578" s="173" t="s">
        <v>750</v>
      </c>
      <c r="E578" s="174" t="s">
        <v>1237</v>
      </c>
      <c r="F578" s="180">
        <v>52.66</v>
      </c>
      <c r="G578" s="176"/>
      <c r="H578" s="180">
        <v>36.86</v>
      </c>
      <c r="I578" s="181">
        <v>0.44</v>
      </c>
    </row>
    <row r="579" ht="12.75" customHeight="1">
      <c r="A579" s="172" t="s">
        <v>1238</v>
      </c>
      <c r="D579" s="173" t="s">
        <v>750</v>
      </c>
      <c r="E579" s="174" t="s">
        <v>1239</v>
      </c>
      <c r="F579" s="180">
        <v>35.05</v>
      </c>
      <c r="G579" s="176"/>
      <c r="H579" s="180">
        <v>24.54</v>
      </c>
      <c r="I579" s="181">
        <v>0.55</v>
      </c>
    </row>
    <row r="580" ht="12.75" customHeight="1">
      <c r="A580" s="172" t="s">
        <v>1240</v>
      </c>
      <c r="D580" s="173" t="s">
        <v>750</v>
      </c>
      <c r="E580" s="174" t="s">
        <v>1241</v>
      </c>
      <c r="F580" s="180">
        <v>75.94</v>
      </c>
      <c r="G580" s="176"/>
      <c r="H580" s="180">
        <v>53.16</v>
      </c>
      <c r="I580" s="181">
        <v>0.44</v>
      </c>
    </row>
    <row r="581" ht="12.75" customHeight="1">
      <c r="A581" s="172" t="s">
        <v>1242</v>
      </c>
      <c r="D581" s="173" t="s">
        <v>750</v>
      </c>
      <c r="E581" s="174" t="s">
        <v>1243</v>
      </c>
      <c r="F581" s="180">
        <v>86.34</v>
      </c>
      <c r="G581" s="176"/>
      <c r="H581" s="180">
        <v>60.44</v>
      </c>
      <c r="I581" s="181">
        <v>0.77</v>
      </c>
    </row>
    <row r="582" ht="12.75" customHeight="1">
      <c r="A582" s="172" t="s">
        <v>1244</v>
      </c>
      <c r="D582" s="173" t="s">
        <v>750</v>
      </c>
      <c r="E582" s="174" t="s">
        <v>1245</v>
      </c>
      <c r="F582" s="180">
        <v>38.04</v>
      </c>
      <c r="G582" s="176"/>
      <c r="H582" s="180">
        <v>26.63</v>
      </c>
      <c r="I582" s="181">
        <v>0.04</v>
      </c>
    </row>
    <row r="583" ht="12.75" customHeight="1">
      <c r="A583" s="172" t="s">
        <v>1246</v>
      </c>
      <c r="D583" s="173" t="s">
        <v>750</v>
      </c>
      <c r="E583" s="174" t="s">
        <v>1247</v>
      </c>
      <c r="F583" s="180">
        <v>78.23</v>
      </c>
      <c r="G583" s="176"/>
      <c r="H583" s="180">
        <v>54.76</v>
      </c>
      <c r="I583" s="181">
        <v>0.57</v>
      </c>
    </row>
    <row r="584" ht="12.75" customHeight="1">
      <c r="A584" s="172" t="s">
        <v>1248</v>
      </c>
      <c r="D584" s="173" t="s">
        <v>750</v>
      </c>
      <c r="E584" s="174" t="s">
        <v>1249</v>
      </c>
      <c r="F584" s="180">
        <v>71.89</v>
      </c>
      <c r="G584" s="176"/>
      <c r="H584" s="180">
        <v>50.32</v>
      </c>
      <c r="I584" s="181">
        <v>0.55</v>
      </c>
    </row>
    <row r="585" ht="12.75" customHeight="1">
      <c r="A585" s="172" t="s">
        <v>1250</v>
      </c>
      <c r="D585" s="173" t="s">
        <v>750</v>
      </c>
      <c r="E585" s="174" t="s">
        <v>1251</v>
      </c>
      <c r="F585" s="180">
        <v>71.89</v>
      </c>
      <c r="G585" s="176"/>
      <c r="H585" s="180">
        <v>50.32</v>
      </c>
      <c r="I585" s="181">
        <v>0.55</v>
      </c>
    </row>
    <row r="586" ht="12.75" customHeight="1">
      <c r="A586" s="172" t="s">
        <v>1252</v>
      </c>
      <c r="D586" s="173" t="s">
        <v>750</v>
      </c>
      <c r="E586" s="174" t="s">
        <v>1253</v>
      </c>
      <c r="F586" s="180">
        <v>84.14</v>
      </c>
      <c r="G586" s="176"/>
      <c r="H586" s="180">
        <v>58.9</v>
      </c>
      <c r="I586" s="181">
        <v>0.68</v>
      </c>
    </row>
    <row r="587" ht="12.75" customHeight="1">
      <c r="A587" s="172" t="s">
        <v>1254</v>
      </c>
      <c r="D587" s="173" t="s">
        <v>750</v>
      </c>
      <c r="E587" s="174" t="s">
        <v>1255</v>
      </c>
      <c r="F587" s="180">
        <v>7.74</v>
      </c>
      <c r="G587" s="176"/>
      <c r="H587" s="180">
        <v>5.42</v>
      </c>
      <c r="I587" s="181">
        <v>0.03</v>
      </c>
    </row>
    <row r="588" ht="12.75" customHeight="1">
      <c r="A588" s="172" t="s">
        <v>1256</v>
      </c>
      <c r="D588" s="173" t="s">
        <v>750</v>
      </c>
      <c r="E588" s="174" t="s">
        <v>1257</v>
      </c>
      <c r="F588" s="180">
        <v>58.78</v>
      </c>
      <c r="G588" s="176"/>
      <c r="H588" s="180">
        <v>41.14</v>
      </c>
      <c r="I588" s="181">
        <v>0.33</v>
      </c>
    </row>
    <row r="589" ht="12.75" customHeight="1">
      <c r="A589" s="172" t="s">
        <v>1258</v>
      </c>
      <c r="D589" s="173" t="s">
        <v>750</v>
      </c>
      <c r="E589" s="174" t="s">
        <v>1259</v>
      </c>
      <c r="F589" s="180">
        <v>39.56</v>
      </c>
      <c r="G589" s="176"/>
      <c r="H589" s="180">
        <v>27.69</v>
      </c>
      <c r="I589" s="181">
        <v>0.22</v>
      </c>
    </row>
    <row r="590" ht="12.75" customHeight="1">
      <c r="A590" s="172" t="s">
        <v>1260</v>
      </c>
      <c r="D590" s="173" t="s">
        <v>750</v>
      </c>
      <c r="E590" s="174" t="s">
        <v>1261</v>
      </c>
      <c r="F590" s="180">
        <v>40.48</v>
      </c>
      <c r="G590" s="176"/>
      <c r="H590" s="180">
        <v>28.33</v>
      </c>
      <c r="I590" s="181">
        <v>0.22</v>
      </c>
    </row>
    <row r="591" ht="12.75" customHeight="1">
      <c r="A591" s="172" t="s">
        <v>1262</v>
      </c>
      <c r="D591" s="173" t="s">
        <v>750</v>
      </c>
      <c r="E591" s="174" t="s">
        <v>1263</v>
      </c>
      <c r="F591" s="180">
        <v>59.15</v>
      </c>
      <c r="G591" s="176"/>
      <c r="H591" s="180">
        <v>41.4</v>
      </c>
      <c r="I591" s="181">
        <v>0.35</v>
      </c>
    </row>
    <row r="592" ht="12.75" customHeight="1">
      <c r="A592" s="172" t="s">
        <v>1264</v>
      </c>
      <c r="D592" s="173" t="s">
        <v>750</v>
      </c>
      <c r="E592" s="174" t="s">
        <v>1265</v>
      </c>
      <c r="F592" s="180">
        <v>63.58</v>
      </c>
      <c r="G592" s="176"/>
      <c r="H592" s="180">
        <v>44.5</v>
      </c>
      <c r="I592" s="181">
        <v>0.44</v>
      </c>
    </row>
    <row r="593" ht="12.75" customHeight="1">
      <c r="A593" s="172" t="s">
        <v>1266</v>
      </c>
      <c r="D593" s="173" t="s">
        <v>750</v>
      </c>
      <c r="E593" s="174" t="s">
        <v>1267</v>
      </c>
      <c r="F593" s="180">
        <v>231.4</v>
      </c>
      <c r="G593" s="176"/>
      <c r="H593" s="180">
        <v>161.98</v>
      </c>
      <c r="I593" s="181">
        <v>4.0</v>
      </c>
    </row>
    <row r="594" ht="12.75" customHeight="1">
      <c r="A594" s="172" t="s">
        <v>1268</v>
      </c>
      <c r="D594" s="173" t="s">
        <v>756</v>
      </c>
      <c r="E594" s="174" t="s">
        <v>1269</v>
      </c>
      <c r="F594" s="180">
        <v>49.49</v>
      </c>
      <c r="G594" s="176"/>
      <c r="H594" s="180">
        <v>34.64</v>
      </c>
      <c r="I594" s="181">
        <v>0.51</v>
      </c>
    </row>
    <row r="595" ht="12.75" customHeight="1">
      <c r="A595" s="172" t="s">
        <v>1270</v>
      </c>
      <c r="D595" s="173" t="s">
        <v>756</v>
      </c>
      <c r="E595" s="174" t="s">
        <v>1271</v>
      </c>
      <c r="F595" s="180">
        <v>59.69</v>
      </c>
      <c r="G595" s="176"/>
      <c r="H595" s="180">
        <v>41.78</v>
      </c>
      <c r="I595" s="181">
        <v>0.88</v>
      </c>
    </row>
    <row r="596" ht="12.75" customHeight="1">
      <c r="A596" s="172" t="s">
        <v>1272</v>
      </c>
      <c r="D596" s="173" t="s">
        <v>756</v>
      </c>
      <c r="E596" s="174" t="s">
        <v>1273</v>
      </c>
      <c r="F596" s="180">
        <v>67.01</v>
      </c>
      <c r="G596" s="176"/>
      <c r="H596" s="180">
        <v>46.91</v>
      </c>
      <c r="I596" s="181">
        <v>0.77</v>
      </c>
    </row>
    <row r="597" ht="12.75" customHeight="1">
      <c r="A597" s="172" t="s">
        <v>1274</v>
      </c>
      <c r="D597" s="173" t="s">
        <v>756</v>
      </c>
      <c r="E597" s="174" t="s">
        <v>1275</v>
      </c>
      <c r="F597" s="180">
        <v>81.98</v>
      </c>
      <c r="G597" s="176"/>
      <c r="H597" s="180">
        <v>57.39</v>
      </c>
      <c r="I597" s="181">
        <v>0.99</v>
      </c>
    </row>
    <row r="598" ht="12.75" customHeight="1">
      <c r="A598" s="172" t="s">
        <v>1276</v>
      </c>
      <c r="D598" s="173" t="s">
        <v>756</v>
      </c>
      <c r="E598" s="174" t="s">
        <v>1277</v>
      </c>
      <c r="F598" s="180">
        <v>71.96</v>
      </c>
      <c r="G598" s="176"/>
      <c r="H598" s="180">
        <v>50.37</v>
      </c>
      <c r="I598" s="181">
        <v>0.22</v>
      </c>
    </row>
    <row r="599" ht="12.75" customHeight="1">
      <c r="A599" s="172" t="s">
        <v>1278</v>
      </c>
      <c r="D599" s="173" t="s">
        <v>756</v>
      </c>
      <c r="E599" s="174" t="s">
        <v>1279</v>
      </c>
      <c r="F599" s="180">
        <v>79.18</v>
      </c>
      <c r="G599" s="176"/>
      <c r="H599" s="180">
        <v>55.42</v>
      </c>
      <c r="I599" s="181">
        <v>0.95</v>
      </c>
    </row>
    <row r="600" ht="12.75" customHeight="1">
      <c r="A600" s="172" t="s">
        <v>1280</v>
      </c>
      <c r="D600" s="173" t="s">
        <v>756</v>
      </c>
      <c r="E600" s="174" t="s">
        <v>1281</v>
      </c>
      <c r="F600" s="180">
        <v>66.43</v>
      </c>
      <c r="G600" s="176"/>
      <c r="H600" s="180">
        <v>46.5</v>
      </c>
      <c r="I600" s="181">
        <v>0.6</v>
      </c>
    </row>
    <row r="601" ht="12.75" customHeight="1">
      <c r="A601" s="172" t="s">
        <v>1282</v>
      </c>
      <c r="D601" s="173" t="s">
        <v>756</v>
      </c>
      <c r="E601" s="174" t="s">
        <v>1283</v>
      </c>
      <c r="F601" s="180">
        <v>44.3</v>
      </c>
      <c r="G601" s="176"/>
      <c r="H601" s="180">
        <v>31.01</v>
      </c>
      <c r="I601" s="181">
        <v>0.66</v>
      </c>
    </row>
    <row r="602" ht="12.75" customHeight="1">
      <c r="A602" s="172" t="s">
        <v>1284</v>
      </c>
      <c r="D602" s="173" t="s">
        <v>756</v>
      </c>
      <c r="E602" s="174" t="s">
        <v>1285</v>
      </c>
      <c r="F602" s="180">
        <v>101.25</v>
      </c>
      <c r="G602" s="176"/>
      <c r="H602" s="180">
        <v>70.88</v>
      </c>
      <c r="I602" s="181">
        <v>0.66</v>
      </c>
    </row>
    <row r="603" ht="12.75" customHeight="1">
      <c r="A603" s="172" t="s">
        <v>1286</v>
      </c>
      <c r="D603" s="173" t="s">
        <v>756</v>
      </c>
      <c r="E603" s="174" t="s">
        <v>1287</v>
      </c>
      <c r="F603" s="180">
        <v>97.16</v>
      </c>
      <c r="G603" s="176"/>
      <c r="H603" s="180">
        <v>68.01</v>
      </c>
      <c r="I603" s="181">
        <v>1.21</v>
      </c>
    </row>
    <row r="604" ht="12.75" customHeight="1">
      <c r="A604" s="172" t="s">
        <v>1288</v>
      </c>
      <c r="D604" s="173" t="s">
        <v>756</v>
      </c>
      <c r="E604" s="174" t="s">
        <v>1289</v>
      </c>
      <c r="F604" s="180">
        <v>49.95</v>
      </c>
      <c r="G604" s="176"/>
      <c r="H604" s="180">
        <v>34.97</v>
      </c>
      <c r="I604" s="181">
        <v>0.05</v>
      </c>
    </row>
    <row r="605" ht="12.75" customHeight="1">
      <c r="A605" s="172" t="s">
        <v>1290</v>
      </c>
      <c r="D605" s="173" t="s">
        <v>756</v>
      </c>
      <c r="E605" s="174" t="s">
        <v>1291</v>
      </c>
      <c r="F605" s="180">
        <v>86.35</v>
      </c>
      <c r="G605" s="176"/>
      <c r="H605" s="180">
        <v>60.45</v>
      </c>
      <c r="I605" s="181">
        <v>0.72</v>
      </c>
    </row>
    <row r="606" ht="12.75" customHeight="1">
      <c r="A606" s="172" t="s">
        <v>1292</v>
      </c>
      <c r="D606" s="173" t="s">
        <v>756</v>
      </c>
      <c r="E606" s="174" t="s">
        <v>1293</v>
      </c>
      <c r="F606" s="180">
        <v>79.61</v>
      </c>
      <c r="G606" s="176"/>
      <c r="H606" s="180">
        <v>55.73</v>
      </c>
      <c r="I606" s="181">
        <v>0.97</v>
      </c>
    </row>
    <row r="607" ht="12.75" customHeight="1">
      <c r="A607" s="172" t="s">
        <v>1294</v>
      </c>
      <c r="D607" s="173" t="s">
        <v>756</v>
      </c>
      <c r="E607" s="174" t="s">
        <v>1295</v>
      </c>
      <c r="F607" s="180">
        <v>80.99</v>
      </c>
      <c r="G607" s="176"/>
      <c r="H607" s="180">
        <v>56.69</v>
      </c>
      <c r="I607" s="181">
        <v>0.97</v>
      </c>
    </row>
    <row r="608" ht="12.75" customHeight="1">
      <c r="A608" s="172" t="s">
        <v>1296</v>
      </c>
      <c r="D608" s="173" t="s">
        <v>756</v>
      </c>
      <c r="E608" s="174" t="s">
        <v>1297</v>
      </c>
      <c r="F608" s="180">
        <v>92.26</v>
      </c>
      <c r="G608" s="176"/>
      <c r="H608" s="180">
        <v>64.58</v>
      </c>
      <c r="I608" s="181">
        <v>0.83</v>
      </c>
    </row>
    <row r="609" ht="12.75" customHeight="1">
      <c r="A609" s="172" t="s">
        <v>1298</v>
      </c>
      <c r="D609" s="173" t="s">
        <v>756</v>
      </c>
      <c r="E609" s="174" t="s">
        <v>1299</v>
      </c>
      <c r="F609" s="180">
        <v>7.74</v>
      </c>
      <c r="G609" s="176"/>
      <c r="H609" s="180">
        <v>5.42</v>
      </c>
      <c r="I609" s="181">
        <v>0.04</v>
      </c>
    </row>
    <row r="610" ht="12.75" customHeight="1">
      <c r="A610" s="172" t="s">
        <v>1300</v>
      </c>
      <c r="D610" s="173" t="s">
        <v>756</v>
      </c>
      <c r="E610" s="174" t="s">
        <v>1301</v>
      </c>
      <c r="F610" s="180">
        <v>52.76</v>
      </c>
      <c r="G610" s="176"/>
      <c r="H610" s="180">
        <v>36.93</v>
      </c>
      <c r="I610" s="181">
        <v>0.35</v>
      </c>
    </row>
    <row r="611" ht="12.75" customHeight="1">
      <c r="A611" s="172" t="s">
        <v>1302</v>
      </c>
      <c r="D611" s="173" t="s">
        <v>756</v>
      </c>
      <c r="E611" s="174" t="s">
        <v>1303</v>
      </c>
      <c r="F611" s="180">
        <v>52.48</v>
      </c>
      <c r="G611" s="176"/>
      <c r="H611" s="180">
        <v>36.73</v>
      </c>
      <c r="I611" s="181">
        <v>0.35</v>
      </c>
    </row>
    <row r="612" ht="12.75" customHeight="1">
      <c r="A612" s="172" t="s">
        <v>1304</v>
      </c>
      <c r="D612" s="173" t="s">
        <v>756</v>
      </c>
      <c r="E612" s="174" t="s">
        <v>1305</v>
      </c>
      <c r="F612" s="180">
        <v>68.36</v>
      </c>
      <c r="G612" s="176"/>
      <c r="H612" s="180">
        <v>47.85</v>
      </c>
      <c r="I612" s="181">
        <v>0.62</v>
      </c>
    </row>
    <row r="613" ht="12.75" customHeight="1">
      <c r="A613" s="172" t="s">
        <v>1306</v>
      </c>
      <c r="D613" s="173" t="s">
        <v>756</v>
      </c>
      <c r="E613" s="174" t="s">
        <v>1307</v>
      </c>
      <c r="F613" s="180">
        <v>54.59</v>
      </c>
      <c r="G613" s="176"/>
      <c r="H613" s="180">
        <v>38.21</v>
      </c>
      <c r="I613" s="181">
        <v>0.44</v>
      </c>
    </row>
    <row r="614" ht="12.75" customHeight="1">
      <c r="A614" s="172" t="s">
        <v>1308</v>
      </c>
      <c r="D614" s="173" t="s">
        <v>756</v>
      </c>
      <c r="E614" s="174" t="s">
        <v>1309</v>
      </c>
      <c r="F614" s="180">
        <v>69.56</v>
      </c>
      <c r="G614" s="176"/>
      <c r="H614" s="180">
        <v>48.69</v>
      </c>
      <c r="I614" s="181">
        <v>0.66</v>
      </c>
    </row>
    <row r="615" ht="12.75" customHeight="1">
      <c r="A615" s="172" t="s">
        <v>1310</v>
      </c>
      <c r="D615" s="173" t="s">
        <v>756</v>
      </c>
      <c r="E615" s="174" t="s">
        <v>1311</v>
      </c>
      <c r="F615" s="180">
        <v>335.7</v>
      </c>
      <c r="G615" s="176"/>
      <c r="H615" s="180">
        <v>234.99</v>
      </c>
      <c r="I615" s="181">
        <v>5.0</v>
      </c>
    </row>
    <row r="616" ht="12.75" customHeight="1">
      <c r="A616" s="172" t="s">
        <v>1312</v>
      </c>
      <c r="D616" s="188" t="s">
        <v>798</v>
      </c>
      <c r="E616" s="174" t="s">
        <v>1313</v>
      </c>
      <c r="F616" s="180">
        <v>107.98</v>
      </c>
      <c r="G616" s="176"/>
      <c r="H616" s="180">
        <v>75.58</v>
      </c>
      <c r="I616" s="181">
        <v>1.5</v>
      </c>
    </row>
    <row r="617" ht="12.75" customHeight="1">
      <c r="A617" s="172" t="s">
        <v>1314</v>
      </c>
      <c r="D617" s="188" t="s">
        <v>798</v>
      </c>
      <c r="E617" s="174" t="s">
        <v>1315</v>
      </c>
      <c r="F617" s="180">
        <v>152.4</v>
      </c>
      <c r="G617" s="176"/>
      <c r="H617" s="180">
        <v>106.68</v>
      </c>
      <c r="I617" s="181">
        <v>2.5</v>
      </c>
    </row>
    <row r="618" ht="12.75" customHeight="1">
      <c r="A618" s="172" t="s">
        <v>1316</v>
      </c>
      <c r="D618" s="188" t="s">
        <v>798</v>
      </c>
      <c r="E618" s="174" t="s">
        <v>1317</v>
      </c>
      <c r="F618" s="180">
        <v>152.93</v>
      </c>
      <c r="G618" s="176"/>
      <c r="H618" s="180">
        <v>107.05</v>
      </c>
      <c r="I618" s="181">
        <v>2.5</v>
      </c>
    </row>
    <row r="619" ht="12.75" customHeight="1">
      <c r="A619" s="172" t="s">
        <v>1318</v>
      </c>
      <c r="D619" s="188" t="s">
        <v>798</v>
      </c>
      <c r="E619" s="174" t="s">
        <v>1319</v>
      </c>
      <c r="F619" s="180">
        <v>152.4</v>
      </c>
      <c r="G619" s="176"/>
      <c r="H619" s="180">
        <v>106.68</v>
      </c>
      <c r="I619" s="181">
        <v>4.0</v>
      </c>
    </row>
    <row r="620" ht="12.75" customHeight="1">
      <c r="A620" s="172" t="s">
        <v>1320</v>
      </c>
      <c r="D620" s="188" t="s">
        <v>798</v>
      </c>
      <c r="E620" s="174" t="s">
        <v>1321</v>
      </c>
      <c r="F620" s="180">
        <v>83.32</v>
      </c>
      <c r="G620" s="176"/>
      <c r="H620" s="180">
        <v>58.32</v>
      </c>
      <c r="I620" s="181">
        <v>3.0</v>
      </c>
    </row>
    <row r="621" ht="12.75" customHeight="1">
      <c r="A621" s="172" t="s">
        <v>1322</v>
      </c>
      <c r="D621" s="188" t="s">
        <v>798</v>
      </c>
      <c r="E621" s="174" t="s">
        <v>1323</v>
      </c>
      <c r="F621" s="180">
        <v>113.9</v>
      </c>
      <c r="G621" s="176"/>
      <c r="H621" s="180">
        <v>79.73</v>
      </c>
      <c r="I621" s="181">
        <v>1.5</v>
      </c>
    </row>
    <row r="622" ht="12.75" customHeight="1">
      <c r="A622" s="172" t="s">
        <v>1324</v>
      </c>
      <c r="D622" s="188" t="s">
        <v>798</v>
      </c>
      <c r="E622" s="174" t="s">
        <v>1325</v>
      </c>
      <c r="F622" s="180">
        <v>263.25</v>
      </c>
      <c r="G622" s="176"/>
      <c r="H622" s="180">
        <v>184.28</v>
      </c>
      <c r="I622" s="181">
        <v>5.0</v>
      </c>
    </row>
    <row r="623" ht="12.75" customHeight="1">
      <c r="A623" s="172" t="s">
        <v>1326</v>
      </c>
      <c r="D623" s="188" t="s">
        <v>798</v>
      </c>
      <c r="E623" s="174" t="s">
        <v>1327</v>
      </c>
      <c r="F623" s="180">
        <v>187.95</v>
      </c>
      <c r="G623" s="176"/>
      <c r="H623" s="180">
        <v>131.57</v>
      </c>
      <c r="I623" s="181">
        <v>0.1</v>
      </c>
    </row>
    <row r="624" ht="12.75" customHeight="1">
      <c r="A624" s="172" t="s">
        <v>1328</v>
      </c>
      <c r="D624" s="188" t="s">
        <v>798</v>
      </c>
      <c r="E624" s="174" t="s">
        <v>1329</v>
      </c>
      <c r="F624" s="180">
        <v>89.97</v>
      </c>
      <c r="G624" s="176"/>
      <c r="H624" s="180">
        <v>62.98</v>
      </c>
      <c r="I624" s="181">
        <v>2.0</v>
      </c>
    </row>
    <row r="625" ht="12.75" customHeight="1">
      <c r="A625" s="172" t="s">
        <v>1330</v>
      </c>
      <c r="D625" s="188" t="s">
        <v>798</v>
      </c>
      <c r="E625" s="174" t="s">
        <v>1331</v>
      </c>
      <c r="F625" s="180">
        <v>150.29</v>
      </c>
      <c r="G625" s="176"/>
      <c r="H625" s="180">
        <v>105.2</v>
      </c>
      <c r="I625" s="181">
        <v>4.0</v>
      </c>
    </row>
    <row r="626" ht="12.75" customHeight="1">
      <c r="A626" s="172" t="s">
        <v>1332</v>
      </c>
      <c r="D626" s="188" t="s">
        <v>798</v>
      </c>
      <c r="E626" s="174" t="s">
        <v>1333</v>
      </c>
      <c r="F626" s="180">
        <v>89.97</v>
      </c>
      <c r="G626" s="176"/>
      <c r="H626" s="180">
        <v>62.98</v>
      </c>
      <c r="I626" s="181">
        <v>2.0</v>
      </c>
    </row>
    <row r="627" ht="12.75" customHeight="1">
      <c r="A627" s="172" t="s">
        <v>1334</v>
      </c>
      <c r="D627" s="188" t="s">
        <v>798</v>
      </c>
      <c r="E627" s="174" t="s">
        <v>1335</v>
      </c>
      <c r="F627" s="180">
        <v>8.36</v>
      </c>
      <c r="G627" s="176"/>
      <c r="H627" s="180">
        <v>5.85</v>
      </c>
      <c r="I627" s="181">
        <v>0.05</v>
      </c>
    </row>
    <row r="628" ht="12.75" customHeight="1">
      <c r="A628" s="172" t="s">
        <v>1336</v>
      </c>
      <c r="D628" s="188" t="s">
        <v>798</v>
      </c>
      <c r="E628" s="174" t="s">
        <v>1337</v>
      </c>
      <c r="F628" s="180">
        <v>108.1</v>
      </c>
      <c r="G628" s="176"/>
      <c r="H628" s="180">
        <v>75.67</v>
      </c>
      <c r="I628" s="181">
        <v>4.0</v>
      </c>
    </row>
    <row r="629" ht="12.75" customHeight="1">
      <c r="A629" s="172" t="s">
        <v>1338</v>
      </c>
      <c r="D629" s="188" t="s">
        <v>798</v>
      </c>
      <c r="E629" s="174" t="s">
        <v>1339</v>
      </c>
      <c r="F629" s="180">
        <v>171.91</v>
      </c>
      <c r="G629" s="176"/>
      <c r="H629" s="180">
        <v>120.34</v>
      </c>
      <c r="I629" s="181">
        <v>5.0</v>
      </c>
    </row>
    <row r="630" ht="12.75" customHeight="1">
      <c r="A630" s="172" t="s">
        <v>1340</v>
      </c>
      <c r="D630" s="188" t="s">
        <v>798</v>
      </c>
      <c r="E630" s="174" t="s">
        <v>1341</v>
      </c>
      <c r="F630" s="180">
        <v>192.48</v>
      </c>
      <c r="G630" s="176"/>
      <c r="H630" s="180">
        <v>134.74</v>
      </c>
      <c r="I630" s="181">
        <v>5.0</v>
      </c>
    </row>
    <row r="631" ht="12.75" customHeight="1">
      <c r="A631" s="172" t="s">
        <v>1342</v>
      </c>
      <c r="D631" s="188" t="s">
        <v>798</v>
      </c>
      <c r="E631" s="174" t="s">
        <v>1343</v>
      </c>
      <c r="F631" s="180">
        <v>1124.37</v>
      </c>
      <c r="G631" s="176"/>
      <c r="H631" s="180">
        <v>787.06</v>
      </c>
      <c r="I631" s="181">
        <v>30.0</v>
      </c>
    </row>
    <row r="632" ht="12.75" customHeight="1">
      <c r="A632" s="172" t="s">
        <v>1344</v>
      </c>
      <c r="D632" s="188" t="s">
        <v>798</v>
      </c>
      <c r="E632" s="174" t="s">
        <v>1345</v>
      </c>
      <c r="F632" s="180">
        <v>274.43</v>
      </c>
      <c r="G632" s="176"/>
      <c r="H632" s="180">
        <v>192.1</v>
      </c>
      <c r="I632" s="181">
        <v>30.0</v>
      </c>
    </row>
    <row r="633" ht="12.75" customHeight="1">
      <c r="A633" s="172" t="s">
        <v>1346</v>
      </c>
      <c r="D633" s="188" t="s">
        <v>765</v>
      </c>
      <c r="E633" s="174" t="s">
        <v>1347</v>
      </c>
      <c r="F633" s="180">
        <v>103.21</v>
      </c>
      <c r="G633" s="176"/>
      <c r="H633" s="180">
        <v>72.25</v>
      </c>
      <c r="I633" s="181">
        <v>2.0</v>
      </c>
    </row>
    <row r="634" ht="12.75" customHeight="1">
      <c r="A634" s="172" t="s">
        <v>1348</v>
      </c>
      <c r="D634" s="188" t="s">
        <v>765</v>
      </c>
      <c r="E634" s="174" t="s">
        <v>1349</v>
      </c>
      <c r="F634" s="180">
        <v>209.64</v>
      </c>
      <c r="G634" s="176"/>
      <c r="H634" s="180">
        <v>146.74</v>
      </c>
      <c r="I634" s="181">
        <v>4.0</v>
      </c>
    </row>
    <row r="635" ht="12.75" customHeight="1">
      <c r="A635" s="172" t="s">
        <v>1350</v>
      </c>
      <c r="D635" s="188" t="s">
        <v>765</v>
      </c>
      <c r="E635" s="174" t="s">
        <v>1351</v>
      </c>
      <c r="F635" s="180">
        <v>210.17</v>
      </c>
      <c r="G635" s="176"/>
      <c r="H635" s="180">
        <v>147.12</v>
      </c>
      <c r="I635" s="181">
        <v>4.0</v>
      </c>
    </row>
    <row r="636" ht="12.75" customHeight="1">
      <c r="A636" s="172" t="s">
        <v>1352</v>
      </c>
      <c r="D636" s="188" t="s">
        <v>765</v>
      </c>
      <c r="E636" s="174" t="s">
        <v>1353</v>
      </c>
      <c r="F636" s="180">
        <v>215.59</v>
      </c>
      <c r="G636" s="176"/>
      <c r="H636" s="180">
        <v>150.91</v>
      </c>
      <c r="I636" s="181">
        <v>5.0</v>
      </c>
    </row>
    <row r="637" ht="12.75" customHeight="1">
      <c r="A637" s="172" t="s">
        <v>1354</v>
      </c>
      <c r="D637" s="188" t="s">
        <v>765</v>
      </c>
      <c r="E637" s="174" t="s">
        <v>1355</v>
      </c>
      <c r="F637" s="180">
        <v>109.17</v>
      </c>
      <c r="G637" s="176"/>
      <c r="H637" s="180">
        <v>76.42</v>
      </c>
      <c r="I637" s="181">
        <v>2.0</v>
      </c>
    </row>
    <row r="638" ht="12.75" customHeight="1">
      <c r="A638" s="172" t="s">
        <v>1356</v>
      </c>
      <c r="D638" s="188" t="s">
        <v>765</v>
      </c>
      <c r="E638" s="174" t="s">
        <v>1357</v>
      </c>
      <c r="F638" s="180">
        <v>156.42</v>
      </c>
      <c r="G638" s="176"/>
      <c r="H638" s="180">
        <v>109.5</v>
      </c>
      <c r="I638" s="181">
        <v>2.0</v>
      </c>
    </row>
    <row r="639" ht="12.75" customHeight="1">
      <c r="A639" s="172" t="s">
        <v>1358</v>
      </c>
      <c r="D639" s="188" t="s">
        <v>765</v>
      </c>
      <c r="E639" s="174" t="s">
        <v>1359</v>
      </c>
      <c r="F639" s="180">
        <v>334.67</v>
      </c>
      <c r="G639" s="176"/>
      <c r="H639" s="180">
        <v>234.27</v>
      </c>
      <c r="I639" s="181">
        <v>7.0</v>
      </c>
    </row>
    <row r="640" ht="12.75" customHeight="1">
      <c r="A640" s="172" t="s">
        <v>1360</v>
      </c>
      <c r="D640" s="188" t="s">
        <v>765</v>
      </c>
      <c r="E640" s="174" t="s">
        <v>1361</v>
      </c>
      <c r="F640" s="180">
        <v>249.95</v>
      </c>
      <c r="G640" s="176"/>
      <c r="H640" s="180">
        <v>174.97</v>
      </c>
      <c r="I640" s="181">
        <v>0.2</v>
      </c>
    </row>
    <row r="641" ht="12.75" customHeight="1">
      <c r="A641" s="172" t="s">
        <v>1362</v>
      </c>
      <c r="D641" s="188" t="s">
        <v>765</v>
      </c>
      <c r="E641" s="174" t="s">
        <v>1363</v>
      </c>
      <c r="F641" s="180">
        <v>215.59</v>
      </c>
      <c r="G641" s="176"/>
      <c r="H641" s="180">
        <v>150.91</v>
      </c>
      <c r="I641" s="181">
        <v>5.0</v>
      </c>
    </row>
    <row r="642" ht="12.75" customHeight="1">
      <c r="A642" s="172" t="s">
        <v>1364</v>
      </c>
      <c r="D642" s="188" t="s">
        <v>765</v>
      </c>
      <c r="E642" s="174" t="s">
        <v>1365</v>
      </c>
      <c r="F642" s="180">
        <v>143.91</v>
      </c>
      <c r="G642" s="176"/>
      <c r="H642" s="180">
        <v>100.73</v>
      </c>
      <c r="I642" s="181">
        <v>4.0</v>
      </c>
    </row>
    <row r="643" ht="12.75" customHeight="1">
      <c r="A643" s="172" t="s">
        <v>1366</v>
      </c>
      <c r="D643" s="188" t="s">
        <v>765</v>
      </c>
      <c r="E643" s="174" t="s">
        <v>1367</v>
      </c>
      <c r="F643" s="180">
        <v>146.58</v>
      </c>
      <c r="G643" s="176"/>
      <c r="H643" s="180">
        <v>102.61</v>
      </c>
      <c r="I643" s="181">
        <v>4.0</v>
      </c>
    </row>
    <row r="644" ht="12.75" customHeight="1">
      <c r="A644" s="172" t="s">
        <v>1368</v>
      </c>
      <c r="D644" s="188" t="s">
        <v>765</v>
      </c>
      <c r="E644" s="174" t="s">
        <v>1369</v>
      </c>
      <c r="F644" s="180">
        <v>216.0</v>
      </c>
      <c r="G644" s="176"/>
      <c r="H644" s="180">
        <v>151.2</v>
      </c>
      <c r="I644" s="181">
        <v>3.0</v>
      </c>
    </row>
    <row r="645" ht="12.75" customHeight="1">
      <c r="A645" s="172" t="s">
        <v>1370</v>
      </c>
      <c r="D645" s="188" t="s">
        <v>765</v>
      </c>
      <c r="E645" s="174" t="s">
        <v>1371</v>
      </c>
      <c r="F645" s="180">
        <v>1480.03</v>
      </c>
      <c r="G645" s="176"/>
      <c r="H645" s="180">
        <v>1036.02</v>
      </c>
      <c r="I645" s="181">
        <v>40.0</v>
      </c>
    </row>
    <row r="646" ht="12.75" customHeight="1">
      <c r="A646" s="172" t="s">
        <v>1372</v>
      </c>
      <c r="D646" s="188" t="s">
        <v>765</v>
      </c>
      <c r="E646" s="174" t="s">
        <v>1373</v>
      </c>
      <c r="F646" s="180">
        <v>337.34</v>
      </c>
      <c r="G646" s="176"/>
      <c r="H646" s="180">
        <v>236.14</v>
      </c>
      <c r="I646" s="181">
        <v>20.0</v>
      </c>
    </row>
    <row r="647" ht="12.75" customHeight="1">
      <c r="A647" s="172" t="s">
        <v>1374</v>
      </c>
      <c r="D647" s="188"/>
      <c r="E647" s="174" t="s">
        <v>1375</v>
      </c>
      <c r="F647" s="180">
        <v>39.6</v>
      </c>
      <c r="G647" s="176"/>
      <c r="H647" s="180">
        <v>39.6</v>
      </c>
      <c r="I647" s="186" t="e">
        <v>#N/A</v>
      </c>
    </row>
    <row r="648" ht="12.75" customHeight="1">
      <c r="A648" s="172" t="s">
        <v>1376</v>
      </c>
      <c r="D648" s="188"/>
      <c r="E648" s="174" t="s">
        <v>1377</v>
      </c>
      <c r="F648" s="180">
        <v>62.61</v>
      </c>
      <c r="G648" s="176"/>
      <c r="H648" s="180">
        <v>62.61</v>
      </c>
      <c r="I648" s="186" t="e">
        <v>#N/A</v>
      </c>
    </row>
    <row r="649" ht="12.75" customHeight="1">
      <c r="A649" s="172" t="s">
        <v>1378</v>
      </c>
      <c r="D649" s="188"/>
      <c r="E649" s="174" t="s">
        <v>1379</v>
      </c>
      <c r="F649" s="180">
        <v>65.13</v>
      </c>
      <c r="G649" s="176"/>
      <c r="H649" s="180">
        <v>65.13</v>
      </c>
      <c r="I649" s="186" t="e">
        <v>#N/A</v>
      </c>
    </row>
    <row r="650" ht="12.75" customHeight="1">
      <c r="A650" s="172" t="s">
        <v>1380</v>
      </c>
      <c r="D650" s="188"/>
      <c r="E650" s="174" t="s">
        <v>1381</v>
      </c>
      <c r="F650" s="180">
        <v>81.42</v>
      </c>
      <c r="G650" s="176"/>
      <c r="H650" s="180">
        <v>81.42</v>
      </c>
      <c r="I650" s="186" t="e">
        <v>#N/A</v>
      </c>
    </row>
    <row r="651" ht="12.75" customHeight="1">
      <c r="A651" s="172" t="s">
        <v>1382</v>
      </c>
      <c r="D651" s="188"/>
      <c r="E651" s="174" t="s">
        <v>1383</v>
      </c>
      <c r="F651" s="180">
        <v>101.13</v>
      </c>
      <c r="G651" s="176"/>
      <c r="H651" s="180">
        <v>101.13</v>
      </c>
      <c r="I651" s="186" t="e">
        <v>#N/A</v>
      </c>
    </row>
    <row r="652" ht="12.75" customHeight="1">
      <c r="A652" s="172" t="s">
        <v>59</v>
      </c>
      <c r="D652" s="188"/>
      <c r="E652" s="174" t="s">
        <v>1384</v>
      </c>
      <c r="F652" s="180">
        <v>6.14</v>
      </c>
      <c r="G652" s="176"/>
      <c r="H652" s="180">
        <v>4.3</v>
      </c>
      <c r="I652" s="181">
        <v>0.5</v>
      </c>
    </row>
    <row r="653" ht="12.75" customHeight="1">
      <c r="A653" s="172" t="s">
        <v>51</v>
      </c>
      <c r="D653" s="188"/>
      <c r="E653" s="174" t="s">
        <v>1385</v>
      </c>
      <c r="F653" s="180">
        <v>3.73</v>
      </c>
      <c r="G653" s="176"/>
      <c r="H653" s="180">
        <v>2.61</v>
      </c>
      <c r="I653" s="181">
        <v>0.25</v>
      </c>
    </row>
    <row r="654" ht="12.75" customHeight="1">
      <c r="A654" s="172" t="s">
        <v>52</v>
      </c>
      <c r="D654" s="188" t="s">
        <v>765</v>
      </c>
      <c r="E654" s="174" t="s">
        <v>1386</v>
      </c>
      <c r="F654" s="180">
        <v>5.19</v>
      </c>
      <c r="G654" s="176"/>
      <c r="H654" s="180">
        <v>3.63</v>
      </c>
      <c r="I654" s="181">
        <v>0.34</v>
      </c>
    </row>
    <row r="655" ht="12.75" customHeight="1">
      <c r="A655" s="172" t="s">
        <v>53</v>
      </c>
      <c r="D655" s="188" t="s">
        <v>828</v>
      </c>
      <c r="E655" s="174" t="s">
        <v>1387</v>
      </c>
      <c r="F655" s="180">
        <v>7.57</v>
      </c>
      <c r="G655" s="176"/>
      <c r="H655" s="180">
        <v>5.3</v>
      </c>
      <c r="I655" s="181">
        <v>0.75</v>
      </c>
    </row>
    <row r="656" ht="12.75" customHeight="1">
      <c r="A656" s="172" t="s">
        <v>60</v>
      </c>
      <c r="D656" s="188" t="s">
        <v>765</v>
      </c>
      <c r="E656" s="174" t="s">
        <v>1388</v>
      </c>
      <c r="F656" s="180">
        <v>8.97</v>
      </c>
      <c r="G656" s="176"/>
      <c r="H656" s="180">
        <v>6.28</v>
      </c>
      <c r="I656" s="181">
        <v>0.94</v>
      </c>
    </row>
    <row r="657" ht="12.75" customHeight="1">
      <c r="A657" s="172" t="s">
        <v>61</v>
      </c>
      <c r="D657" s="188" t="s">
        <v>828</v>
      </c>
      <c r="E657" s="174" t="s">
        <v>1389</v>
      </c>
      <c r="F657" s="180">
        <v>13.59</v>
      </c>
      <c r="G657" s="176"/>
      <c r="H657" s="180">
        <v>9.51</v>
      </c>
      <c r="I657" s="181">
        <v>1.25</v>
      </c>
    </row>
    <row r="658" ht="12.75" customHeight="1">
      <c r="A658" s="172" t="s">
        <v>227</v>
      </c>
      <c r="D658" s="188"/>
      <c r="E658" s="174" t="s">
        <v>1390</v>
      </c>
      <c r="F658" s="180">
        <v>799.04</v>
      </c>
      <c r="G658" s="176"/>
      <c r="H658" s="180">
        <v>799.04</v>
      </c>
      <c r="I658" s="181">
        <v>7.0</v>
      </c>
    </row>
    <row r="659" ht="12.75" customHeight="1">
      <c r="A659" s="172" t="s">
        <v>238</v>
      </c>
      <c r="D659" s="188"/>
      <c r="E659" s="174" t="s">
        <v>1391</v>
      </c>
      <c r="F659" s="180">
        <v>239.32</v>
      </c>
      <c r="G659" s="176"/>
      <c r="H659" s="180">
        <v>239.32</v>
      </c>
      <c r="I659" s="181">
        <v>3.5</v>
      </c>
    </row>
    <row r="660" ht="12.75" customHeight="1">
      <c r="A660" s="172" t="s">
        <v>243</v>
      </c>
      <c r="D660" s="188"/>
      <c r="E660" s="174" t="s">
        <v>1392</v>
      </c>
      <c r="F660" s="180">
        <v>352.24</v>
      </c>
      <c r="G660" s="176"/>
      <c r="H660" s="180">
        <v>352.24</v>
      </c>
      <c r="I660" s="181">
        <v>4.3</v>
      </c>
    </row>
    <row r="661" ht="12.75" customHeight="1">
      <c r="A661" s="172" t="s">
        <v>236</v>
      </c>
      <c r="D661" s="188"/>
      <c r="E661" s="174" t="s">
        <v>1393</v>
      </c>
      <c r="F661" s="180">
        <v>410.81</v>
      </c>
      <c r="G661" s="176"/>
      <c r="H661" s="180">
        <v>410.81</v>
      </c>
      <c r="I661" s="181">
        <v>1.2</v>
      </c>
    </row>
    <row r="662" ht="12.75" customHeight="1">
      <c r="A662" s="172" t="s">
        <v>244</v>
      </c>
      <c r="D662" s="188"/>
      <c r="E662" s="174" t="s">
        <v>1394</v>
      </c>
      <c r="F662" s="180">
        <v>594.78</v>
      </c>
      <c r="G662" s="176"/>
      <c r="H662" s="180">
        <v>594.78</v>
      </c>
      <c r="I662" s="181">
        <v>0.94</v>
      </c>
    </row>
    <row r="663" ht="12.75" customHeight="1">
      <c r="A663" s="172" t="s">
        <v>245</v>
      </c>
      <c r="D663" s="188"/>
      <c r="E663" s="174" t="s">
        <v>1395</v>
      </c>
      <c r="F663" s="180">
        <v>829.53</v>
      </c>
      <c r="G663" s="176"/>
      <c r="H663" s="180">
        <v>829.53</v>
      </c>
      <c r="I663" s="181">
        <v>1.6</v>
      </c>
    </row>
    <row r="664" ht="12.75" customHeight="1">
      <c r="A664" s="172" t="s">
        <v>25</v>
      </c>
      <c r="D664" s="188" t="s">
        <v>798</v>
      </c>
      <c r="E664" s="174" t="s">
        <v>1396</v>
      </c>
      <c r="F664" s="180">
        <v>248.89</v>
      </c>
      <c r="G664" s="176"/>
      <c r="H664" s="180">
        <v>174.22</v>
      </c>
      <c r="I664" s="181">
        <v>22.5</v>
      </c>
    </row>
    <row r="665" ht="12.75" customHeight="1">
      <c r="A665" s="172" t="s">
        <v>70</v>
      </c>
      <c r="D665" s="188" t="s">
        <v>798</v>
      </c>
      <c r="E665" s="174" t="s">
        <v>1397</v>
      </c>
      <c r="F665" s="180">
        <v>90.97</v>
      </c>
      <c r="G665" s="176"/>
      <c r="H665" s="180">
        <v>63.68</v>
      </c>
      <c r="I665" s="181">
        <v>5.1</v>
      </c>
    </row>
    <row r="666" ht="12.75" customHeight="1">
      <c r="A666" s="172" t="s">
        <v>85</v>
      </c>
      <c r="D666" s="188" t="s">
        <v>798</v>
      </c>
      <c r="E666" s="174" t="s">
        <v>1398</v>
      </c>
      <c r="F666" s="180">
        <v>107.98</v>
      </c>
      <c r="G666" s="176"/>
      <c r="H666" s="180">
        <v>75.59</v>
      </c>
      <c r="I666" s="181">
        <v>7.3</v>
      </c>
    </row>
    <row r="667" ht="12.75" customHeight="1">
      <c r="A667" s="172" t="s">
        <v>104</v>
      </c>
      <c r="D667" s="188" t="s">
        <v>798</v>
      </c>
      <c r="E667" s="174" t="s">
        <v>1399</v>
      </c>
      <c r="F667" s="180">
        <v>145.97</v>
      </c>
      <c r="G667" s="176"/>
      <c r="H667" s="180">
        <v>102.18</v>
      </c>
      <c r="I667" s="181">
        <v>2.5</v>
      </c>
    </row>
    <row r="668" ht="12.75" customHeight="1">
      <c r="A668" s="172" t="s">
        <v>191</v>
      </c>
      <c r="D668" s="188" t="s">
        <v>798</v>
      </c>
      <c r="E668" s="174" t="s">
        <v>1400</v>
      </c>
      <c r="F668" s="180">
        <v>108.97</v>
      </c>
      <c r="G668" s="176"/>
      <c r="H668" s="180">
        <v>76.28</v>
      </c>
      <c r="I668" s="181">
        <v>3.1</v>
      </c>
    </row>
    <row r="669" ht="12.75" customHeight="1">
      <c r="A669" s="172" t="s">
        <v>162</v>
      </c>
      <c r="D669" s="188" t="s">
        <v>798</v>
      </c>
      <c r="E669" s="174" t="s">
        <v>1401</v>
      </c>
      <c r="F669" s="180">
        <v>54.49</v>
      </c>
      <c r="G669" s="176"/>
      <c r="H669" s="180">
        <v>38.14</v>
      </c>
      <c r="I669" s="181">
        <v>2.1</v>
      </c>
    </row>
    <row r="670" ht="12.75" customHeight="1">
      <c r="A670" s="172" t="s">
        <v>232</v>
      </c>
      <c r="D670" s="188" t="s">
        <v>798</v>
      </c>
      <c r="E670" s="174" t="s">
        <v>1402</v>
      </c>
      <c r="F670" s="180">
        <v>134.97</v>
      </c>
      <c r="G670" s="176"/>
      <c r="H670" s="180">
        <v>94.48</v>
      </c>
      <c r="I670" s="181">
        <v>2.1</v>
      </c>
    </row>
    <row r="671" ht="12.75" customHeight="1">
      <c r="A671" s="172" t="s">
        <v>41</v>
      </c>
      <c r="D671" s="188" t="s">
        <v>798</v>
      </c>
      <c r="E671" s="174" t="s">
        <v>1403</v>
      </c>
      <c r="F671" s="180">
        <v>7.45</v>
      </c>
      <c r="G671" s="176"/>
      <c r="H671" s="180">
        <v>5.22</v>
      </c>
      <c r="I671" s="181">
        <v>0.213</v>
      </c>
    </row>
    <row r="672" ht="12.75" customHeight="1">
      <c r="A672" s="172" t="s">
        <v>1404</v>
      </c>
      <c r="D672" s="188" t="s">
        <v>798</v>
      </c>
      <c r="E672" s="174" t="s">
        <v>1405</v>
      </c>
      <c r="F672" s="180">
        <v>4.95</v>
      </c>
      <c r="G672" s="176"/>
      <c r="H672" s="180">
        <v>3.47</v>
      </c>
      <c r="I672" s="181">
        <v>0.03</v>
      </c>
    </row>
    <row r="673" ht="12.75" customHeight="1">
      <c r="A673" s="172" t="s">
        <v>1406</v>
      </c>
      <c r="D673" s="188" t="s">
        <v>798</v>
      </c>
      <c r="E673" s="174" t="s">
        <v>1407</v>
      </c>
      <c r="F673" s="180">
        <v>9.95</v>
      </c>
      <c r="G673" s="176"/>
      <c r="H673" s="180">
        <v>6.97</v>
      </c>
      <c r="I673" s="181">
        <v>4.0</v>
      </c>
    </row>
    <row r="674" ht="12.75" customHeight="1">
      <c r="A674" s="172" t="s">
        <v>253</v>
      </c>
      <c r="D674" s="188" t="s">
        <v>798</v>
      </c>
      <c r="E674" s="174" t="s">
        <v>1408</v>
      </c>
      <c r="F674" s="180">
        <v>10.75</v>
      </c>
      <c r="G674" s="176"/>
      <c r="H674" s="180">
        <v>7.52</v>
      </c>
      <c r="I674" s="181">
        <v>0.0</v>
      </c>
    </row>
    <row r="675" ht="12.75" customHeight="1">
      <c r="A675" s="172" t="s">
        <v>1409</v>
      </c>
      <c r="D675" s="188" t="s">
        <v>798</v>
      </c>
      <c r="E675" s="174" t="s">
        <v>1410</v>
      </c>
      <c r="F675" s="180">
        <v>34.95</v>
      </c>
      <c r="G675" s="176"/>
      <c r="H675" s="180">
        <v>24.47</v>
      </c>
      <c r="I675" s="181">
        <v>17.0</v>
      </c>
    </row>
    <row r="676" ht="12.75" customHeight="1">
      <c r="A676" s="172" t="s">
        <v>148</v>
      </c>
      <c r="D676" s="188" t="s">
        <v>798</v>
      </c>
      <c r="E676" s="174" t="s">
        <v>1411</v>
      </c>
      <c r="F676" s="180">
        <v>54.49</v>
      </c>
      <c r="G676" s="176"/>
      <c r="H676" s="180">
        <v>38.14</v>
      </c>
      <c r="I676" s="181">
        <v>3.1</v>
      </c>
    </row>
    <row r="677" ht="12.75" customHeight="1">
      <c r="A677" s="172" t="s">
        <v>163</v>
      </c>
      <c r="D677" s="188" t="s">
        <v>798</v>
      </c>
      <c r="E677" s="174" t="s">
        <v>1412</v>
      </c>
      <c r="F677" s="180">
        <v>54.49</v>
      </c>
      <c r="G677" s="176"/>
      <c r="H677" s="180">
        <v>38.14</v>
      </c>
      <c r="I677" s="181">
        <v>3.1</v>
      </c>
    </row>
    <row r="678" ht="12.75" customHeight="1">
      <c r="A678" s="172" t="s">
        <v>149</v>
      </c>
      <c r="D678" s="188" t="s">
        <v>798</v>
      </c>
      <c r="E678" s="174" t="s">
        <v>1413</v>
      </c>
      <c r="F678" s="180">
        <v>54.49</v>
      </c>
      <c r="G678" s="176"/>
      <c r="H678" s="180">
        <v>38.14</v>
      </c>
      <c r="I678" s="181">
        <v>0.01</v>
      </c>
    </row>
    <row r="679" ht="12.75" customHeight="1">
      <c r="A679" s="172" t="s">
        <v>259</v>
      </c>
      <c r="D679" s="188" t="s">
        <v>798</v>
      </c>
      <c r="E679" s="174" t="s">
        <v>1414</v>
      </c>
      <c r="F679" s="180">
        <v>4.45</v>
      </c>
      <c r="G679" s="176"/>
      <c r="H679" s="180">
        <v>3.12</v>
      </c>
      <c r="I679" s="181">
        <v>3.1</v>
      </c>
    </row>
    <row r="680" ht="12.75" customHeight="1">
      <c r="A680" s="172" t="s">
        <v>164</v>
      </c>
      <c r="D680" s="188" t="s">
        <v>798</v>
      </c>
      <c r="E680" s="174" t="s">
        <v>1415</v>
      </c>
      <c r="F680" s="180">
        <v>54.49</v>
      </c>
      <c r="G680" s="176"/>
      <c r="H680" s="180">
        <v>38.14</v>
      </c>
      <c r="I680" s="181">
        <v>5.4</v>
      </c>
    </row>
    <row r="681" ht="12.75" customHeight="1">
      <c r="A681" s="172" t="s">
        <v>133</v>
      </c>
      <c r="D681" s="188" t="s">
        <v>798</v>
      </c>
      <c r="E681" s="174" t="s">
        <v>1416</v>
      </c>
      <c r="F681" s="180">
        <v>147.94</v>
      </c>
      <c r="G681" s="176"/>
      <c r="H681" s="180">
        <v>103.56</v>
      </c>
      <c r="I681" s="181">
        <v>3.0</v>
      </c>
    </row>
    <row r="682" ht="12.75" customHeight="1">
      <c r="A682" s="172" t="s">
        <v>175</v>
      </c>
      <c r="D682" s="188" t="s">
        <v>798</v>
      </c>
      <c r="E682" s="174" t="s">
        <v>1417</v>
      </c>
      <c r="F682" s="180">
        <v>60.98</v>
      </c>
      <c r="G682" s="176"/>
      <c r="H682" s="180">
        <v>42.68</v>
      </c>
      <c r="I682" s="181">
        <v>5.8</v>
      </c>
    </row>
    <row r="683" ht="12.75" customHeight="1">
      <c r="A683" s="172" t="s">
        <v>139</v>
      </c>
      <c r="D683" s="188" t="s">
        <v>798</v>
      </c>
      <c r="E683" s="174" t="s">
        <v>1418</v>
      </c>
      <c r="F683" s="180">
        <v>403.94</v>
      </c>
      <c r="G683" s="176"/>
      <c r="H683" s="180">
        <v>282.76</v>
      </c>
      <c r="I683" s="181">
        <v>8.7</v>
      </c>
    </row>
    <row r="684" ht="12.75" customHeight="1">
      <c r="A684" s="172" t="s">
        <v>1419</v>
      </c>
      <c r="D684" s="188" t="s">
        <v>798</v>
      </c>
      <c r="E684" s="174" t="s">
        <v>1420</v>
      </c>
      <c r="F684" s="180">
        <v>129.12</v>
      </c>
      <c r="G684" s="176"/>
      <c r="H684" s="180">
        <v>90.38</v>
      </c>
      <c r="I684" s="181">
        <v>9.0</v>
      </c>
    </row>
    <row r="685" ht="12.75" customHeight="1">
      <c r="A685" s="172" t="s">
        <v>202</v>
      </c>
      <c r="D685" s="188" t="s">
        <v>798</v>
      </c>
      <c r="E685" s="174" t="s">
        <v>1421</v>
      </c>
      <c r="F685" s="180">
        <v>146.48</v>
      </c>
      <c r="G685" s="176"/>
      <c r="H685" s="180">
        <v>102.54</v>
      </c>
      <c r="I685" s="181">
        <v>11.9</v>
      </c>
    </row>
    <row r="686" ht="12.75" customHeight="1">
      <c r="A686" s="172" t="s">
        <v>205</v>
      </c>
      <c r="D686" s="188" t="s">
        <v>798</v>
      </c>
      <c r="E686" s="174" t="s">
        <v>1422</v>
      </c>
      <c r="F686" s="180">
        <v>41.88</v>
      </c>
      <c r="G686" s="176"/>
      <c r="H686" s="180">
        <v>29.32</v>
      </c>
      <c r="I686" s="181">
        <v>2.5</v>
      </c>
    </row>
    <row r="687" ht="12.75" customHeight="1">
      <c r="A687" s="172" t="s">
        <v>33</v>
      </c>
      <c r="D687" s="188" t="s">
        <v>765</v>
      </c>
      <c r="E687" s="174" t="s">
        <v>1423</v>
      </c>
      <c r="F687" s="180">
        <v>424.94</v>
      </c>
      <c r="G687" s="176"/>
      <c r="H687" s="180">
        <v>297.46</v>
      </c>
      <c r="I687" s="181">
        <v>33.2</v>
      </c>
    </row>
    <row r="688" ht="12.75" customHeight="1">
      <c r="A688" s="172" t="s">
        <v>71</v>
      </c>
      <c r="D688" s="188" t="s">
        <v>765</v>
      </c>
      <c r="E688" s="174" t="s">
        <v>1424</v>
      </c>
      <c r="F688" s="180">
        <v>97.14</v>
      </c>
      <c r="G688" s="176"/>
      <c r="H688" s="180">
        <v>68.0</v>
      </c>
      <c r="I688" s="181">
        <v>2.16</v>
      </c>
    </row>
    <row r="689" ht="12.75" customHeight="1">
      <c r="A689" s="172" t="s">
        <v>86</v>
      </c>
      <c r="D689" s="188" t="s">
        <v>765</v>
      </c>
      <c r="E689" s="174" t="s">
        <v>1425</v>
      </c>
      <c r="F689" s="180">
        <v>86.97</v>
      </c>
      <c r="G689" s="176"/>
      <c r="H689" s="180">
        <v>60.88</v>
      </c>
      <c r="I689" s="181">
        <v>1.89</v>
      </c>
    </row>
    <row r="690" ht="12.75" customHeight="1">
      <c r="A690" s="172" t="s">
        <v>91</v>
      </c>
      <c r="D690" s="188" t="s">
        <v>765</v>
      </c>
      <c r="E690" s="174" t="s">
        <v>1426</v>
      </c>
      <c r="F690" s="180">
        <v>85.97</v>
      </c>
      <c r="G690" s="176"/>
      <c r="H690" s="180">
        <v>60.18</v>
      </c>
      <c r="I690" s="181">
        <v>3.29</v>
      </c>
    </row>
    <row r="691" ht="12.75" customHeight="1">
      <c r="A691" s="172" t="s">
        <v>105</v>
      </c>
      <c r="D691" s="188" t="s">
        <v>765</v>
      </c>
      <c r="E691" s="174" t="s">
        <v>1427</v>
      </c>
      <c r="F691" s="180">
        <v>110.18</v>
      </c>
      <c r="G691" s="176"/>
      <c r="H691" s="180">
        <v>77.12</v>
      </c>
      <c r="I691" s="181">
        <v>1.44</v>
      </c>
    </row>
    <row r="692" ht="12.75" customHeight="1">
      <c r="A692" s="172" t="s">
        <v>192</v>
      </c>
      <c r="D692" s="188" t="s">
        <v>765</v>
      </c>
      <c r="E692" s="174" t="s">
        <v>1428</v>
      </c>
      <c r="F692" s="180">
        <v>117.34</v>
      </c>
      <c r="G692" s="176"/>
      <c r="H692" s="180">
        <v>82.14</v>
      </c>
      <c r="I692" s="181">
        <v>0.42</v>
      </c>
    </row>
    <row r="693" ht="12.75" customHeight="1">
      <c r="A693" s="172" t="s">
        <v>254</v>
      </c>
      <c r="D693" s="188" t="s">
        <v>765</v>
      </c>
      <c r="E693" s="174" t="s">
        <v>1429</v>
      </c>
      <c r="F693" s="180">
        <v>63.87</v>
      </c>
      <c r="G693" s="176"/>
      <c r="H693" s="180">
        <v>44.71</v>
      </c>
      <c r="I693" s="181">
        <v>2.0</v>
      </c>
    </row>
    <row r="694" ht="12.75" customHeight="1">
      <c r="A694" s="172" t="s">
        <v>1430</v>
      </c>
      <c r="D694" s="188" t="s">
        <v>765</v>
      </c>
      <c r="E694" s="174" t="s">
        <v>1431</v>
      </c>
      <c r="F694" s="180">
        <v>10.01</v>
      </c>
      <c r="G694" s="176"/>
      <c r="H694" s="180">
        <v>7.0</v>
      </c>
      <c r="I694" s="181">
        <v>0.1</v>
      </c>
    </row>
    <row r="695" ht="12.75" customHeight="1">
      <c r="A695" s="172" t="s">
        <v>113</v>
      </c>
      <c r="D695" s="188" t="s">
        <v>765</v>
      </c>
      <c r="E695" s="174" t="s">
        <v>1432</v>
      </c>
      <c r="F695" s="180">
        <v>73.54</v>
      </c>
      <c r="G695" s="176"/>
      <c r="H695" s="180">
        <v>51.48</v>
      </c>
      <c r="I695" s="181">
        <v>1.3</v>
      </c>
    </row>
    <row r="696" ht="12.75" customHeight="1">
      <c r="A696" s="172" t="s">
        <v>150</v>
      </c>
      <c r="D696" s="188" t="s">
        <v>765</v>
      </c>
      <c r="E696" s="174" t="s">
        <v>1433</v>
      </c>
      <c r="F696" s="180">
        <v>85.97</v>
      </c>
      <c r="G696" s="176"/>
      <c r="H696" s="180">
        <v>60.18</v>
      </c>
      <c r="I696" s="181">
        <v>1.3</v>
      </c>
    </row>
    <row r="697" ht="12.75" customHeight="1">
      <c r="A697" s="172" t="s">
        <v>114</v>
      </c>
      <c r="D697" s="188" t="s">
        <v>765</v>
      </c>
      <c r="E697" s="174" t="s">
        <v>1434</v>
      </c>
      <c r="F697" s="180">
        <v>73.54</v>
      </c>
      <c r="G697" s="176"/>
      <c r="H697" s="180">
        <v>51.48</v>
      </c>
      <c r="I697" s="181">
        <v>28.0</v>
      </c>
    </row>
    <row r="698" ht="12.75" customHeight="1">
      <c r="A698" s="172" t="s">
        <v>140</v>
      </c>
      <c r="D698" s="188" t="s">
        <v>765</v>
      </c>
      <c r="E698" s="174" t="s">
        <v>1435</v>
      </c>
      <c r="F698" s="180">
        <v>795.47</v>
      </c>
      <c r="G698" s="176"/>
      <c r="H698" s="180">
        <v>556.83</v>
      </c>
      <c r="I698" s="181">
        <v>5.2</v>
      </c>
    </row>
    <row r="699" ht="12.75" customHeight="1">
      <c r="A699" s="172" t="s">
        <v>203</v>
      </c>
      <c r="D699" s="188" t="s">
        <v>765</v>
      </c>
      <c r="E699" s="174" t="s">
        <v>1436</v>
      </c>
      <c r="F699" s="180">
        <v>134.95</v>
      </c>
      <c r="G699" s="176"/>
      <c r="H699" s="180">
        <v>94.46</v>
      </c>
      <c r="I699" s="181">
        <v>3.55</v>
      </c>
    </row>
    <row r="700" ht="12.75" customHeight="1">
      <c r="A700" s="172" t="s">
        <v>206</v>
      </c>
      <c r="D700" s="188" t="s">
        <v>765</v>
      </c>
      <c r="E700" s="174" t="s">
        <v>1437</v>
      </c>
      <c r="F700" s="180">
        <v>73.69</v>
      </c>
      <c r="G700" s="176"/>
      <c r="H700" s="180">
        <v>51.58</v>
      </c>
      <c r="I700" s="181">
        <v>3.55</v>
      </c>
    </row>
    <row r="701" ht="12.75" customHeight="1">
      <c r="A701" s="172" t="s">
        <v>34</v>
      </c>
      <c r="D701" s="188" t="s">
        <v>828</v>
      </c>
      <c r="E701" s="174" t="s">
        <v>1438</v>
      </c>
      <c r="F701" s="180">
        <v>834.94</v>
      </c>
      <c r="G701" s="176"/>
      <c r="H701" s="180">
        <v>584.46</v>
      </c>
      <c r="I701" s="181">
        <v>64.2</v>
      </c>
    </row>
    <row r="702" ht="12.75" customHeight="1">
      <c r="A702" s="172" t="s">
        <v>72</v>
      </c>
      <c r="D702" s="188" t="s">
        <v>828</v>
      </c>
      <c r="E702" s="174" t="s">
        <v>1439</v>
      </c>
      <c r="F702" s="180">
        <v>133.94</v>
      </c>
      <c r="G702" s="176"/>
      <c r="H702" s="180">
        <v>93.76</v>
      </c>
      <c r="I702" s="181">
        <v>4.84</v>
      </c>
    </row>
    <row r="703" ht="12.75" customHeight="1">
      <c r="A703" s="172" t="s">
        <v>87</v>
      </c>
      <c r="D703" s="188" t="s">
        <v>828</v>
      </c>
      <c r="E703" s="174" t="s">
        <v>1440</v>
      </c>
      <c r="F703" s="180">
        <v>169.72</v>
      </c>
      <c r="G703" s="176"/>
      <c r="H703" s="180">
        <v>118.8</v>
      </c>
      <c r="I703" s="181">
        <v>4.09</v>
      </c>
    </row>
    <row r="704" ht="12.75" customHeight="1">
      <c r="A704" s="172" t="s">
        <v>92</v>
      </c>
      <c r="D704" s="188" t="s">
        <v>828</v>
      </c>
      <c r="E704" s="174" t="s">
        <v>1441</v>
      </c>
      <c r="F704" s="180">
        <v>169.72</v>
      </c>
      <c r="G704" s="176"/>
      <c r="H704" s="180">
        <v>118.8</v>
      </c>
      <c r="I704" s="181">
        <v>7.24</v>
      </c>
    </row>
    <row r="705" ht="12.75" customHeight="1">
      <c r="A705" s="172" t="s">
        <v>106</v>
      </c>
      <c r="D705" s="188" t="s">
        <v>828</v>
      </c>
      <c r="E705" s="174" t="s">
        <v>1442</v>
      </c>
      <c r="F705" s="180">
        <v>241.98</v>
      </c>
      <c r="G705" s="176"/>
      <c r="H705" s="180">
        <v>169.39</v>
      </c>
      <c r="I705" s="181">
        <v>2.1</v>
      </c>
    </row>
    <row r="706" ht="12.75" customHeight="1">
      <c r="A706" s="172" t="s">
        <v>193</v>
      </c>
      <c r="D706" s="188" t="s">
        <v>828</v>
      </c>
      <c r="E706" s="174" t="s">
        <v>1443</v>
      </c>
      <c r="F706" s="180">
        <v>163.97</v>
      </c>
      <c r="G706" s="176"/>
      <c r="H706" s="180">
        <v>114.78</v>
      </c>
      <c r="I706" s="181">
        <v>19.0</v>
      </c>
    </row>
    <row r="707" ht="12.75" customHeight="1">
      <c r="A707" s="172" t="s">
        <v>246</v>
      </c>
      <c r="D707" s="188"/>
      <c r="E707" s="174" t="s">
        <v>1444</v>
      </c>
      <c r="F707" s="180">
        <v>3370.5</v>
      </c>
      <c r="G707" s="176"/>
      <c r="H707" s="180">
        <v>3370.5</v>
      </c>
      <c r="I707" s="181">
        <v>19.0</v>
      </c>
    </row>
    <row r="708" ht="12.75" customHeight="1">
      <c r="A708" s="172" t="s">
        <v>1445</v>
      </c>
      <c r="D708" s="188"/>
      <c r="E708" s="174" t="s">
        <v>1446</v>
      </c>
      <c r="F708" s="180">
        <v>644.04</v>
      </c>
      <c r="G708" s="176"/>
      <c r="H708" s="180">
        <v>450.83</v>
      </c>
      <c r="I708" s="186" t="e">
        <v>#N/A</v>
      </c>
    </row>
    <row r="709" ht="12.75" customHeight="1">
      <c r="A709" s="172" t="s">
        <v>247</v>
      </c>
      <c r="D709" s="188"/>
      <c r="E709" s="174" t="s">
        <v>1447</v>
      </c>
      <c r="F709" s="180">
        <v>1299.44</v>
      </c>
      <c r="G709" s="176"/>
      <c r="H709" s="180">
        <v>1299.44</v>
      </c>
      <c r="I709" s="181">
        <v>9.0</v>
      </c>
    </row>
    <row r="710" ht="12.75" customHeight="1">
      <c r="A710" s="172" t="s">
        <v>1448</v>
      </c>
      <c r="D710" s="188"/>
      <c r="E710" s="174" t="s">
        <v>1449</v>
      </c>
      <c r="F710" s="180">
        <v>797.12</v>
      </c>
      <c r="G710" s="176"/>
      <c r="H710" s="180">
        <v>797.12</v>
      </c>
      <c r="I710" s="186" t="e">
        <v>#N/A</v>
      </c>
    </row>
    <row r="711" ht="12.75" customHeight="1">
      <c r="A711" s="172" t="s">
        <v>1450</v>
      </c>
      <c r="D711" s="188" t="s">
        <v>765</v>
      </c>
      <c r="E711" s="174" t="s">
        <v>1451</v>
      </c>
      <c r="F711" s="180">
        <v>503.64</v>
      </c>
      <c r="G711" s="176"/>
      <c r="H711" s="180">
        <v>503.64</v>
      </c>
      <c r="I711" s="186" t="e">
        <v>#N/A</v>
      </c>
    </row>
    <row r="712" ht="12.75" customHeight="1">
      <c r="A712" s="172" t="s">
        <v>1452</v>
      </c>
      <c r="D712" s="188"/>
      <c r="E712" s="174" t="s">
        <v>1453</v>
      </c>
      <c r="F712" s="180">
        <v>503.64</v>
      </c>
      <c r="G712" s="176"/>
      <c r="H712" s="180">
        <v>503.64</v>
      </c>
      <c r="I712" s="186" t="e">
        <v>#N/A</v>
      </c>
    </row>
    <row r="713" ht="12.75" customHeight="1">
      <c r="A713" s="172" t="s">
        <v>1454</v>
      </c>
      <c r="D713" s="188" t="s">
        <v>828</v>
      </c>
      <c r="E713" s="174" t="s">
        <v>1455</v>
      </c>
      <c r="F713" s="180">
        <v>2246.67</v>
      </c>
      <c r="G713" s="176"/>
      <c r="H713" s="180">
        <v>2246.67</v>
      </c>
      <c r="I713" s="181">
        <v>25.0</v>
      </c>
    </row>
    <row r="714" ht="12.75" customHeight="1">
      <c r="A714" s="172" t="s">
        <v>255</v>
      </c>
      <c r="D714" s="188" t="s">
        <v>828</v>
      </c>
      <c r="E714" s="174" t="s">
        <v>1456</v>
      </c>
      <c r="F714" s="180">
        <v>85.88</v>
      </c>
      <c r="G714" s="176"/>
      <c r="H714" s="180">
        <v>60.11</v>
      </c>
      <c r="I714" s="181">
        <v>4.0</v>
      </c>
    </row>
    <row r="715" ht="12.75" customHeight="1">
      <c r="A715" s="172" t="s">
        <v>1457</v>
      </c>
      <c r="D715" s="188" t="s">
        <v>828</v>
      </c>
      <c r="E715" s="174" t="s">
        <v>1458</v>
      </c>
      <c r="F715" s="180">
        <v>9.02</v>
      </c>
      <c r="G715" s="176"/>
      <c r="H715" s="180">
        <v>6.31</v>
      </c>
      <c r="I715" s="181">
        <v>0.2</v>
      </c>
    </row>
    <row r="716" ht="12.75" customHeight="1">
      <c r="A716" s="172" t="s">
        <v>115</v>
      </c>
      <c r="D716" s="188" t="s">
        <v>828</v>
      </c>
      <c r="E716" s="174" t="s">
        <v>1459</v>
      </c>
      <c r="F716" s="180">
        <v>123.98</v>
      </c>
      <c r="G716" s="176"/>
      <c r="H716" s="180">
        <v>86.78</v>
      </c>
      <c r="I716" s="181">
        <v>1.34</v>
      </c>
    </row>
    <row r="717" ht="12.75" customHeight="1">
      <c r="A717" s="172" t="s">
        <v>151</v>
      </c>
      <c r="D717" s="188" t="s">
        <v>828</v>
      </c>
      <c r="E717" s="174" t="s">
        <v>1460</v>
      </c>
      <c r="F717" s="180">
        <v>99.95</v>
      </c>
      <c r="G717" s="176"/>
      <c r="H717" s="180">
        <v>69.96</v>
      </c>
      <c r="I717" s="181">
        <v>3.5</v>
      </c>
    </row>
    <row r="718" ht="12.75" customHeight="1">
      <c r="A718" s="172" t="s">
        <v>116</v>
      </c>
      <c r="D718" s="188" t="s">
        <v>828</v>
      </c>
      <c r="E718" s="174" t="s">
        <v>1461</v>
      </c>
      <c r="F718" s="180">
        <v>123.98</v>
      </c>
      <c r="G718" s="176"/>
      <c r="H718" s="180">
        <v>86.79</v>
      </c>
      <c r="I718" s="181">
        <v>1.82</v>
      </c>
    </row>
    <row r="719" ht="12.75" customHeight="1">
      <c r="A719" s="172" t="s">
        <v>79</v>
      </c>
      <c r="D719" s="188" t="s">
        <v>828</v>
      </c>
      <c r="E719" s="174" t="s">
        <v>1462</v>
      </c>
      <c r="F719" s="180">
        <v>363.94</v>
      </c>
      <c r="G719" s="176"/>
      <c r="H719" s="180">
        <v>254.76</v>
      </c>
      <c r="I719" s="181">
        <v>7.5</v>
      </c>
    </row>
    <row r="720" ht="12.75" customHeight="1">
      <c r="A720" s="172" t="s">
        <v>204</v>
      </c>
      <c r="D720" s="188" t="s">
        <v>828</v>
      </c>
      <c r="E720" s="174" t="s">
        <v>1463</v>
      </c>
      <c r="F720" s="180">
        <v>182.87</v>
      </c>
      <c r="G720" s="176"/>
      <c r="H720" s="180">
        <v>128.01</v>
      </c>
      <c r="I720" s="181">
        <v>5.2</v>
      </c>
    </row>
    <row r="721" ht="12.75" customHeight="1">
      <c r="A721" s="172" t="s">
        <v>207</v>
      </c>
      <c r="D721" s="188" t="s">
        <v>828</v>
      </c>
      <c r="E721" s="174" t="s">
        <v>1464</v>
      </c>
      <c r="F721" s="180">
        <v>123.99</v>
      </c>
      <c r="G721" s="176"/>
      <c r="H721" s="180">
        <v>86.79</v>
      </c>
      <c r="I721" s="181">
        <v>44.0</v>
      </c>
    </row>
    <row r="722" ht="12.75" customHeight="1">
      <c r="A722" s="172" t="s">
        <v>141</v>
      </c>
      <c r="D722" s="188" t="s">
        <v>828</v>
      </c>
      <c r="E722" s="174" t="s">
        <v>1465</v>
      </c>
      <c r="F722" s="180">
        <v>1254.83</v>
      </c>
      <c r="G722" s="176"/>
      <c r="H722" s="180">
        <v>878.38</v>
      </c>
      <c r="I722" s="181">
        <v>1.64</v>
      </c>
    </row>
    <row r="723" ht="12.75" customHeight="1">
      <c r="A723" s="172" t="s">
        <v>1466</v>
      </c>
      <c r="D723" s="188"/>
      <c r="E723" s="174" t="s">
        <v>1467</v>
      </c>
      <c r="F723" s="180">
        <v>130.91</v>
      </c>
      <c r="G723" s="176"/>
      <c r="H723" s="180">
        <v>91.64</v>
      </c>
      <c r="I723" s="181">
        <v>3.14</v>
      </c>
    </row>
    <row r="724" ht="12.75" customHeight="1">
      <c r="A724" s="172" t="s">
        <v>1468</v>
      </c>
      <c r="D724" s="188"/>
      <c r="E724" s="174" t="s">
        <v>1469</v>
      </c>
      <c r="F724" s="180">
        <v>176.37</v>
      </c>
      <c r="G724" s="176"/>
      <c r="H724" s="180">
        <v>123.46</v>
      </c>
      <c r="I724" s="181">
        <v>4.1</v>
      </c>
    </row>
    <row r="725" ht="12.75" customHeight="1">
      <c r="A725" s="172" t="s">
        <v>1470</v>
      </c>
      <c r="D725" s="188"/>
      <c r="E725" s="174" t="s">
        <v>1471</v>
      </c>
      <c r="F725" s="180">
        <v>178.51</v>
      </c>
      <c r="G725" s="176"/>
      <c r="H725" s="180">
        <v>124.96</v>
      </c>
      <c r="I725" s="181">
        <v>5.09</v>
      </c>
    </row>
    <row r="726" ht="12.75" customHeight="1">
      <c r="A726" s="172" t="s">
        <v>1472</v>
      </c>
      <c r="D726" s="188"/>
      <c r="E726" s="174" t="s">
        <v>1473</v>
      </c>
      <c r="F726" s="180">
        <v>83.34</v>
      </c>
      <c r="G726" s="176"/>
      <c r="H726" s="180">
        <v>58.34</v>
      </c>
      <c r="I726" s="181">
        <v>1.8</v>
      </c>
    </row>
    <row r="727" ht="12.75" customHeight="1">
      <c r="A727" s="172" t="s">
        <v>1474</v>
      </c>
      <c r="D727" s="188"/>
      <c r="E727" s="174" t="s">
        <v>1475</v>
      </c>
      <c r="F727" s="180">
        <v>90.09</v>
      </c>
      <c r="G727" s="176"/>
      <c r="H727" s="180">
        <v>63.06</v>
      </c>
      <c r="I727" s="181">
        <v>2.24</v>
      </c>
    </row>
    <row r="728" ht="12.75" customHeight="1">
      <c r="A728" s="172" t="s">
        <v>1476</v>
      </c>
      <c r="D728" s="188"/>
      <c r="E728" s="174" t="s">
        <v>1477</v>
      </c>
      <c r="F728" s="180">
        <v>108.51</v>
      </c>
      <c r="G728" s="176"/>
      <c r="H728" s="180">
        <v>75.96</v>
      </c>
      <c r="I728" s="181">
        <v>1.12</v>
      </c>
    </row>
    <row r="729" ht="12.75" customHeight="1">
      <c r="A729" s="172" t="s">
        <v>1478</v>
      </c>
      <c r="D729" s="188"/>
      <c r="E729" s="174" t="s">
        <v>1479</v>
      </c>
      <c r="F729" s="180">
        <v>124.59</v>
      </c>
      <c r="G729" s="176"/>
      <c r="H729" s="180">
        <v>87.21</v>
      </c>
      <c r="I729" s="181">
        <v>2.16</v>
      </c>
    </row>
    <row r="730" ht="12.75" customHeight="1">
      <c r="A730" s="172" t="s">
        <v>1480</v>
      </c>
      <c r="D730" s="188"/>
      <c r="E730" s="174" t="s">
        <v>1481</v>
      </c>
      <c r="F730" s="180">
        <v>81.44</v>
      </c>
      <c r="G730" s="176"/>
      <c r="H730" s="180">
        <v>57.01</v>
      </c>
      <c r="I730" s="181">
        <v>1.6</v>
      </c>
    </row>
    <row r="731" ht="12.75" customHeight="1">
      <c r="A731" s="172" t="s">
        <v>1482</v>
      </c>
      <c r="D731" s="188"/>
      <c r="E731" s="174" t="s">
        <v>1483</v>
      </c>
      <c r="F731" s="180">
        <v>133.74</v>
      </c>
      <c r="G731" s="176"/>
      <c r="H731" s="180">
        <v>93.62</v>
      </c>
      <c r="I731" s="181">
        <v>3.1</v>
      </c>
    </row>
    <row r="732" ht="12.75" customHeight="1">
      <c r="A732" s="172" t="s">
        <v>1484</v>
      </c>
      <c r="D732" s="188"/>
      <c r="E732" s="174" t="s">
        <v>1485</v>
      </c>
      <c r="F732" s="180">
        <v>125.8</v>
      </c>
      <c r="G732" s="176"/>
      <c r="H732" s="180">
        <v>88.06</v>
      </c>
      <c r="I732" s="181">
        <v>4.09</v>
      </c>
    </row>
    <row r="733" ht="12.75" customHeight="1">
      <c r="A733" s="172" t="s">
        <v>1486</v>
      </c>
      <c r="D733" s="188"/>
      <c r="E733" s="174" t="s">
        <v>1487</v>
      </c>
      <c r="F733" s="180">
        <v>149.6</v>
      </c>
      <c r="G733" s="176"/>
      <c r="H733" s="180">
        <v>104.72</v>
      </c>
      <c r="I733" s="181">
        <v>5.14</v>
      </c>
    </row>
    <row r="734" ht="12.75" customHeight="1">
      <c r="A734" s="172" t="s">
        <v>1488</v>
      </c>
      <c r="D734" s="188"/>
      <c r="E734" s="174" t="s">
        <v>1489</v>
      </c>
      <c r="F734" s="180">
        <v>122.4</v>
      </c>
      <c r="G734" s="176"/>
      <c r="H734" s="180">
        <v>85.68</v>
      </c>
      <c r="I734" s="181">
        <v>3.0</v>
      </c>
    </row>
    <row r="735" ht="12.75" customHeight="1">
      <c r="A735" s="172" t="s">
        <v>1490</v>
      </c>
      <c r="D735" s="188"/>
      <c r="E735" s="174" t="s">
        <v>1491</v>
      </c>
      <c r="F735" s="180">
        <v>170.29</v>
      </c>
      <c r="G735" s="176"/>
      <c r="H735" s="180">
        <v>119.21</v>
      </c>
      <c r="I735" s="181">
        <v>4.1</v>
      </c>
    </row>
    <row r="736" ht="12.75" customHeight="1">
      <c r="A736" s="172" t="s">
        <v>1492</v>
      </c>
      <c r="D736" s="188"/>
      <c r="E736" s="174" t="s">
        <v>1493</v>
      </c>
      <c r="F736" s="180">
        <v>203.73</v>
      </c>
      <c r="G736" s="176"/>
      <c r="H736" s="180">
        <v>142.61</v>
      </c>
      <c r="I736" s="181">
        <v>5.1</v>
      </c>
    </row>
    <row r="737" ht="12.75" customHeight="1">
      <c r="A737" s="172" t="s">
        <v>1494</v>
      </c>
      <c r="D737" s="188"/>
      <c r="E737" s="174" t="s">
        <v>1495</v>
      </c>
      <c r="F737" s="180">
        <v>12.0</v>
      </c>
      <c r="G737" s="176"/>
      <c r="H737" s="180">
        <v>8.4</v>
      </c>
      <c r="I737" s="181">
        <v>0.05</v>
      </c>
    </row>
    <row r="738" ht="12.75" customHeight="1">
      <c r="A738" s="172" t="s">
        <v>1496</v>
      </c>
      <c r="D738" s="188"/>
      <c r="E738" s="174" t="s">
        <v>1497</v>
      </c>
      <c r="F738" s="180">
        <v>10.8</v>
      </c>
      <c r="G738" s="176"/>
      <c r="H738" s="180">
        <v>7.56</v>
      </c>
      <c r="I738" s="181">
        <v>0.15</v>
      </c>
    </row>
    <row r="739" ht="12.75" customHeight="1">
      <c r="A739" s="172" t="s">
        <v>1498</v>
      </c>
      <c r="D739" s="188"/>
      <c r="E739" s="174" t="s">
        <v>1499</v>
      </c>
      <c r="F739" s="180">
        <v>10.8</v>
      </c>
      <c r="G739" s="176"/>
      <c r="H739" s="180">
        <v>7.56</v>
      </c>
      <c r="I739" s="181">
        <v>0.05</v>
      </c>
    </row>
    <row r="740" ht="12.75" customHeight="1">
      <c r="A740" s="172" t="s">
        <v>1500</v>
      </c>
      <c r="D740" s="188"/>
      <c r="E740" s="174" t="s">
        <v>1501</v>
      </c>
      <c r="F740" s="180">
        <v>6.35</v>
      </c>
      <c r="G740" s="176"/>
      <c r="H740" s="180">
        <v>4.45</v>
      </c>
      <c r="I740" s="181">
        <v>0.04</v>
      </c>
    </row>
    <row r="741" ht="12.75" customHeight="1">
      <c r="A741" s="172" t="s">
        <v>1502</v>
      </c>
      <c r="D741" s="188"/>
      <c r="E741" s="174" t="s">
        <v>1503</v>
      </c>
      <c r="F741" s="180">
        <v>10.8</v>
      </c>
      <c r="G741" s="176"/>
      <c r="H741" s="180">
        <v>7.56</v>
      </c>
      <c r="I741" s="181">
        <v>0.02</v>
      </c>
    </row>
    <row r="742" ht="12.75" customHeight="1">
      <c r="A742" s="172" t="s">
        <v>1504</v>
      </c>
      <c r="D742" s="188"/>
      <c r="E742" s="174" t="s">
        <v>1505</v>
      </c>
      <c r="F742" s="180">
        <v>9.09</v>
      </c>
      <c r="G742" s="176"/>
      <c r="H742" s="180">
        <v>6.36</v>
      </c>
      <c r="I742" s="181">
        <v>0.09</v>
      </c>
    </row>
    <row r="743" ht="12.75" customHeight="1">
      <c r="A743" s="172" t="s">
        <v>1506</v>
      </c>
      <c r="D743" s="188"/>
      <c r="E743" s="174" t="s">
        <v>1507</v>
      </c>
      <c r="F743" s="180">
        <v>12.0</v>
      </c>
      <c r="G743" s="176"/>
      <c r="H743" s="180">
        <v>8.4</v>
      </c>
      <c r="I743" s="181">
        <v>0.25</v>
      </c>
    </row>
    <row r="744" ht="12.75" customHeight="1">
      <c r="A744" s="172" t="s">
        <v>1508</v>
      </c>
      <c r="D744" s="188"/>
      <c r="E744" s="174" t="s">
        <v>1509</v>
      </c>
      <c r="F744" s="180">
        <v>12.0</v>
      </c>
      <c r="G744" s="176"/>
      <c r="H744" s="180">
        <v>8.4</v>
      </c>
      <c r="I744" s="181">
        <v>0.25</v>
      </c>
    </row>
    <row r="745" ht="12.75" customHeight="1">
      <c r="A745" s="172" t="s">
        <v>1510</v>
      </c>
      <c r="D745" s="188"/>
      <c r="E745" s="174" t="s">
        <v>1511</v>
      </c>
      <c r="F745" s="180">
        <v>12.0</v>
      </c>
      <c r="G745" s="176"/>
      <c r="H745" s="180">
        <v>8.4</v>
      </c>
      <c r="I745" s="181">
        <v>0.05</v>
      </c>
    </row>
    <row r="746" ht="12.75" customHeight="1">
      <c r="A746" s="172" t="s">
        <v>1512</v>
      </c>
      <c r="D746" s="188"/>
      <c r="E746" s="174" t="s">
        <v>1513</v>
      </c>
      <c r="F746" s="180">
        <v>12.0</v>
      </c>
      <c r="G746" s="176"/>
      <c r="H746" s="180">
        <v>8.4</v>
      </c>
      <c r="I746" s="181">
        <v>0.15</v>
      </c>
    </row>
    <row r="747" ht="12.75" customHeight="1">
      <c r="A747" s="172" t="s">
        <v>1514</v>
      </c>
      <c r="D747" s="188"/>
      <c r="E747" s="174" t="s">
        <v>1515</v>
      </c>
      <c r="F747" s="180">
        <v>259.75</v>
      </c>
      <c r="G747" s="176"/>
      <c r="H747" s="180">
        <v>181.83</v>
      </c>
      <c r="I747" s="186" t="e">
        <v>#N/A</v>
      </c>
    </row>
    <row r="748" ht="12.75" customHeight="1">
      <c r="A748" s="172" t="s">
        <v>1516</v>
      </c>
      <c r="D748" s="188"/>
      <c r="E748" s="174" t="s">
        <v>1517</v>
      </c>
      <c r="F748" s="180">
        <v>26.84</v>
      </c>
      <c r="G748" s="176"/>
      <c r="H748" s="180">
        <v>18.79</v>
      </c>
      <c r="I748" s="186" t="e">
        <v>#N/A</v>
      </c>
    </row>
    <row r="749" ht="12.75" customHeight="1">
      <c r="A749" s="172" t="s">
        <v>1518</v>
      </c>
      <c r="D749" s="188"/>
      <c r="E749" s="174" t="s">
        <v>1519</v>
      </c>
      <c r="F749" s="180">
        <v>208.95</v>
      </c>
      <c r="G749" s="176"/>
      <c r="H749" s="180">
        <v>146.26</v>
      </c>
      <c r="I749" s="181">
        <v>5.0</v>
      </c>
    </row>
    <row r="750" ht="12.75" customHeight="1">
      <c r="A750" s="172" t="s">
        <v>1520</v>
      </c>
      <c r="D750" s="188"/>
      <c r="E750" s="174" t="s">
        <v>1521</v>
      </c>
      <c r="F750" s="180">
        <v>264.75</v>
      </c>
      <c r="G750" s="176"/>
      <c r="H750" s="180">
        <v>185.32</v>
      </c>
      <c r="I750" s="181">
        <v>5.0</v>
      </c>
    </row>
    <row r="751" ht="12.75" customHeight="1">
      <c r="A751" s="172" t="s">
        <v>1522</v>
      </c>
      <c r="D751" s="188"/>
      <c r="E751" s="174" t="s">
        <v>1523</v>
      </c>
      <c r="F751" s="180">
        <v>11.12</v>
      </c>
      <c r="G751" s="176"/>
      <c r="H751" s="180">
        <v>7.78</v>
      </c>
      <c r="I751" s="181">
        <v>0.27</v>
      </c>
    </row>
    <row r="752" ht="12.75" customHeight="1">
      <c r="A752" s="172" t="s">
        <v>1524</v>
      </c>
      <c r="D752" s="188"/>
      <c r="E752" s="174" t="s">
        <v>1525</v>
      </c>
      <c r="F752" s="180">
        <v>18.23</v>
      </c>
      <c r="G752" s="176"/>
      <c r="H752" s="180">
        <v>12.76</v>
      </c>
      <c r="I752" s="181">
        <v>0.431</v>
      </c>
    </row>
    <row r="753" ht="12.75" customHeight="1">
      <c r="A753" s="172" t="s">
        <v>1526</v>
      </c>
      <c r="D753" s="188"/>
      <c r="E753" s="174" t="s">
        <v>1527</v>
      </c>
      <c r="F753" s="180">
        <v>12.74</v>
      </c>
      <c r="G753" s="176"/>
      <c r="H753" s="180">
        <v>8.92</v>
      </c>
      <c r="I753" s="181">
        <v>0.47</v>
      </c>
    </row>
    <row r="754" ht="12.75" customHeight="1">
      <c r="A754" s="172" t="s">
        <v>1528</v>
      </c>
      <c r="D754" s="188"/>
      <c r="E754" s="174" t="s">
        <v>1529</v>
      </c>
      <c r="F754" s="180">
        <v>19.97</v>
      </c>
      <c r="G754" s="176"/>
      <c r="H754" s="180">
        <v>13.98</v>
      </c>
      <c r="I754" s="181">
        <v>0.79</v>
      </c>
    </row>
    <row r="755" ht="12.75" customHeight="1">
      <c r="A755" s="172" t="s">
        <v>1530</v>
      </c>
      <c r="D755" s="188"/>
      <c r="E755" s="174" t="s">
        <v>1531</v>
      </c>
      <c r="F755" s="180">
        <v>15.64</v>
      </c>
      <c r="G755" s="176"/>
      <c r="H755" s="180">
        <v>10.95</v>
      </c>
      <c r="I755" s="181">
        <v>0.72</v>
      </c>
    </row>
    <row r="756" ht="12.75" customHeight="1">
      <c r="A756" s="172" t="s">
        <v>272</v>
      </c>
      <c r="D756" s="188"/>
      <c r="E756" s="174" t="s">
        <v>1532</v>
      </c>
      <c r="F756" s="180">
        <v>24.99</v>
      </c>
      <c r="G756" s="176"/>
      <c r="H756" s="180">
        <v>17.49</v>
      </c>
      <c r="I756" s="181">
        <v>1.1</v>
      </c>
    </row>
    <row r="757" ht="12.75" customHeight="1">
      <c r="A757" s="172" t="s">
        <v>1533</v>
      </c>
      <c r="D757" s="188"/>
      <c r="E757" s="174" t="s">
        <v>1534</v>
      </c>
      <c r="F757" s="180">
        <v>23.99</v>
      </c>
      <c r="G757" s="176"/>
      <c r="H757" s="180">
        <v>16.79</v>
      </c>
      <c r="I757" s="181">
        <v>1.106</v>
      </c>
    </row>
    <row r="758" ht="12.75" customHeight="1">
      <c r="A758" s="172" t="s">
        <v>1535</v>
      </c>
      <c r="D758" s="188"/>
      <c r="E758" s="174" t="s">
        <v>1536</v>
      </c>
      <c r="F758" s="180">
        <v>53.99</v>
      </c>
      <c r="G758" s="176"/>
      <c r="H758" s="180">
        <v>37.79</v>
      </c>
      <c r="I758" s="181">
        <v>2.39</v>
      </c>
    </row>
    <row r="759" ht="12.75" customHeight="1">
      <c r="A759" s="172" t="s">
        <v>1537</v>
      </c>
      <c r="D759" s="188"/>
      <c r="E759" s="174" t="s">
        <v>1538</v>
      </c>
      <c r="F759" s="180">
        <v>83.99</v>
      </c>
      <c r="G759" s="176"/>
      <c r="H759" s="180">
        <v>58.79</v>
      </c>
      <c r="I759" s="181">
        <v>3.44</v>
      </c>
    </row>
    <row r="760" ht="12.75" customHeight="1">
      <c r="A760" s="172" t="s">
        <v>1539</v>
      </c>
      <c r="D760" s="188"/>
      <c r="E760" s="174" t="s">
        <v>1540</v>
      </c>
      <c r="F760" s="180">
        <v>285.97</v>
      </c>
      <c r="G760" s="176"/>
      <c r="H760" s="180">
        <v>200.18</v>
      </c>
      <c r="I760" s="181">
        <v>10.5</v>
      </c>
    </row>
    <row r="761" ht="12.75" customHeight="1">
      <c r="A761" s="172" t="s">
        <v>1541</v>
      </c>
      <c r="D761" s="188"/>
      <c r="E761" s="174" t="s">
        <v>1542</v>
      </c>
      <c r="F761" s="180">
        <v>11.34</v>
      </c>
      <c r="G761" s="176"/>
      <c r="H761" s="180">
        <v>7.94</v>
      </c>
      <c r="I761" s="181">
        <v>0.3</v>
      </c>
    </row>
    <row r="762" ht="12.75" customHeight="1">
      <c r="A762" s="172" t="s">
        <v>1543</v>
      </c>
      <c r="D762" s="188"/>
      <c r="E762" s="174" t="s">
        <v>1544</v>
      </c>
      <c r="F762" s="180">
        <v>14.2</v>
      </c>
      <c r="G762" s="176"/>
      <c r="H762" s="180">
        <v>9.94</v>
      </c>
      <c r="I762" s="181">
        <v>0.344</v>
      </c>
    </row>
    <row r="763" ht="12.75" customHeight="1">
      <c r="A763" s="172" t="s">
        <v>1545</v>
      </c>
      <c r="D763" s="188"/>
      <c r="E763" s="174" t="s">
        <v>1546</v>
      </c>
      <c r="F763" s="180">
        <v>2.24</v>
      </c>
      <c r="G763" s="176"/>
      <c r="H763" s="180">
        <v>1.57</v>
      </c>
      <c r="I763" s="181">
        <v>0.05</v>
      </c>
    </row>
    <row r="764" ht="12.75" customHeight="1">
      <c r="A764" s="172" t="s">
        <v>1547</v>
      </c>
      <c r="D764" s="188"/>
      <c r="E764" s="174" t="s">
        <v>1548</v>
      </c>
      <c r="F764" s="180">
        <v>2.24</v>
      </c>
      <c r="G764" s="176"/>
      <c r="H764" s="180">
        <v>1.57</v>
      </c>
      <c r="I764" s="181">
        <v>0.05</v>
      </c>
    </row>
    <row r="765" ht="12.75" customHeight="1">
      <c r="A765" s="172" t="s">
        <v>220</v>
      </c>
      <c r="D765" s="188"/>
      <c r="E765" s="174" t="s">
        <v>1549</v>
      </c>
      <c r="F765" s="180">
        <v>6.57</v>
      </c>
      <c r="G765" s="176"/>
      <c r="H765" s="180">
        <v>4.6</v>
      </c>
      <c r="I765" s="181">
        <v>0.32</v>
      </c>
    </row>
    <row r="766" ht="12.75" customHeight="1">
      <c r="A766" s="172" t="s">
        <v>1550</v>
      </c>
      <c r="D766" s="188"/>
      <c r="E766" s="174" t="s">
        <v>1551</v>
      </c>
      <c r="F766" s="180">
        <v>8.97</v>
      </c>
      <c r="G766" s="176"/>
      <c r="H766" s="180">
        <v>6.28</v>
      </c>
      <c r="I766" s="181">
        <v>0.25</v>
      </c>
    </row>
    <row r="767" ht="12.75" customHeight="1">
      <c r="A767" s="172" t="s">
        <v>1552</v>
      </c>
      <c r="D767" s="188"/>
      <c r="E767" s="174" t="s">
        <v>1553</v>
      </c>
      <c r="F767" s="180">
        <v>8.94</v>
      </c>
      <c r="G767" s="176"/>
      <c r="H767" s="180">
        <v>6.26</v>
      </c>
      <c r="I767" s="181">
        <v>0.22</v>
      </c>
    </row>
    <row r="768" ht="12.75" customHeight="1">
      <c r="A768" s="172" t="s">
        <v>1554</v>
      </c>
      <c r="D768" s="188"/>
      <c r="E768" s="174" t="s">
        <v>1555</v>
      </c>
      <c r="F768" s="180">
        <v>9.97</v>
      </c>
      <c r="G768" s="176"/>
      <c r="H768" s="180">
        <v>6.98</v>
      </c>
      <c r="I768" s="181">
        <v>0.29</v>
      </c>
    </row>
    <row r="769" ht="12.75" customHeight="1">
      <c r="A769" s="172" t="s">
        <v>217</v>
      </c>
      <c r="D769" s="188"/>
      <c r="E769" s="174" t="s">
        <v>1556</v>
      </c>
      <c r="F769" s="180">
        <v>10.74</v>
      </c>
      <c r="G769" s="176"/>
      <c r="H769" s="180">
        <v>7.52</v>
      </c>
      <c r="I769" s="181">
        <v>0.32</v>
      </c>
    </row>
    <row r="770" ht="12.75" customHeight="1">
      <c r="A770" s="172" t="s">
        <v>218</v>
      </c>
      <c r="D770" s="188"/>
      <c r="E770" s="174" t="s">
        <v>1557</v>
      </c>
      <c r="F770" s="180">
        <v>10.74</v>
      </c>
      <c r="G770" s="176"/>
      <c r="H770" s="180">
        <v>7.52</v>
      </c>
      <c r="I770" s="181">
        <v>0.25</v>
      </c>
    </row>
    <row r="771" ht="12.75" customHeight="1">
      <c r="A771" s="172" t="s">
        <v>219</v>
      </c>
      <c r="D771" s="188"/>
      <c r="E771" s="174" t="s">
        <v>1558</v>
      </c>
      <c r="F771" s="180">
        <v>12.19</v>
      </c>
      <c r="G771" s="176"/>
      <c r="H771" s="180">
        <v>8.54</v>
      </c>
      <c r="I771" s="181">
        <v>0.32</v>
      </c>
    </row>
    <row r="772" ht="12.75" customHeight="1">
      <c r="A772" s="172" t="s">
        <v>1559</v>
      </c>
      <c r="D772" s="188"/>
      <c r="E772" s="174" t="s">
        <v>1560</v>
      </c>
      <c r="F772" s="180">
        <v>3.89</v>
      </c>
      <c r="G772" s="176"/>
      <c r="H772" s="180">
        <v>2.72</v>
      </c>
      <c r="I772" s="181">
        <v>0.06</v>
      </c>
    </row>
    <row r="773" ht="12.75" customHeight="1">
      <c r="A773" s="172" t="s">
        <v>1561</v>
      </c>
      <c r="D773" s="188"/>
      <c r="E773" s="174" t="s">
        <v>1562</v>
      </c>
      <c r="F773" s="180">
        <v>4.27</v>
      </c>
      <c r="G773" s="176"/>
      <c r="H773" s="180">
        <v>2.99</v>
      </c>
      <c r="I773" s="181">
        <v>0.06</v>
      </c>
    </row>
    <row r="774" ht="12.75" customHeight="1">
      <c r="A774" s="172" t="s">
        <v>1563</v>
      </c>
      <c r="D774" s="188"/>
      <c r="E774" s="174" t="s">
        <v>1564</v>
      </c>
      <c r="F774" s="180">
        <v>4.94</v>
      </c>
      <c r="G774" s="176"/>
      <c r="H774" s="180">
        <v>3.46</v>
      </c>
      <c r="I774" s="181">
        <v>0.12</v>
      </c>
    </row>
    <row r="775" ht="12.75" customHeight="1">
      <c r="A775" s="172" t="s">
        <v>1565</v>
      </c>
      <c r="D775" s="188"/>
      <c r="E775" s="174" t="s">
        <v>1566</v>
      </c>
      <c r="F775" s="180">
        <v>4.94</v>
      </c>
      <c r="G775" s="176"/>
      <c r="H775" s="180">
        <v>3.46</v>
      </c>
      <c r="I775" s="181">
        <v>0.12</v>
      </c>
    </row>
    <row r="776" ht="12.75" customHeight="1">
      <c r="A776" s="172" t="s">
        <v>1567</v>
      </c>
      <c r="D776" s="188"/>
      <c r="E776" s="174" t="s">
        <v>1568</v>
      </c>
      <c r="F776" s="180">
        <v>5.84</v>
      </c>
      <c r="G776" s="176"/>
      <c r="H776" s="180">
        <v>4.09</v>
      </c>
      <c r="I776" s="181">
        <v>0.19</v>
      </c>
    </row>
    <row r="777" ht="12.75" customHeight="1">
      <c r="A777" s="172" t="s">
        <v>1569</v>
      </c>
      <c r="D777" s="188"/>
      <c r="E777" s="174" t="s">
        <v>1570</v>
      </c>
      <c r="F777" s="180">
        <v>5.57</v>
      </c>
      <c r="G777" s="176"/>
      <c r="H777" s="180">
        <v>3.9</v>
      </c>
      <c r="I777" s="181">
        <v>0.19</v>
      </c>
    </row>
    <row r="778" ht="12.75" customHeight="1">
      <c r="A778" s="172" t="s">
        <v>1571</v>
      </c>
      <c r="D778" s="188"/>
      <c r="E778" s="174" t="s">
        <v>1572</v>
      </c>
      <c r="F778" s="180">
        <v>24.24</v>
      </c>
      <c r="G778" s="176"/>
      <c r="H778" s="180">
        <v>16.97</v>
      </c>
      <c r="I778" s="181">
        <v>0.75</v>
      </c>
    </row>
    <row r="779" ht="12.75" customHeight="1">
      <c r="A779" s="172" t="s">
        <v>1573</v>
      </c>
      <c r="D779" s="188"/>
      <c r="E779" s="174" t="s">
        <v>1574</v>
      </c>
      <c r="F779" s="180">
        <v>33.06</v>
      </c>
      <c r="G779" s="176"/>
      <c r="H779" s="180">
        <v>23.14</v>
      </c>
      <c r="I779" s="181">
        <v>1.43</v>
      </c>
    </row>
    <row r="780" ht="12.75" customHeight="1">
      <c r="A780" s="172" t="s">
        <v>1575</v>
      </c>
      <c r="D780" s="188"/>
      <c r="E780" s="174" t="s">
        <v>1576</v>
      </c>
      <c r="F780" s="180">
        <v>38.58</v>
      </c>
      <c r="G780" s="176"/>
      <c r="H780" s="180">
        <v>27.01</v>
      </c>
      <c r="I780" s="181">
        <v>0.74</v>
      </c>
    </row>
    <row r="781" ht="12.75" customHeight="1">
      <c r="A781" s="172" t="s">
        <v>1577</v>
      </c>
      <c r="D781" s="188"/>
      <c r="E781" s="174" t="s">
        <v>1578</v>
      </c>
      <c r="F781" s="180">
        <v>44.09</v>
      </c>
      <c r="G781" s="176"/>
      <c r="H781" s="180">
        <v>30.86</v>
      </c>
      <c r="I781" s="181">
        <v>1.4</v>
      </c>
    </row>
    <row r="782" ht="12.75" customHeight="1">
      <c r="A782" s="172" t="s">
        <v>1579</v>
      </c>
      <c r="D782" s="188"/>
      <c r="E782" s="174" t="s">
        <v>1580</v>
      </c>
      <c r="F782" s="180">
        <v>55.11</v>
      </c>
      <c r="G782" s="176"/>
      <c r="H782" s="180">
        <v>38.58</v>
      </c>
      <c r="I782" s="181">
        <v>1.54</v>
      </c>
    </row>
    <row r="783" ht="12.75" customHeight="1">
      <c r="A783" s="172" t="s">
        <v>1581</v>
      </c>
      <c r="D783" s="188"/>
      <c r="E783" s="174" t="s">
        <v>1582</v>
      </c>
      <c r="F783" s="180">
        <v>77.16</v>
      </c>
      <c r="G783" s="176"/>
      <c r="H783" s="180">
        <v>54.01</v>
      </c>
      <c r="I783" s="181">
        <v>2.21</v>
      </c>
    </row>
    <row r="784" ht="12.75" customHeight="1">
      <c r="A784" s="172" t="s">
        <v>1583</v>
      </c>
      <c r="D784" s="188"/>
      <c r="E784" s="174" t="s">
        <v>1584</v>
      </c>
      <c r="F784" s="180">
        <v>99.21</v>
      </c>
      <c r="G784" s="176"/>
      <c r="H784" s="180">
        <v>69.45</v>
      </c>
      <c r="I784" s="181">
        <v>4.78</v>
      </c>
    </row>
    <row r="785" ht="12.75" customHeight="1">
      <c r="A785" s="172" t="s">
        <v>1585</v>
      </c>
      <c r="D785" s="188"/>
      <c r="E785" s="174" t="s">
        <v>1586</v>
      </c>
      <c r="F785" s="180">
        <v>115.75</v>
      </c>
      <c r="G785" s="176"/>
      <c r="H785" s="180">
        <v>81.03</v>
      </c>
      <c r="I785" s="181">
        <v>5.0</v>
      </c>
    </row>
    <row r="786" ht="12.75" customHeight="1">
      <c r="A786" s="172" t="s">
        <v>1587</v>
      </c>
      <c r="D786" s="188"/>
      <c r="E786" s="174" t="s">
        <v>1588</v>
      </c>
      <c r="F786" s="180">
        <v>20.95</v>
      </c>
      <c r="G786" s="176"/>
      <c r="H786" s="180">
        <v>14.67</v>
      </c>
      <c r="I786" s="181">
        <v>0.32</v>
      </c>
    </row>
    <row r="787" ht="12.75" customHeight="1">
      <c r="A787" s="172" t="s">
        <v>1589</v>
      </c>
      <c r="D787" s="188"/>
      <c r="E787" s="174" t="s">
        <v>1590</v>
      </c>
      <c r="F787" s="180">
        <v>20.95</v>
      </c>
      <c r="G787" s="176"/>
      <c r="H787" s="180">
        <v>14.67</v>
      </c>
      <c r="I787" s="181">
        <v>0.32</v>
      </c>
    </row>
    <row r="788" ht="12.75" customHeight="1">
      <c r="A788" s="172" t="s">
        <v>1591</v>
      </c>
      <c r="D788" s="188"/>
      <c r="E788" s="174" t="s">
        <v>1592</v>
      </c>
      <c r="F788" s="180">
        <v>21.45</v>
      </c>
      <c r="G788" s="176"/>
      <c r="H788" s="180">
        <v>15.01</v>
      </c>
      <c r="I788" s="181">
        <v>0.38</v>
      </c>
    </row>
    <row r="789" ht="12.75" customHeight="1">
      <c r="A789" s="172" t="s">
        <v>221</v>
      </c>
      <c r="D789" s="188"/>
      <c r="E789" s="174" t="s">
        <v>1593</v>
      </c>
      <c r="F789" s="180">
        <v>21.45</v>
      </c>
      <c r="G789" s="176"/>
      <c r="H789" s="180">
        <v>15.01</v>
      </c>
      <c r="I789" s="181">
        <v>0.38</v>
      </c>
    </row>
    <row r="790" ht="12.75" customHeight="1">
      <c r="A790" s="172" t="s">
        <v>1594</v>
      </c>
      <c r="D790" s="188"/>
      <c r="E790" s="174" t="s">
        <v>1595</v>
      </c>
      <c r="F790" s="180">
        <v>43.78</v>
      </c>
      <c r="G790" s="176"/>
      <c r="H790" s="180">
        <v>30.64</v>
      </c>
      <c r="I790" s="181">
        <v>0.7</v>
      </c>
    </row>
    <row r="791" ht="12.75" customHeight="1">
      <c r="A791" s="172" t="s">
        <v>1596</v>
      </c>
      <c r="D791" s="188"/>
      <c r="E791" s="174" t="s">
        <v>1597</v>
      </c>
      <c r="F791" s="180">
        <v>54.97</v>
      </c>
      <c r="G791" s="176"/>
      <c r="H791" s="180">
        <v>38.48</v>
      </c>
      <c r="I791" s="181">
        <v>1.12</v>
      </c>
    </row>
    <row r="792" ht="12.75" customHeight="1">
      <c r="A792" s="172" t="s">
        <v>1598</v>
      </c>
      <c r="D792" s="188"/>
      <c r="E792" s="174" t="s">
        <v>1599</v>
      </c>
      <c r="F792" s="180">
        <v>71.16</v>
      </c>
      <c r="G792" s="176"/>
      <c r="H792" s="180">
        <v>49.81</v>
      </c>
      <c r="I792" s="181">
        <v>2.27</v>
      </c>
    </row>
    <row r="793" ht="12.75" customHeight="1">
      <c r="A793" s="172" t="s">
        <v>1600</v>
      </c>
      <c r="D793" s="188"/>
      <c r="E793" s="174" t="s">
        <v>1601</v>
      </c>
      <c r="F793" s="180">
        <v>103.19</v>
      </c>
      <c r="G793" s="176"/>
      <c r="H793" s="180">
        <v>72.23</v>
      </c>
      <c r="I793" s="186" t="e">
        <v>#N/A</v>
      </c>
    </row>
    <row r="794" ht="12.75" customHeight="1">
      <c r="A794" s="172" t="s">
        <v>307</v>
      </c>
      <c r="D794" s="188"/>
      <c r="E794" s="174" t="s">
        <v>1602</v>
      </c>
      <c r="F794" s="180">
        <v>52.91</v>
      </c>
      <c r="G794" s="176"/>
      <c r="H794" s="180">
        <v>37.04</v>
      </c>
      <c r="I794" s="181">
        <v>1.48</v>
      </c>
    </row>
    <row r="795" ht="12.75" customHeight="1">
      <c r="A795" s="172" t="s">
        <v>308</v>
      </c>
      <c r="D795" s="188"/>
      <c r="E795" s="174" t="s">
        <v>1603</v>
      </c>
      <c r="F795" s="180">
        <v>78.7</v>
      </c>
      <c r="G795" s="176"/>
      <c r="H795" s="180">
        <v>55.09</v>
      </c>
      <c r="I795" s="181">
        <v>3.08</v>
      </c>
    </row>
    <row r="796" ht="12.75" customHeight="1">
      <c r="A796" s="172" t="s">
        <v>309</v>
      </c>
      <c r="D796" s="188"/>
      <c r="E796" s="174" t="s">
        <v>1604</v>
      </c>
      <c r="F796" s="180">
        <v>99.21</v>
      </c>
      <c r="G796" s="176"/>
      <c r="H796" s="180">
        <v>69.45</v>
      </c>
      <c r="I796" s="181">
        <v>3.15</v>
      </c>
    </row>
    <row r="797" ht="12.75" customHeight="1">
      <c r="A797" s="172" t="s">
        <v>310</v>
      </c>
      <c r="D797" s="188"/>
      <c r="E797" s="174" t="s">
        <v>1605</v>
      </c>
      <c r="F797" s="180">
        <v>110.2</v>
      </c>
      <c r="G797" s="176"/>
      <c r="H797" s="180">
        <v>77.14</v>
      </c>
      <c r="I797" s="181">
        <v>4.64</v>
      </c>
    </row>
    <row r="798" ht="12.75" customHeight="1">
      <c r="A798" s="172" t="s">
        <v>1606</v>
      </c>
      <c r="D798" s="188"/>
      <c r="E798" s="174" t="s">
        <v>1607</v>
      </c>
      <c r="F798" s="180">
        <v>134.93</v>
      </c>
      <c r="G798" s="176"/>
      <c r="H798" s="180">
        <v>94.45</v>
      </c>
      <c r="I798" s="186" t="e">
        <v>#N/A</v>
      </c>
    </row>
    <row r="799" ht="12.75" customHeight="1">
      <c r="A799" s="172" t="s">
        <v>1608</v>
      </c>
      <c r="D799" s="188"/>
      <c r="E799" s="174" t="s">
        <v>1609</v>
      </c>
      <c r="F799" s="187" t="e">
        <v>#N/A</v>
      </c>
      <c r="G799" s="176"/>
      <c r="H799" s="187" t="e">
        <v>#N/A</v>
      </c>
      <c r="I799" s="186" t="e">
        <v>#N/A</v>
      </c>
    </row>
    <row r="800" ht="12.75" customHeight="1">
      <c r="A800" s="172" t="s">
        <v>311</v>
      </c>
      <c r="D800" s="188"/>
      <c r="E800" s="174" t="s">
        <v>1610</v>
      </c>
      <c r="F800" s="180">
        <v>129.97</v>
      </c>
      <c r="G800" s="176"/>
      <c r="H800" s="180">
        <v>90.98</v>
      </c>
      <c r="I800" s="181">
        <v>5.0</v>
      </c>
    </row>
    <row r="801" ht="12.75" customHeight="1">
      <c r="A801" s="172" t="s">
        <v>312</v>
      </c>
      <c r="D801" s="188"/>
      <c r="E801" s="174" t="s">
        <v>1611</v>
      </c>
      <c r="F801" s="180">
        <v>129.97</v>
      </c>
      <c r="G801" s="176"/>
      <c r="H801" s="180">
        <v>90.98</v>
      </c>
      <c r="I801" s="181">
        <v>5.0</v>
      </c>
    </row>
    <row r="802" ht="12.75" customHeight="1">
      <c r="A802" s="172" t="s">
        <v>320</v>
      </c>
      <c r="D802" s="188" t="s">
        <v>787</v>
      </c>
      <c r="E802" s="174" t="s">
        <v>1612</v>
      </c>
      <c r="F802" s="180">
        <v>264.94</v>
      </c>
      <c r="G802" s="176"/>
      <c r="H802" s="180">
        <v>185.46</v>
      </c>
      <c r="I802" s="181">
        <v>1.21</v>
      </c>
    </row>
    <row r="803" ht="12.75" customHeight="1">
      <c r="A803" s="172" t="s">
        <v>1613</v>
      </c>
      <c r="D803" s="188" t="s">
        <v>787</v>
      </c>
      <c r="E803" s="174" t="s">
        <v>1614</v>
      </c>
      <c r="F803" s="180">
        <v>38.79</v>
      </c>
      <c r="G803" s="176"/>
      <c r="H803" s="180">
        <v>27.15</v>
      </c>
      <c r="I803" s="181">
        <v>0.57</v>
      </c>
    </row>
    <row r="804" ht="12.75" customHeight="1">
      <c r="A804" s="172" t="s">
        <v>1615</v>
      </c>
      <c r="D804" s="188" t="s">
        <v>787</v>
      </c>
      <c r="E804" s="174" t="s">
        <v>1616</v>
      </c>
      <c r="F804" s="180">
        <v>47.56</v>
      </c>
      <c r="G804" s="176"/>
      <c r="H804" s="180">
        <v>33.3</v>
      </c>
      <c r="I804" s="181">
        <v>1.18</v>
      </c>
    </row>
    <row r="805" ht="12.75" customHeight="1">
      <c r="A805" s="172" t="s">
        <v>1617</v>
      </c>
      <c r="D805" s="188" t="s">
        <v>787</v>
      </c>
      <c r="E805" s="174" t="s">
        <v>1618</v>
      </c>
      <c r="F805" s="180">
        <v>46.75</v>
      </c>
      <c r="G805" s="176"/>
      <c r="H805" s="180">
        <v>32.72</v>
      </c>
      <c r="I805" s="181">
        <v>0.0</v>
      </c>
    </row>
    <row r="806" ht="12.75" customHeight="1">
      <c r="A806" s="172" t="s">
        <v>1619</v>
      </c>
      <c r="D806" s="188"/>
      <c r="E806" s="174" t="s">
        <v>1620</v>
      </c>
      <c r="F806" s="180">
        <v>257.97</v>
      </c>
      <c r="G806" s="176"/>
      <c r="H806" s="180">
        <v>180.58</v>
      </c>
      <c r="I806" s="186" t="e">
        <v>#N/A</v>
      </c>
    </row>
    <row r="807" ht="12.75" customHeight="1">
      <c r="A807" s="172" t="s">
        <v>1621</v>
      </c>
      <c r="D807" s="188" t="s">
        <v>787</v>
      </c>
      <c r="E807" s="174" t="s">
        <v>1622</v>
      </c>
      <c r="F807" s="180">
        <v>46.84</v>
      </c>
      <c r="G807" s="176"/>
      <c r="H807" s="180">
        <v>32.79</v>
      </c>
      <c r="I807" s="181">
        <v>3.0</v>
      </c>
    </row>
    <row r="808" ht="12.75" customHeight="1">
      <c r="A808" s="172" t="s">
        <v>1623</v>
      </c>
      <c r="D808" s="188"/>
      <c r="E808" s="174" t="s">
        <v>1624</v>
      </c>
      <c r="F808" s="180">
        <v>13.97</v>
      </c>
      <c r="G808" s="176"/>
      <c r="H808" s="180">
        <v>9.78</v>
      </c>
      <c r="I808" s="181">
        <v>10.0</v>
      </c>
    </row>
    <row r="809" ht="12.75" customHeight="1">
      <c r="A809" s="172" t="s">
        <v>261</v>
      </c>
      <c r="D809" s="188" t="s">
        <v>787</v>
      </c>
      <c r="E809" s="174" t="s">
        <v>1625</v>
      </c>
      <c r="F809" s="180">
        <v>95.99</v>
      </c>
      <c r="G809" s="176"/>
      <c r="H809" s="180">
        <v>67.19</v>
      </c>
      <c r="I809" s="181">
        <v>10.0</v>
      </c>
    </row>
    <row r="810" ht="12.75" customHeight="1">
      <c r="A810" s="172" t="s">
        <v>1626</v>
      </c>
      <c r="D810" s="188"/>
      <c r="E810" s="174" t="s">
        <v>1627</v>
      </c>
      <c r="F810" s="180">
        <v>25.15</v>
      </c>
      <c r="G810" s="176"/>
      <c r="H810" s="180">
        <v>17.6</v>
      </c>
      <c r="I810" s="181">
        <v>5.0</v>
      </c>
    </row>
    <row r="811" ht="12.75" customHeight="1">
      <c r="A811" s="172" t="s">
        <v>1628</v>
      </c>
      <c r="D811" s="188"/>
      <c r="E811" s="174" t="s">
        <v>1629</v>
      </c>
      <c r="F811" s="180">
        <v>49.74</v>
      </c>
      <c r="G811" s="176"/>
      <c r="H811" s="180">
        <v>34.82</v>
      </c>
      <c r="I811" s="181">
        <v>7.0</v>
      </c>
    </row>
    <row r="812" ht="12.75" customHeight="1">
      <c r="A812" s="172" t="s">
        <v>1630</v>
      </c>
      <c r="D812" s="188" t="s">
        <v>787</v>
      </c>
      <c r="E812" s="174" t="s">
        <v>1631</v>
      </c>
      <c r="F812" s="180">
        <v>100.45</v>
      </c>
      <c r="G812" s="176"/>
      <c r="H812" s="180">
        <v>70.31</v>
      </c>
      <c r="I812" s="181">
        <v>27.0</v>
      </c>
    </row>
    <row r="813" ht="12.75" customHeight="1">
      <c r="A813" s="172" t="s">
        <v>262</v>
      </c>
      <c r="D813" s="188" t="s">
        <v>787</v>
      </c>
      <c r="E813" s="174" t="s">
        <v>1632</v>
      </c>
      <c r="F813" s="180">
        <v>272.98</v>
      </c>
      <c r="G813" s="176"/>
      <c r="H813" s="180">
        <v>191.08</v>
      </c>
      <c r="I813" s="181">
        <v>27.0</v>
      </c>
    </row>
    <row r="814" ht="12.75" customHeight="1">
      <c r="A814" s="172" t="s">
        <v>1633</v>
      </c>
      <c r="D814" s="188" t="s">
        <v>787</v>
      </c>
      <c r="E814" s="174" t="s">
        <v>1634</v>
      </c>
      <c r="F814" s="180">
        <v>284.47</v>
      </c>
      <c r="G814" s="176"/>
      <c r="H814" s="180">
        <v>199.13</v>
      </c>
      <c r="I814" s="181">
        <v>18.0</v>
      </c>
    </row>
    <row r="815" ht="12.75" customHeight="1">
      <c r="A815" s="172" t="s">
        <v>263</v>
      </c>
      <c r="D815" s="188" t="s">
        <v>767</v>
      </c>
      <c r="E815" s="174" t="s">
        <v>1635</v>
      </c>
      <c r="F815" s="180">
        <v>197.15</v>
      </c>
      <c r="G815" s="176"/>
      <c r="H815" s="180">
        <v>138.01</v>
      </c>
      <c r="I815" s="181">
        <v>18.0</v>
      </c>
    </row>
    <row r="816" ht="12.75" customHeight="1">
      <c r="A816" s="172" t="s">
        <v>1636</v>
      </c>
      <c r="D816" s="188"/>
      <c r="E816" s="174" t="s">
        <v>1637</v>
      </c>
      <c r="F816" s="180">
        <v>50.57</v>
      </c>
      <c r="G816" s="176"/>
      <c r="H816" s="180">
        <v>35.4</v>
      </c>
      <c r="I816" s="181">
        <v>10.0</v>
      </c>
    </row>
    <row r="817" ht="12.75" customHeight="1">
      <c r="A817" s="172" t="s">
        <v>1638</v>
      </c>
      <c r="D817" s="188"/>
      <c r="E817" s="174" t="s">
        <v>1639</v>
      </c>
      <c r="F817" s="180">
        <v>100.94</v>
      </c>
      <c r="G817" s="176"/>
      <c r="H817" s="180">
        <v>70.66</v>
      </c>
      <c r="I817" s="181">
        <v>7.0</v>
      </c>
    </row>
    <row r="818" ht="12.75" customHeight="1">
      <c r="A818" s="172" t="s">
        <v>1640</v>
      </c>
      <c r="D818" s="173" t="s">
        <v>767</v>
      </c>
      <c r="E818" s="174" t="s">
        <v>1641</v>
      </c>
      <c r="F818" s="180">
        <v>204.96</v>
      </c>
      <c r="G818" s="176"/>
      <c r="H818" s="180">
        <v>143.47</v>
      </c>
      <c r="I818" s="181">
        <v>50.0</v>
      </c>
    </row>
    <row r="819" ht="12.75" customHeight="1">
      <c r="A819" s="172" t="s">
        <v>264</v>
      </c>
      <c r="D819" s="173" t="s">
        <v>767</v>
      </c>
      <c r="E819" s="174" t="s">
        <v>1642</v>
      </c>
      <c r="F819" s="180">
        <v>494.99</v>
      </c>
      <c r="G819" s="176"/>
      <c r="H819" s="180">
        <v>346.49</v>
      </c>
      <c r="I819" s="181">
        <v>50.0</v>
      </c>
    </row>
    <row r="820" ht="12.75" customHeight="1">
      <c r="A820" s="172" t="s">
        <v>1643</v>
      </c>
      <c r="D820" s="173" t="s">
        <v>767</v>
      </c>
      <c r="E820" s="174" t="s">
        <v>1644</v>
      </c>
      <c r="F820" s="180">
        <v>516.95</v>
      </c>
      <c r="G820" s="176"/>
      <c r="H820" s="180">
        <v>361.87</v>
      </c>
      <c r="I820" s="181">
        <v>26.0</v>
      </c>
    </row>
    <row r="821" ht="12.75" customHeight="1">
      <c r="A821" s="172" t="s">
        <v>1645</v>
      </c>
      <c r="D821" s="173" t="s">
        <v>753</v>
      </c>
      <c r="E821" s="174" t="s">
        <v>1646</v>
      </c>
      <c r="F821" s="180">
        <v>257.99</v>
      </c>
      <c r="G821" s="176"/>
      <c r="H821" s="180">
        <v>180.59</v>
      </c>
      <c r="I821" s="181">
        <v>26.0</v>
      </c>
    </row>
    <row r="822" ht="12.75" customHeight="1">
      <c r="A822" s="172" t="s">
        <v>1647</v>
      </c>
      <c r="E822" s="174" t="s">
        <v>1648</v>
      </c>
      <c r="F822" s="180">
        <v>67.94</v>
      </c>
      <c r="G822" s="176"/>
      <c r="H822" s="180">
        <v>47.56</v>
      </c>
      <c r="I822" s="181">
        <v>15.0</v>
      </c>
    </row>
    <row r="823" ht="12.75" customHeight="1">
      <c r="A823" s="172" t="s">
        <v>1649</v>
      </c>
      <c r="E823" s="174" t="s">
        <v>1650</v>
      </c>
      <c r="F823" s="180">
        <v>135.97</v>
      </c>
      <c r="G823" s="176"/>
      <c r="H823" s="180">
        <v>95.18</v>
      </c>
      <c r="I823" s="181">
        <v>100.0</v>
      </c>
    </row>
    <row r="824" ht="12.75" customHeight="1">
      <c r="A824" s="172" t="s">
        <v>1651</v>
      </c>
      <c r="D824" s="173" t="s">
        <v>753</v>
      </c>
      <c r="E824" s="174" t="s">
        <v>1652</v>
      </c>
      <c r="F824" s="180">
        <v>272.95</v>
      </c>
      <c r="G824" s="176"/>
      <c r="H824" s="180">
        <v>191.06</v>
      </c>
      <c r="I824" s="181">
        <v>71.0</v>
      </c>
    </row>
    <row r="825" ht="12.75" customHeight="1">
      <c r="A825" s="172" t="s">
        <v>265</v>
      </c>
      <c r="D825" s="173" t="s">
        <v>753</v>
      </c>
      <c r="E825" s="174" t="s">
        <v>1653</v>
      </c>
      <c r="F825" s="180">
        <v>679.97</v>
      </c>
      <c r="G825" s="176"/>
      <c r="H825" s="180">
        <v>475.98</v>
      </c>
      <c r="I825" s="181">
        <v>71.0</v>
      </c>
    </row>
    <row r="826" ht="12.75" customHeight="1">
      <c r="A826" s="172" t="s">
        <v>1654</v>
      </c>
      <c r="D826" s="188" t="s">
        <v>753</v>
      </c>
      <c r="E826" s="174" t="s">
        <v>1655</v>
      </c>
      <c r="F826" s="180">
        <v>709.94</v>
      </c>
      <c r="G826" s="176"/>
      <c r="H826" s="180">
        <v>496.96</v>
      </c>
      <c r="I826" s="181">
        <v>166.0</v>
      </c>
    </row>
    <row r="827" ht="12.75" customHeight="1">
      <c r="A827" s="172" t="s">
        <v>1656</v>
      </c>
      <c r="D827" s="188"/>
      <c r="E827" s="174" t="s">
        <v>1657</v>
      </c>
      <c r="F827" s="180">
        <v>1139.97</v>
      </c>
      <c r="G827" s="176"/>
      <c r="H827" s="180">
        <v>797.98</v>
      </c>
      <c r="I827" s="181">
        <v>1.12</v>
      </c>
    </row>
    <row r="828" ht="12.75" customHeight="1">
      <c r="A828" s="172" t="s">
        <v>1658</v>
      </c>
      <c r="D828" s="188"/>
      <c r="E828" s="174" t="s">
        <v>1659</v>
      </c>
      <c r="F828" s="180">
        <v>589.97</v>
      </c>
      <c r="G828" s="176"/>
      <c r="H828" s="180">
        <v>412.98</v>
      </c>
      <c r="I828" s="181">
        <v>0.0</v>
      </c>
    </row>
    <row r="829" ht="12.75" customHeight="1">
      <c r="A829" s="172" t="s">
        <v>1660</v>
      </c>
      <c r="D829" s="188" t="s">
        <v>753</v>
      </c>
      <c r="E829" s="174" t="s">
        <v>1661</v>
      </c>
      <c r="F829" s="180">
        <v>1022.24</v>
      </c>
      <c r="G829" s="176"/>
      <c r="H829" s="180">
        <v>715.57</v>
      </c>
      <c r="I829" s="181">
        <v>23.0</v>
      </c>
    </row>
    <row r="830" ht="12.75" customHeight="1">
      <c r="A830" s="172" t="s">
        <v>321</v>
      </c>
      <c r="D830" s="188" t="s">
        <v>767</v>
      </c>
      <c r="E830" s="174" t="s">
        <v>1662</v>
      </c>
      <c r="F830" s="180">
        <v>314.99</v>
      </c>
      <c r="G830" s="176"/>
      <c r="H830" s="180">
        <v>220.49</v>
      </c>
      <c r="I830" s="181">
        <v>7.0</v>
      </c>
    </row>
    <row r="831" ht="12.75" customHeight="1">
      <c r="A831" s="172" t="s">
        <v>1663</v>
      </c>
      <c r="D831" s="188" t="s">
        <v>767</v>
      </c>
      <c r="E831" s="174" t="s">
        <v>1664</v>
      </c>
      <c r="F831" s="180">
        <v>45.69</v>
      </c>
      <c r="G831" s="176"/>
      <c r="H831" s="180">
        <v>31.99</v>
      </c>
      <c r="I831" s="181">
        <v>0.15</v>
      </c>
    </row>
    <row r="832" ht="12.75" customHeight="1">
      <c r="A832" s="172" t="s">
        <v>1665</v>
      </c>
      <c r="D832" s="188" t="s">
        <v>767</v>
      </c>
      <c r="E832" s="174" t="s">
        <v>1666</v>
      </c>
      <c r="F832" s="180">
        <v>52.45</v>
      </c>
      <c r="G832" s="176"/>
      <c r="H832" s="180">
        <v>36.71</v>
      </c>
      <c r="I832" s="181">
        <v>2.0</v>
      </c>
    </row>
    <row r="833" ht="12.75" customHeight="1">
      <c r="A833" s="172" t="s">
        <v>1667</v>
      </c>
      <c r="D833" s="188" t="s">
        <v>767</v>
      </c>
      <c r="E833" s="174" t="s">
        <v>1668</v>
      </c>
      <c r="F833" s="180">
        <v>61.97</v>
      </c>
      <c r="G833" s="176"/>
      <c r="H833" s="180">
        <v>43.38</v>
      </c>
      <c r="I833" s="181">
        <v>1.58</v>
      </c>
    </row>
    <row r="834" ht="12.75" customHeight="1">
      <c r="A834" s="172" t="s">
        <v>1669</v>
      </c>
      <c r="D834" s="188"/>
      <c r="E834" s="174" t="s">
        <v>1670</v>
      </c>
      <c r="F834" s="180">
        <v>20.97</v>
      </c>
      <c r="G834" s="176"/>
      <c r="H834" s="180">
        <v>14.68</v>
      </c>
      <c r="I834" s="181">
        <v>0.16</v>
      </c>
    </row>
    <row r="835" ht="12.75" customHeight="1">
      <c r="A835" s="172" t="s">
        <v>1671</v>
      </c>
      <c r="D835" s="188" t="s">
        <v>767</v>
      </c>
      <c r="E835" s="174" t="s">
        <v>1672</v>
      </c>
      <c r="F835" s="180">
        <v>53.49</v>
      </c>
      <c r="G835" s="176"/>
      <c r="H835" s="180">
        <v>37.44</v>
      </c>
      <c r="I835" s="181">
        <v>1.96</v>
      </c>
    </row>
    <row r="836" ht="12.75" customHeight="1">
      <c r="A836" s="172" t="s">
        <v>1673</v>
      </c>
      <c r="D836" s="188" t="s">
        <v>767</v>
      </c>
      <c r="E836" s="174" t="s">
        <v>1674</v>
      </c>
      <c r="F836" s="180">
        <v>58.97</v>
      </c>
      <c r="G836" s="176"/>
      <c r="H836" s="180">
        <v>41.28</v>
      </c>
      <c r="I836" s="181">
        <v>57.0</v>
      </c>
    </row>
    <row r="837" ht="12.75" customHeight="1">
      <c r="A837" s="172" t="s">
        <v>1675</v>
      </c>
      <c r="D837" s="188"/>
      <c r="E837" s="174" t="s">
        <v>1676</v>
      </c>
      <c r="F837" s="180">
        <v>344.49</v>
      </c>
      <c r="G837" s="176"/>
      <c r="H837" s="180">
        <v>241.14</v>
      </c>
      <c r="I837" s="186" t="e">
        <v>#N/A</v>
      </c>
    </row>
    <row r="838" ht="12.75" customHeight="1">
      <c r="A838" s="172" t="s">
        <v>322</v>
      </c>
      <c r="D838" s="188" t="s">
        <v>767</v>
      </c>
      <c r="E838" s="174" t="s">
        <v>1677</v>
      </c>
      <c r="F838" s="180">
        <v>679.47</v>
      </c>
      <c r="G838" s="176"/>
      <c r="H838" s="180">
        <v>475.63</v>
      </c>
      <c r="I838" s="181">
        <v>0.0</v>
      </c>
    </row>
    <row r="839" ht="12.75" customHeight="1">
      <c r="A839" s="172" t="s">
        <v>1678</v>
      </c>
      <c r="D839" s="188" t="s">
        <v>787</v>
      </c>
      <c r="E839" s="174" t="s">
        <v>1679</v>
      </c>
      <c r="F839" s="180">
        <v>8.29</v>
      </c>
      <c r="G839" s="176"/>
      <c r="H839" s="180">
        <v>5.8</v>
      </c>
      <c r="I839" s="181">
        <v>0.18</v>
      </c>
    </row>
    <row r="840" ht="12.75" customHeight="1">
      <c r="A840" s="172" t="s">
        <v>1680</v>
      </c>
      <c r="D840" s="188" t="s">
        <v>787</v>
      </c>
      <c r="E840" s="174" t="s">
        <v>1681</v>
      </c>
      <c r="F840" s="180">
        <v>8.29</v>
      </c>
      <c r="G840" s="176"/>
      <c r="H840" s="180">
        <v>5.8</v>
      </c>
      <c r="I840" s="186" t="e">
        <v>#N/A</v>
      </c>
    </row>
    <row r="841" ht="12.75" customHeight="1">
      <c r="A841" s="172" t="s">
        <v>266</v>
      </c>
      <c r="D841" s="188" t="s">
        <v>787</v>
      </c>
      <c r="E841" s="174" t="s">
        <v>1682</v>
      </c>
      <c r="F841" s="180">
        <v>8.79</v>
      </c>
      <c r="G841" s="176"/>
      <c r="H841" s="180">
        <v>6.16</v>
      </c>
      <c r="I841" s="181">
        <v>0.35</v>
      </c>
    </row>
    <row r="842" ht="12.75" customHeight="1">
      <c r="A842" s="172" t="s">
        <v>1683</v>
      </c>
      <c r="D842" s="188" t="s">
        <v>787</v>
      </c>
      <c r="E842" s="174" t="s">
        <v>1684</v>
      </c>
      <c r="F842" s="180">
        <v>8.79</v>
      </c>
      <c r="G842" s="176"/>
      <c r="H842" s="180">
        <v>6.16</v>
      </c>
      <c r="I842" s="186" t="e">
        <v>#N/A</v>
      </c>
    </row>
    <row r="843" ht="12.75" customHeight="1">
      <c r="A843" s="172" t="s">
        <v>268</v>
      </c>
      <c r="D843" s="188" t="s">
        <v>767</v>
      </c>
      <c r="E843" s="174" t="s">
        <v>1685</v>
      </c>
      <c r="F843" s="180">
        <v>18.84</v>
      </c>
      <c r="G843" s="176"/>
      <c r="H843" s="180">
        <v>13.19</v>
      </c>
      <c r="I843" s="181">
        <v>0.54</v>
      </c>
    </row>
    <row r="844" ht="12.75" customHeight="1">
      <c r="A844" s="172" t="s">
        <v>1686</v>
      </c>
      <c r="D844" s="188" t="s">
        <v>767</v>
      </c>
      <c r="E844" s="174" t="s">
        <v>1687</v>
      </c>
      <c r="F844" s="180">
        <v>18.84</v>
      </c>
      <c r="G844" s="176"/>
      <c r="H844" s="180">
        <v>13.19</v>
      </c>
      <c r="I844" s="186" t="e">
        <v>#N/A</v>
      </c>
    </row>
    <row r="845" ht="12.75" customHeight="1">
      <c r="A845" s="172" t="s">
        <v>269</v>
      </c>
      <c r="D845" s="188" t="s">
        <v>753</v>
      </c>
      <c r="E845" s="174" t="s">
        <v>1688</v>
      </c>
      <c r="F845" s="180">
        <v>23.29</v>
      </c>
      <c r="G845" s="176"/>
      <c r="H845" s="180">
        <v>16.3</v>
      </c>
      <c r="I845" s="181">
        <v>0.35</v>
      </c>
    </row>
    <row r="846" ht="12.75" customHeight="1">
      <c r="A846" s="172" t="s">
        <v>267</v>
      </c>
      <c r="D846" s="188" t="s">
        <v>767</v>
      </c>
      <c r="E846" s="174" t="s">
        <v>1689</v>
      </c>
      <c r="F846" s="180">
        <v>17.58</v>
      </c>
      <c r="G846" s="176"/>
      <c r="H846" s="180">
        <v>12.31</v>
      </c>
      <c r="I846" s="181">
        <v>0.18</v>
      </c>
    </row>
    <row r="847" ht="12.75" customHeight="1">
      <c r="A847" s="172" t="s">
        <v>1690</v>
      </c>
      <c r="D847" s="188" t="s">
        <v>767</v>
      </c>
      <c r="E847" s="174" t="s">
        <v>1691</v>
      </c>
      <c r="F847" s="180">
        <v>17.58</v>
      </c>
      <c r="G847" s="176"/>
      <c r="H847" s="180">
        <v>12.31</v>
      </c>
      <c r="I847" s="186" t="e">
        <v>#N/A</v>
      </c>
    </row>
    <row r="848" ht="12.75" customHeight="1">
      <c r="A848" s="172" t="s">
        <v>1692</v>
      </c>
      <c r="D848" s="188" t="s">
        <v>787</v>
      </c>
      <c r="E848" s="174" t="s">
        <v>1693</v>
      </c>
      <c r="F848" s="180">
        <v>9.97</v>
      </c>
      <c r="G848" s="176"/>
      <c r="H848" s="180">
        <v>6.98</v>
      </c>
      <c r="I848" s="181">
        <v>0.33</v>
      </c>
    </row>
    <row r="849" ht="12.75" customHeight="1">
      <c r="A849" s="172" t="s">
        <v>1694</v>
      </c>
      <c r="D849" s="188" t="s">
        <v>767</v>
      </c>
      <c r="E849" s="174" t="s">
        <v>1695</v>
      </c>
      <c r="F849" s="180">
        <v>20.97</v>
      </c>
      <c r="G849" s="176"/>
      <c r="H849" s="180">
        <v>14.68</v>
      </c>
      <c r="I849" s="181">
        <v>0.28</v>
      </c>
    </row>
    <row r="850" ht="12.75" customHeight="1">
      <c r="A850" s="172" t="s">
        <v>1696</v>
      </c>
      <c r="D850" s="188" t="s">
        <v>753</v>
      </c>
      <c r="E850" s="174" t="s">
        <v>1697</v>
      </c>
      <c r="F850" s="180">
        <v>23.95</v>
      </c>
      <c r="G850" s="176"/>
      <c r="H850" s="180">
        <v>16.76</v>
      </c>
      <c r="I850" s="186" t="e">
        <v>#N/A</v>
      </c>
    </row>
    <row r="851" ht="12.75" customHeight="1">
      <c r="A851" s="172" t="s">
        <v>1698</v>
      </c>
      <c r="D851" s="188" t="s">
        <v>787</v>
      </c>
      <c r="E851" s="174" t="s">
        <v>1699</v>
      </c>
      <c r="F851" s="180">
        <v>15.15</v>
      </c>
      <c r="G851" s="176"/>
      <c r="H851" s="180">
        <v>10.61</v>
      </c>
      <c r="I851" s="181">
        <v>0.38</v>
      </c>
    </row>
    <row r="852" ht="12.75" customHeight="1">
      <c r="A852" s="172" t="s">
        <v>273</v>
      </c>
      <c r="D852" s="188"/>
      <c r="E852" s="174" t="s">
        <v>1700</v>
      </c>
      <c r="F852" s="180">
        <v>14.94</v>
      </c>
      <c r="G852" s="176"/>
      <c r="H852" s="180">
        <v>10.46</v>
      </c>
      <c r="I852" s="181">
        <v>0.83</v>
      </c>
    </row>
    <row r="853" ht="12.75" customHeight="1">
      <c r="A853" s="172" t="s">
        <v>1701</v>
      </c>
      <c r="D853" s="188"/>
      <c r="E853" s="174" t="s">
        <v>1702</v>
      </c>
      <c r="F853" s="180">
        <v>14.94</v>
      </c>
      <c r="G853" s="176"/>
      <c r="H853" s="180">
        <v>10.46</v>
      </c>
      <c r="I853" s="186" t="e">
        <v>#N/A</v>
      </c>
    </row>
    <row r="854" ht="12.75" customHeight="1">
      <c r="A854" s="172" t="s">
        <v>274</v>
      </c>
      <c r="D854" s="188" t="s">
        <v>767</v>
      </c>
      <c r="E854" s="174" t="s">
        <v>1703</v>
      </c>
      <c r="F854" s="180">
        <v>26.95</v>
      </c>
      <c r="G854" s="176"/>
      <c r="H854" s="180">
        <v>18.87</v>
      </c>
      <c r="I854" s="181">
        <v>1.38</v>
      </c>
    </row>
    <row r="855" ht="12.75" customHeight="1">
      <c r="A855" s="172" t="s">
        <v>1704</v>
      </c>
      <c r="D855" s="188" t="s">
        <v>767</v>
      </c>
      <c r="E855" s="174" t="s">
        <v>1705</v>
      </c>
      <c r="F855" s="180">
        <v>26.95</v>
      </c>
      <c r="G855" s="176"/>
      <c r="H855" s="180">
        <v>18.87</v>
      </c>
      <c r="I855" s="186" t="e">
        <v>#N/A</v>
      </c>
    </row>
    <row r="856" ht="12.75" customHeight="1">
      <c r="A856" s="172" t="s">
        <v>1706</v>
      </c>
      <c r="D856" s="188"/>
      <c r="E856" s="174" t="s">
        <v>1707</v>
      </c>
      <c r="F856" s="180">
        <v>35.47</v>
      </c>
      <c r="G856" s="176"/>
      <c r="H856" s="180">
        <v>24.83</v>
      </c>
      <c r="I856" s="181">
        <v>0.65</v>
      </c>
    </row>
    <row r="857" ht="12.75" customHeight="1">
      <c r="A857" s="172" t="s">
        <v>1708</v>
      </c>
      <c r="D857" s="188" t="s">
        <v>767</v>
      </c>
      <c r="E857" s="174" t="s">
        <v>1709</v>
      </c>
      <c r="F857" s="180">
        <v>27.49</v>
      </c>
      <c r="G857" s="176"/>
      <c r="H857" s="180">
        <v>19.24</v>
      </c>
      <c r="I857" s="181">
        <v>0.61</v>
      </c>
    </row>
    <row r="858" ht="12.75" customHeight="1">
      <c r="A858" s="172" t="s">
        <v>1710</v>
      </c>
      <c r="D858" s="188" t="s">
        <v>767</v>
      </c>
      <c r="E858" s="174" t="s">
        <v>1711</v>
      </c>
      <c r="F858" s="180">
        <v>27.49</v>
      </c>
      <c r="G858" s="176"/>
      <c r="H858" s="180">
        <v>19.24</v>
      </c>
      <c r="I858" s="186" t="e">
        <v>#N/A</v>
      </c>
    </row>
    <row r="859" ht="12.75" customHeight="1">
      <c r="A859" s="172" t="s">
        <v>1712</v>
      </c>
      <c r="D859" s="188" t="s">
        <v>753</v>
      </c>
      <c r="E859" s="174" t="s">
        <v>1713</v>
      </c>
      <c r="F859" s="180">
        <v>22.74</v>
      </c>
      <c r="G859" s="176"/>
      <c r="H859" s="180">
        <v>15.92</v>
      </c>
      <c r="I859" s="181">
        <v>1.11</v>
      </c>
    </row>
    <row r="860" ht="12.75" customHeight="1">
      <c r="A860" s="172" t="s">
        <v>1714</v>
      </c>
      <c r="D860" s="188" t="s">
        <v>753</v>
      </c>
      <c r="E860" s="174" t="s">
        <v>1715</v>
      </c>
      <c r="F860" s="180">
        <v>35.59</v>
      </c>
      <c r="G860" s="176"/>
      <c r="H860" s="180">
        <v>24.91</v>
      </c>
      <c r="I860" s="181">
        <v>1.18</v>
      </c>
    </row>
    <row r="861" ht="12.75" customHeight="1">
      <c r="A861" s="172" t="s">
        <v>1716</v>
      </c>
      <c r="D861" s="188" t="s">
        <v>753</v>
      </c>
      <c r="E861" s="174" t="s">
        <v>1717</v>
      </c>
      <c r="F861" s="180">
        <v>36.7</v>
      </c>
      <c r="G861" s="176"/>
      <c r="H861" s="180">
        <v>25.69</v>
      </c>
      <c r="I861" s="181">
        <v>0.34</v>
      </c>
    </row>
    <row r="862" ht="12.75" customHeight="1">
      <c r="A862" s="172" t="s">
        <v>275</v>
      </c>
      <c r="D862" s="188"/>
      <c r="E862" s="174" t="s">
        <v>1718</v>
      </c>
      <c r="F862" s="180">
        <v>15.25</v>
      </c>
      <c r="G862" s="176"/>
      <c r="H862" s="180">
        <v>10.67</v>
      </c>
      <c r="I862" s="181">
        <v>0.26</v>
      </c>
    </row>
    <row r="863" ht="12.75" customHeight="1">
      <c r="A863" s="172" t="s">
        <v>1719</v>
      </c>
      <c r="D863" s="188"/>
      <c r="E863" s="174" t="s">
        <v>1720</v>
      </c>
      <c r="F863" s="180">
        <v>28.45</v>
      </c>
      <c r="G863" s="176"/>
      <c r="H863" s="180">
        <v>19.91</v>
      </c>
      <c r="I863" s="181">
        <v>0.26</v>
      </c>
    </row>
    <row r="864" ht="12.75" customHeight="1">
      <c r="A864" s="172" t="s">
        <v>1721</v>
      </c>
      <c r="D864" s="188"/>
      <c r="E864" s="174" t="s">
        <v>1722</v>
      </c>
      <c r="F864" s="180">
        <v>11.15</v>
      </c>
      <c r="G864" s="176"/>
      <c r="H864" s="180">
        <v>7.8</v>
      </c>
      <c r="I864" s="181">
        <v>0.58</v>
      </c>
    </row>
    <row r="865" ht="12.75" customHeight="1">
      <c r="A865" s="172" t="s">
        <v>1723</v>
      </c>
      <c r="D865" s="188"/>
      <c r="E865" s="174" t="s">
        <v>1724</v>
      </c>
      <c r="F865" s="180">
        <v>11.15</v>
      </c>
      <c r="G865" s="176"/>
      <c r="H865" s="180">
        <v>7.8</v>
      </c>
      <c r="I865" s="186" t="e">
        <v>#N/A</v>
      </c>
    </row>
    <row r="866" ht="12.75" customHeight="1">
      <c r="A866" s="172" t="s">
        <v>1725</v>
      </c>
      <c r="D866" s="188" t="s">
        <v>767</v>
      </c>
      <c r="E866" s="174" t="s">
        <v>1726</v>
      </c>
      <c r="F866" s="180">
        <v>21.51</v>
      </c>
      <c r="G866" s="176"/>
      <c r="H866" s="180">
        <v>15.06</v>
      </c>
      <c r="I866" s="181">
        <v>0.81</v>
      </c>
    </row>
    <row r="867" ht="12.75" customHeight="1">
      <c r="A867" s="172" t="s">
        <v>1727</v>
      </c>
      <c r="D867" s="188" t="s">
        <v>767</v>
      </c>
      <c r="E867" s="174" t="s">
        <v>1728</v>
      </c>
      <c r="F867" s="180">
        <v>21.51</v>
      </c>
      <c r="G867" s="176"/>
      <c r="H867" s="180">
        <v>15.06</v>
      </c>
      <c r="I867" s="186" t="e">
        <v>#N/A</v>
      </c>
    </row>
    <row r="868" ht="12.75" customHeight="1">
      <c r="A868" s="172" t="s">
        <v>1729</v>
      </c>
      <c r="D868" s="188"/>
      <c r="E868" s="174" t="s">
        <v>1730</v>
      </c>
      <c r="F868" s="180">
        <v>28.82</v>
      </c>
      <c r="G868" s="176"/>
      <c r="H868" s="180">
        <v>20.17</v>
      </c>
      <c r="I868" s="181">
        <v>0.48</v>
      </c>
    </row>
    <row r="869" ht="12.75" customHeight="1">
      <c r="A869" s="172" t="s">
        <v>1731</v>
      </c>
      <c r="D869" s="188" t="s">
        <v>767</v>
      </c>
      <c r="E869" s="174" t="s">
        <v>1732</v>
      </c>
      <c r="F869" s="180">
        <v>21.15</v>
      </c>
      <c r="G869" s="176"/>
      <c r="H869" s="180">
        <v>14.8</v>
      </c>
      <c r="I869" s="181">
        <v>0.83</v>
      </c>
    </row>
    <row r="870" ht="12.75" customHeight="1">
      <c r="A870" s="172" t="s">
        <v>1733</v>
      </c>
      <c r="D870" s="188" t="s">
        <v>767</v>
      </c>
      <c r="E870" s="174" t="s">
        <v>1734</v>
      </c>
      <c r="F870" s="180">
        <v>21.15</v>
      </c>
      <c r="G870" s="176"/>
      <c r="H870" s="180">
        <v>14.8</v>
      </c>
      <c r="I870" s="186" t="e">
        <v>#N/A</v>
      </c>
    </row>
    <row r="871" ht="12.75" customHeight="1">
      <c r="A871" s="172" t="s">
        <v>1735</v>
      </c>
      <c r="D871" s="188" t="s">
        <v>753</v>
      </c>
      <c r="E871" s="174" t="s">
        <v>1736</v>
      </c>
      <c r="F871" s="180">
        <v>29.25</v>
      </c>
      <c r="G871" s="176"/>
      <c r="H871" s="180">
        <v>20.48</v>
      </c>
      <c r="I871" s="181">
        <v>0.13</v>
      </c>
    </row>
    <row r="872" ht="12.75" customHeight="1">
      <c r="A872" s="172" t="s">
        <v>1737</v>
      </c>
      <c r="D872" s="188"/>
      <c r="E872" s="174" t="s">
        <v>1738</v>
      </c>
      <c r="F872" s="180">
        <v>14.75</v>
      </c>
      <c r="G872" s="176"/>
      <c r="H872" s="180">
        <v>10.32</v>
      </c>
      <c r="I872" s="181">
        <v>0.29</v>
      </c>
    </row>
    <row r="873" ht="12.75" customHeight="1">
      <c r="A873" s="172" t="s">
        <v>1739</v>
      </c>
      <c r="D873" s="188" t="s">
        <v>767</v>
      </c>
      <c r="E873" s="174" t="s">
        <v>1740</v>
      </c>
      <c r="F873" s="180">
        <v>16.97</v>
      </c>
      <c r="G873" s="176"/>
      <c r="H873" s="180">
        <v>11.88</v>
      </c>
      <c r="I873" s="181">
        <v>0.5</v>
      </c>
    </row>
    <row r="874" ht="12.75" customHeight="1">
      <c r="A874" s="172" t="s">
        <v>1741</v>
      </c>
      <c r="D874" s="188"/>
      <c r="E874" s="174" t="s">
        <v>1742</v>
      </c>
      <c r="F874" s="180">
        <v>20.99</v>
      </c>
      <c r="G874" s="176"/>
      <c r="H874" s="180">
        <v>14.69</v>
      </c>
      <c r="I874" s="181">
        <v>0.156</v>
      </c>
    </row>
    <row r="875" ht="12.75" customHeight="1">
      <c r="A875" s="172" t="s">
        <v>1743</v>
      </c>
      <c r="D875" s="188" t="s">
        <v>787</v>
      </c>
      <c r="E875" s="174" t="s">
        <v>1744</v>
      </c>
      <c r="F875" s="180">
        <v>18.81</v>
      </c>
      <c r="G875" s="176"/>
      <c r="H875" s="180">
        <v>13.17</v>
      </c>
      <c r="I875" s="181">
        <v>0.313</v>
      </c>
    </row>
    <row r="876" ht="12.75" customHeight="1">
      <c r="A876" s="172" t="s">
        <v>1745</v>
      </c>
      <c r="D876" s="188" t="s">
        <v>767</v>
      </c>
      <c r="E876" s="174" t="s">
        <v>1746</v>
      </c>
      <c r="F876" s="180">
        <v>37.97</v>
      </c>
      <c r="G876" s="176"/>
      <c r="H876" s="180">
        <v>26.58</v>
      </c>
      <c r="I876" s="181">
        <v>0.594</v>
      </c>
    </row>
    <row r="877" ht="12.75" customHeight="1">
      <c r="A877" s="172" t="s">
        <v>1747</v>
      </c>
      <c r="D877" s="188" t="s">
        <v>753</v>
      </c>
      <c r="E877" s="174" t="s">
        <v>1748</v>
      </c>
      <c r="F877" s="180">
        <v>49.95</v>
      </c>
      <c r="G877" s="176"/>
      <c r="H877" s="180">
        <v>34.97</v>
      </c>
      <c r="I877" s="181">
        <v>0.35</v>
      </c>
    </row>
    <row r="878" ht="12.75" customHeight="1">
      <c r="A878" s="172" t="s">
        <v>1749</v>
      </c>
      <c r="D878" s="188"/>
      <c r="E878" s="174" t="s">
        <v>1750</v>
      </c>
      <c r="F878" s="180">
        <v>20.97</v>
      </c>
      <c r="G878" s="176"/>
      <c r="H878" s="180">
        <v>14.68</v>
      </c>
      <c r="I878" s="181">
        <v>0.794</v>
      </c>
    </row>
    <row r="879" ht="12.75" customHeight="1">
      <c r="A879" s="172" t="s">
        <v>1751</v>
      </c>
      <c r="D879" s="188" t="s">
        <v>767</v>
      </c>
      <c r="E879" s="174" t="s">
        <v>1752</v>
      </c>
      <c r="F879" s="180">
        <v>42.75</v>
      </c>
      <c r="G879" s="176"/>
      <c r="H879" s="180">
        <v>29.92</v>
      </c>
      <c r="I879" s="181">
        <v>1.288</v>
      </c>
    </row>
    <row r="880" ht="12.75" customHeight="1">
      <c r="A880" s="172" t="s">
        <v>1753</v>
      </c>
      <c r="D880" s="188"/>
      <c r="E880" s="174" t="s">
        <v>1754</v>
      </c>
      <c r="F880" s="180">
        <v>58.45</v>
      </c>
      <c r="G880" s="176"/>
      <c r="H880" s="180">
        <v>40.91</v>
      </c>
      <c r="I880" s="181">
        <v>0.45</v>
      </c>
    </row>
    <row r="881" ht="12.75" customHeight="1">
      <c r="A881" s="172" t="s">
        <v>1755</v>
      </c>
      <c r="D881" s="188"/>
      <c r="E881" s="174" t="s">
        <v>1756</v>
      </c>
      <c r="F881" s="180">
        <v>20.97</v>
      </c>
      <c r="G881" s="176"/>
      <c r="H881" s="180">
        <v>14.68</v>
      </c>
      <c r="I881" s="181">
        <v>0.5</v>
      </c>
    </row>
    <row r="882" ht="12.75" customHeight="1">
      <c r="A882" s="172" t="s">
        <v>329</v>
      </c>
      <c r="D882" s="188" t="s">
        <v>767</v>
      </c>
      <c r="E882" s="174" t="s">
        <v>1757</v>
      </c>
      <c r="F882" s="180">
        <v>40.72</v>
      </c>
      <c r="G882" s="176"/>
      <c r="H882" s="180">
        <v>28.5</v>
      </c>
      <c r="I882" s="181">
        <v>1.63</v>
      </c>
    </row>
    <row r="883" ht="12.75" customHeight="1">
      <c r="A883" s="172" t="s">
        <v>1758</v>
      </c>
      <c r="D883" s="188"/>
      <c r="E883" s="174" t="s">
        <v>1759</v>
      </c>
      <c r="F883" s="180">
        <v>50.95</v>
      </c>
      <c r="G883" s="176"/>
      <c r="H883" s="180">
        <v>35.66</v>
      </c>
      <c r="I883" s="181">
        <v>0.47</v>
      </c>
    </row>
    <row r="884" ht="12.75" customHeight="1">
      <c r="A884" s="172" t="s">
        <v>1760</v>
      </c>
      <c r="D884" s="188"/>
      <c r="E884" s="174" t="s">
        <v>1761</v>
      </c>
      <c r="F884" s="180">
        <v>18.99</v>
      </c>
      <c r="G884" s="176"/>
      <c r="H884" s="180">
        <v>13.29</v>
      </c>
      <c r="I884" s="181">
        <v>1.0</v>
      </c>
    </row>
    <row r="885" ht="12.75" customHeight="1">
      <c r="A885" s="172" t="s">
        <v>1762</v>
      </c>
      <c r="D885" s="188" t="s">
        <v>767</v>
      </c>
      <c r="E885" s="174" t="s">
        <v>1763</v>
      </c>
      <c r="F885" s="180">
        <v>30.94</v>
      </c>
      <c r="G885" s="176"/>
      <c r="H885" s="180">
        <v>21.66</v>
      </c>
      <c r="I885" s="181">
        <v>1.5</v>
      </c>
    </row>
    <row r="886" ht="12.75" customHeight="1">
      <c r="A886" s="172" t="s">
        <v>1764</v>
      </c>
      <c r="D886" s="188"/>
      <c r="E886" s="174" t="s">
        <v>1765</v>
      </c>
      <c r="F886" s="180">
        <v>43.45</v>
      </c>
      <c r="G886" s="176"/>
      <c r="H886" s="180">
        <v>30.41</v>
      </c>
      <c r="I886" s="181">
        <v>0.02</v>
      </c>
    </row>
    <row r="887" ht="12.75" customHeight="1">
      <c r="A887" s="172" t="s">
        <v>1766</v>
      </c>
      <c r="D887" s="188"/>
      <c r="E887" s="174" t="s">
        <v>1767</v>
      </c>
      <c r="F887" s="180">
        <v>2.99</v>
      </c>
      <c r="G887" s="176"/>
      <c r="H887" s="180">
        <v>2.1</v>
      </c>
      <c r="I887" s="181">
        <v>0.03</v>
      </c>
    </row>
    <row r="888" ht="12.75" customHeight="1">
      <c r="A888" s="172" t="s">
        <v>1768</v>
      </c>
      <c r="D888" s="188" t="s">
        <v>767</v>
      </c>
      <c r="E888" s="174" t="s">
        <v>1769</v>
      </c>
      <c r="F888" s="180">
        <v>3.95</v>
      </c>
      <c r="G888" s="176"/>
      <c r="H888" s="180">
        <v>2.77</v>
      </c>
      <c r="I888" s="181">
        <v>0.0</v>
      </c>
    </row>
    <row r="889" ht="12.75" customHeight="1">
      <c r="A889" s="172" t="s">
        <v>1770</v>
      </c>
      <c r="D889" s="188"/>
      <c r="E889" s="174" t="s">
        <v>1771</v>
      </c>
      <c r="F889" s="180">
        <v>5.07</v>
      </c>
      <c r="G889" s="176"/>
      <c r="H889" s="180">
        <v>3.55</v>
      </c>
      <c r="I889" s="181">
        <v>0.375</v>
      </c>
    </row>
    <row r="890" ht="12.75" customHeight="1">
      <c r="A890" s="172" t="s">
        <v>1772</v>
      </c>
      <c r="D890" s="188"/>
      <c r="E890" s="174" t="s">
        <v>1773</v>
      </c>
      <c r="F890" s="180">
        <v>27.99</v>
      </c>
      <c r="G890" s="176"/>
      <c r="H890" s="180">
        <v>19.59</v>
      </c>
      <c r="I890" s="181">
        <v>0.0</v>
      </c>
    </row>
    <row r="891" ht="12.75" customHeight="1">
      <c r="A891" s="172" t="s">
        <v>1774</v>
      </c>
      <c r="D891" s="188"/>
      <c r="E891" s="174" t="s">
        <v>1775</v>
      </c>
      <c r="F891" s="180">
        <v>2.99</v>
      </c>
      <c r="G891" s="176"/>
      <c r="H891" s="180">
        <v>2.1</v>
      </c>
      <c r="I891" s="181">
        <v>0.0</v>
      </c>
    </row>
    <row r="892" ht="12.75" customHeight="1">
      <c r="A892" s="172" t="s">
        <v>1776</v>
      </c>
      <c r="D892" s="188"/>
      <c r="E892" s="174" t="s">
        <v>1777</v>
      </c>
      <c r="F892" s="180">
        <v>6.45</v>
      </c>
      <c r="G892" s="176"/>
      <c r="H892" s="180">
        <v>4.51</v>
      </c>
      <c r="I892" s="181">
        <v>0.25</v>
      </c>
    </row>
    <row r="893" ht="12.75" customHeight="1">
      <c r="A893" s="172" t="s">
        <v>1778</v>
      </c>
      <c r="D893" s="188" t="s">
        <v>767</v>
      </c>
      <c r="E893" s="174" t="s">
        <v>1779</v>
      </c>
      <c r="F893" s="180">
        <v>2.99</v>
      </c>
      <c r="G893" s="176"/>
      <c r="H893" s="180">
        <v>2.1</v>
      </c>
      <c r="I893" s="181">
        <v>0.04</v>
      </c>
    </row>
    <row r="894" ht="12.75" customHeight="1">
      <c r="A894" s="172" t="s">
        <v>1780</v>
      </c>
      <c r="D894" s="188"/>
      <c r="E894" s="174" t="s">
        <v>1781</v>
      </c>
      <c r="F894" s="180">
        <v>7.45</v>
      </c>
      <c r="G894" s="176"/>
      <c r="H894" s="180">
        <v>5.22</v>
      </c>
      <c r="I894" s="181">
        <v>0.0</v>
      </c>
    </row>
    <row r="895" ht="12.75" customHeight="1">
      <c r="A895" s="172" t="s">
        <v>1782</v>
      </c>
      <c r="D895" s="188"/>
      <c r="E895" s="174" t="s">
        <v>1783</v>
      </c>
      <c r="F895" s="180">
        <v>2.99</v>
      </c>
      <c r="G895" s="176"/>
      <c r="H895" s="180">
        <v>2.1</v>
      </c>
      <c r="I895" s="181">
        <v>0.0</v>
      </c>
    </row>
    <row r="896" ht="12.75" customHeight="1">
      <c r="A896" s="172" t="s">
        <v>1784</v>
      </c>
      <c r="D896" s="188" t="s">
        <v>753</v>
      </c>
      <c r="E896" s="174" t="s">
        <v>1785</v>
      </c>
      <c r="F896" s="180">
        <v>8.95</v>
      </c>
      <c r="G896" s="176"/>
      <c r="H896" s="180">
        <v>6.27</v>
      </c>
      <c r="I896" s="181">
        <v>1.55</v>
      </c>
    </row>
    <row r="897" ht="12.75" customHeight="1">
      <c r="A897" s="172" t="s">
        <v>1786</v>
      </c>
      <c r="D897" s="188"/>
      <c r="E897" s="174" t="s">
        <v>1787</v>
      </c>
      <c r="F897" s="180">
        <v>3.45</v>
      </c>
      <c r="G897" s="176"/>
      <c r="H897" s="180">
        <v>2.42</v>
      </c>
      <c r="I897" s="181">
        <v>0.0</v>
      </c>
    </row>
    <row r="898" ht="12.75" customHeight="1">
      <c r="A898" s="172" t="s">
        <v>1788</v>
      </c>
      <c r="D898" s="188"/>
      <c r="E898" s="174" t="s">
        <v>1789</v>
      </c>
      <c r="F898" s="180">
        <v>5.45</v>
      </c>
      <c r="G898" s="176"/>
      <c r="H898" s="180">
        <v>3.81</v>
      </c>
      <c r="I898" s="181">
        <v>0.0</v>
      </c>
    </row>
    <row r="899" ht="12.75" customHeight="1">
      <c r="A899" s="172" t="s">
        <v>1790</v>
      </c>
      <c r="D899" s="188"/>
      <c r="E899" s="174" t="s">
        <v>1791</v>
      </c>
      <c r="F899" s="180">
        <v>7.95</v>
      </c>
      <c r="G899" s="176"/>
      <c r="H899" s="180">
        <v>5.57</v>
      </c>
      <c r="I899" s="181">
        <v>0.12</v>
      </c>
    </row>
    <row r="900" ht="12.75" customHeight="1">
      <c r="A900" s="172" t="s">
        <v>270</v>
      </c>
      <c r="D900" s="188"/>
      <c r="E900" s="174" t="s">
        <v>1792</v>
      </c>
      <c r="F900" s="180">
        <v>13.95</v>
      </c>
      <c r="G900" s="176"/>
      <c r="H900" s="180">
        <v>9.76</v>
      </c>
      <c r="I900" s="181">
        <v>0.18</v>
      </c>
    </row>
    <row r="901" ht="12.75" customHeight="1">
      <c r="A901" s="172" t="s">
        <v>271</v>
      </c>
      <c r="D901" s="188" t="s">
        <v>767</v>
      </c>
      <c r="E901" s="174" t="s">
        <v>1793</v>
      </c>
      <c r="F901" s="180">
        <v>19.45</v>
      </c>
      <c r="G901" s="176"/>
      <c r="H901" s="180">
        <v>13.62</v>
      </c>
      <c r="I901" s="181">
        <v>0.38</v>
      </c>
    </row>
    <row r="902" ht="12.75" customHeight="1">
      <c r="A902" s="172" t="s">
        <v>1794</v>
      </c>
      <c r="D902" s="188"/>
      <c r="E902" s="174" t="s">
        <v>1795</v>
      </c>
      <c r="F902" s="180">
        <v>25.35</v>
      </c>
      <c r="G902" s="176"/>
      <c r="H902" s="180">
        <v>17.74</v>
      </c>
      <c r="I902" s="181">
        <v>0.58</v>
      </c>
    </row>
    <row r="903" ht="12.75" customHeight="1">
      <c r="A903" s="172" t="s">
        <v>1796</v>
      </c>
      <c r="D903" s="188" t="s">
        <v>767</v>
      </c>
      <c r="E903" s="174" t="s">
        <v>1797</v>
      </c>
      <c r="F903" s="180">
        <v>24.49</v>
      </c>
      <c r="G903" s="176"/>
      <c r="H903" s="180">
        <v>17.15</v>
      </c>
      <c r="I903" s="181">
        <v>0.96</v>
      </c>
    </row>
    <row r="904" ht="12.75" customHeight="1">
      <c r="A904" s="172" t="s">
        <v>1798</v>
      </c>
      <c r="D904" s="188" t="s">
        <v>767</v>
      </c>
      <c r="E904" s="174" t="s">
        <v>1799</v>
      </c>
      <c r="F904" s="180">
        <v>24.49</v>
      </c>
      <c r="G904" s="176"/>
      <c r="H904" s="180">
        <v>17.15</v>
      </c>
      <c r="I904" s="186" t="e">
        <v>#N/A</v>
      </c>
    </row>
    <row r="905" ht="12.75" customHeight="1">
      <c r="A905" s="172" t="s">
        <v>1800</v>
      </c>
      <c r="D905" s="188"/>
      <c r="E905" s="174" t="s">
        <v>1801</v>
      </c>
      <c r="F905" s="180">
        <v>32.94</v>
      </c>
      <c r="G905" s="176"/>
      <c r="H905" s="180">
        <v>23.06</v>
      </c>
      <c r="I905" s="181">
        <v>0.61</v>
      </c>
    </row>
    <row r="906" ht="12.75" customHeight="1">
      <c r="A906" s="172" t="s">
        <v>276</v>
      </c>
      <c r="D906" s="188" t="s">
        <v>767</v>
      </c>
      <c r="E906" s="174" t="s">
        <v>1802</v>
      </c>
      <c r="F906" s="180">
        <v>23.64</v>
      </c>
      <c r="G906" s="176"/>
      <c r="H906" s="180">
        <v>16.55</v>
      </c>
      <c r="I906" s="181">
        <v>0.25</v>
      </c>
    </row>
    <row r="907" ht="12.75" customHeight="1">
      <c r="A907" s="172" t="s">
        <v>1803</v>
      </c>
      <c r="D907" s="188"/>
      <c r="E907" s="174" t="s">
        <v>1804</v>
      </c>
      <c r="F907" s="180">
        <v>11.25</v>
      </c>
      <c r="G907" s="176"/>
      <c r="H907" s="180">
        <v>7.88</v>
      </c>
      <c r="I907" s="181">
        <v>0.3</v>
      </c>
    </row>
    <row r="908" ht="12.75" customHeight="1">
      <c r="A908" s="172" t="s">
        <v>1805</v>
      </c>
      <c r="D908" s="188"/>
      <c r="E908" s="174" t="s">
        <v>1806</v>
      </c>
      <c r="F908" s="180">
        <v>11.25</v>
      </c>
      <c r="G908" s="176"/>
      <c r="H908" s="180">
        <v>7.88</v>
      </c>
      <c r="I908" s="186" t="e">
        <v>#N/A</v>
      </c>
    </row>
    <row r="909" ht="12.75" customHeight="1">
      <c r="A909" s="172" t="s">
        <v>1807</v>
      </c>
      <c r="D909" s="188" t="s">
        <v>787</v>
      </c>
      <c r="E909" s="174" t="s">
        <v>1808</v>
      </c>
      <c r="F909" s="180">
        <v>7.87</v>
      </c>
      <c r="G909" s="176"/>
      <c r="H909" s="180">
        <v>5.51</v>
      </c>
      <c r="I909" s="181">
        <v>0.331</v>
      </c>
    </row>
    <row r="910" ht="12.75" customHeight="1">
      <c r="A910" s="172" t="s">
        <v>1809</v>
      </c>
      <c r="D910" s="188" t="s">
        <v>767</v>
      </c>
      <c r="E910" s="174" t="s">
        <v>1810</v>
      </c>
      <c r="F910" s="180">
        <v>20.15</v>
      </c>
      <c r="G910" s="176"/>
      <c r="H910" s="180">
        <v>14.11</v>
      </c>
      <c r="I910" s="181">
        <v>0.8</v>
      </c>
    </row>
    <row r="911" ht="12.75" customHeight="1">
      <c r="A911" s="172" t="s">
        <v>1811</v>
      </c>
      <c r="D911" s="188" t="s">
        <v>767</v>
      </c>
      <c r="E911" s="174" t="s">
        <v>1812</v>
      </c>
      <c r="F911" s="180">
        <v>20.87</v>
      </c>
      <c r="G911" s="176"/>
      <c r="H911" s="180">
        <v>14.61</v>
      </c>
      <c r="I911" s="181">
        <v>1.025</v>
      </c>
    </row>
    <row r="912" ht="12.75" customHeight="1">
      <c r="A912" s="172" t="s">
        <v>1813</v>
      </c>
      <c r="D912" s="188" t="s">
        <v>753</v>
      </c>
      <c r="E912" s="174" t="s">
        <v>1814</v>
      </c>
      <c r="F912" s="180">
        <v>32.81</v>
      </c>
      <c r="G912" s="176"/>
      <c r="H912" s="180">
        <v>22.97</v>
      </c>
      <c r="I912" s="181">
        <v>0.65</v>
      </c>
    </row>
    <row r="913" ht="12.75" customHeight="1">
      <c r="A913" s="172" t="s">
        <v>1815</v>
      </c>
      <c r="D913" s="188" t="s">
        <v>753</v>
      </c>
      <c r="E913" s="174" t="s">
        <v>1816</v>
      </c>
      <c r="F913" s="180">
        <v>23.99</v>
      </c>
      <c r="G913" s="176"/>
      <c r="H913" s="180">
        <v>16.79</v>
      </c>
      <c r="I913" s="181">
        <v>0.32</v>
      </c>
    </row>
    <row r="914" ht="12.75" customHeight="1">
      <c r="A914" s="172" t="s">
        <v>1817</v>
      </c>
      <c r="D914" s="188"/>
      <c r="E914" s="174" t="s">
        <v>1818</v>
      </c>
      <c r="F914" s="180">
        <v>13.89</v>
      </c>
      <c r="G914" s="176"/>
      <c r="H914" s="180">
        <v>13.89</v>
      </c>
      <c r="I914" s="181">
        <v>0.19</v>
      </c>
    </row>
    <row r="915" ht="12.75" customHeight="1">
      <c r="A915" s="172" t="s">
        <v>1819</v>
      </c>
      <c r="D915" s="188"/>
      <c r="E915" s="174" t="s">
        <v>1820</v>
      </c>
      <c r="F915" s="180">
        <v>10.17</v>
      </c>
      <c r="G915" s="176"/>
      <c r="H915" s="180">
        <v>10.17</v>
      </c>
      <c r="I915" s="181">
        <v>6.6</v>
      </c>
    </row>
    <row r="916" ht="12.75" customHeight="1">
      <c r="A916" s="172" t="s">
        <v>1821</v>
      </c>
      <c r="D916" s="188"/>
      <c r="E916" s="174" t="s">
        <v>1822</v>
      </c>
      <c r="F916" s="180">
        <v>179.95</v>
      </c>
      <c r="G916" s="176"/>
      <c r="H916" s="180">
        <v>125.96</v>
      </c>
      <c r="I916" s="181">
        <v>8.0</v>
      </c>
    </row>
    <row r="917" ht="12.75" customHeight="1">
      <c r="A917" s="172" t="s">
        <v>1823</v>
      </c>
      <c r="D917" s="188"/>
      <c r="E917" s="174" t="s">
        <v>1824</v>
      </c>
      <c r="F917" s="180">
        <v>177.94</v>
      </c>
      <c r="G917" s="176"/>
      <c r="H917" s="180">
        <v>124.56</v>
      </c>
      <c r="I917" s="181">
        <v>1.0</v>
      </c>
    </row>
    <row r="918" ht="12.75" customHeight="1">
      <c r="A918" s="172" t="s">
        <v>1825</v>
      </c>
      <c r="D918" s="188"/>
      <c r="E918" s="174" t="s">
        <v>1826</v>
      </c>
      <c r="F918" s="180">
        <v>19.95</v>
      </c>
      <c r="G918" s="176"/>
      <c r="H918" s="180">
        <v>13.96</v>
      </c>
      <c r="I918" s="181">
        <v>0.43</v>
      </c>
    </row>
    <row r="919" ht="12.75" customHeight="1">
      <c r="A919" s="172" t="s">
        <v>1827</v>
      </c>
      <c r="D919" s="188" t="s">
        <v>787</v>
      </c>
      <c r="E919" s="174" t="s">
        <v>1828</v>
      </c>
      <c r="F919" s="180">
        <v>42.57</v>
      </c>
      <c r="G919" s="176"/>
      <c r="H919" s="180">
        <v>29.8</v>
      </c>
      <c r="I919" s="181">
        <v>0.43</v>
      </c>
    </row>
    <row r="920" ht="12.75" customHeight="1">
      <c r="A920" s="172" t="s">
        <v>1829</v>
      </c>
      <c r="D920" s="188"/>
      <c r="E920" s="174" t="s">
        <v>1830</v>
      </c>
      <c r="F920" s="180">
        <v>19.47</v>
      </c>
      <c r="G920" s="176"/>
      <c r="H920" s="180">
        <v>13.63</v>
      </c>
      <c r="I920" s="181">
        <v>1.938</v>
      </c>
    </row>
    <row r="921" ht="12.75" customHeight="1">
      <c r="A921" s="172" t="s">
        <v>1831</v>
      </c>
      <c r="D921" s="188"/>
      <c r="E921" s="174" t="s">
        <v>1832</v>
      </c>
      <c r="F921" s="180">
        <v>42.68</v>
      </c>
      <c r="G921" s="176"/>
      <c r="H921" s="180">
        <v>29.88</v>
      </c>
      <c r="I921" s="186" t="e">
        <v>#N/A</v>
      </c>
    </row>
    <row r="922" ht="12.75" customHeight="1">
      <c r="A922" s="172" t="s">
        <v>1833</v>
      </c>
      <c r="D922" s="188"/>
      <c r="E922" s="174" t="s">
        <v>1834</v>
      </c>
      <c r="F922" s="180">
        <v>20.98</v>
      </c>
      <c r="G922" s="176"/>
      <c r="H922" s="180">
        <v>14.69</v>
      </c>
      <c r="I922" s="181">
        <v>2.0</v>
      </c>
    </row>
    <row r="923" ht="12.75" customHeight="1">
      <c r="A923" s="172" t="s">
        <v>1835</v>
      </c>
      <c r="D923" s="188" t="s">
        <v>787</v>
      </c>
      <c r="E923" s="174" t="s">
        <v>1836</v>
      </c>
      <c r="F923" s="180">
        <v>51.25</v>
      </c>
      <c r="G923" s="176"/>
      <c r="H923" s="180">
        <v>35.88</v>
      </c>
      <c r="I923" s="181">
        <v>1.89</v>
      </c>
    </row>
    <row r="924" ht="12.75" customHeight="1">
      <c r="A924" s="172" t="s">
        <v>1837</v>
      </c>
      <c r="D924" s="188" t="s">
        <v>787</v>
      </c>
      <c r="E924" s="174" t="s">
        <v>1838</v>
      </c>
      <c r="F924" s="180">
        <v>47.95</v>
      </c>
      <c r="G924" s="176"/>
      <c r="H924" s="180">
        <v>33.57</v>
      </c>
      <c r="I924" s="181">
        <v>2.36</v>
      </c>
    </row>
    <row r="925" ht="12.75" customHeight="1">
      <c r="A925" s="172" t="s">
        <v>277</v>
      </c>
      <c r="D925" s="188" t="s">
        <v>787</v>
      </c>
      <c r="E925" s="174" t="s">
        <v>1839</v>
      </c>
      <c r="F925" s="180">
        <v>57.98</v>
      </c>
      <c r="G925" s="176"/>
      <c r="H925" s="180">
        <v>40.58</v>
      </c>
      <c r="I925" s="181">
        <v>1.99</v>
      </c>
    </row>
    <row r="926" ht="12.75" customHeight="1">
      <c r="A926" s="172" t="s">
        <v>1840</v>
      </c>
      <c r="D926" s="188" t="s">
        <v>767</v>
      </c>
      <c r="E926" s="174" t="s">
        <v>1841</v>
      </c>
      <c r="F926" s="180">
        <v>55.32</v>
      </c>
      <c r="G926" s="176"/>
      <c r="H926" s="180">
        <v>38.72</v>
      </c>
      <c r="I926" s="181">
        <v>2.72</v>
      </c>
    </row>
    <row r="927" ht="12.75" customHeight="1">
      <c r="A927" s="172" t="s">
        <v>278</v>
      </c>
      <c r="D927" s="188" t="s">
        <v>767</v>
      </c>
      <c r="E927" s="174" t="s">
        <v>1842</v>
      </c>
      <c r="F927" s="180">
        <v>65.96</v>
      </c>
      <c r="G927" s="176"/>
      <c r="H927" s="180">
        <v>46.17</v>
      </c>
      <c r="I927" s="181">
        <v>2.25</v>
      </c>
    </row>
    <row r="928" ht="12.75" customHeight="1">
      <c r="A928" s="172" t="s">
        <v>1843</v>
      </c>
      <c r="D928" s="188" t="s">
        <v>753</v>
      </c>
      <c r="E928" s="174" t="s">
        <v>1844</v>
      </c>
      <c r="F928" s="180">
        <v>65.48</v>
      </c>
      <c r="G928" s="176"/>
      <c r="H928" s="180">
        <v>45.84</v>
      </c>
      <c r="I928" s="181">
        <v>1.74</v>
      </c>
    </row>
    <row r="929" ht="12.75" customHeight="1">
      <c r="A929" s="172" t="s">
        <v>1845</v>
      </c>
      <c r="D929" s="188" t="s">
        <v>753</v>
      </c>
      <c r="E929" s="174" t="s">
        <v>1846</v>
      </c>
      <c r="F929" s="180">
        <v>72.89</v>
      </c>
      <c r="G929" s="176"/>
      <c r="H929" s="180">
        <v>51.02</v>
      </c>
      <c r="I929" s="181">
        <v>10.0</v>
      </c>
    </row>
    <row r="930" ht="12.75" customHeight="1">
      <c r="A930" s="172" t="s">
        <v>1847</v>
      </c>
      <c r="D930" s="188"/>
      <c r="E930" s="174" t="s">
        <v>1848</v>
      </c>
      <c r="F930" s="180">
        <v>76.97</v>
      </c>
      <c r="G930" s="176"/>
      <c r="H930" s="180">
        <v>53.88</v>
      </c>
      <c r="I930" s="181">
        <v>3.313</v>
      </c>
    </row>
    <row r="931" ht="12.75" customHeight="1">
      <c r="A931" s="172" t="s">
        <v>1849</v>
      </c>
      <c r="D931" s="188"/>
      <c r="E931" s="174" t="s">
        <v>1850</v>
      </c>
      <c r="F931" s="180">
        <v>96.24</v>
      </c>
      <c r="G931" s="176"/>
      <c r="H931" s="180">
        <v>67.37</v>
      </c>
      <c r="I931" s="181">
        <v>2.2</v>
      </c>
    </row>
    <row r="932" ht="12.75" customHeight="1">
      <c r="A932" s="172" t="s">
        <v>1851</v>
      </c>
      <c r="D932" s="188"/>
      <c r="E932" s="174" t="s">
        <v>1852</v>
      </c>
      <c r="F932" s="180">
        <v>89.77</v>
      </c>
      <c r="G932" s="176"/>
      <c r="H932" s="180">
        <v>62.84</v>
      </c>
      <c r="I932" s="181">
        <v>2.5</v>
      </c>
    </row>
    <row r="933" ht="12.75" customHeight="1">
      <c r="A933" s="172" t="s">
        <v>1853</v>
      </c>
      <c r="D933" s="188"/>
      <c r="E933" s="174" t="s">
        <v>1854</v>
      </c>
      <c r="F933" s="180">
        <v>76.97</v>
      </c>
      <c r="G933" s="176"/>
      <c r="H933" s="180">
        <v>53.88</v>
      </c>
      <c r="I933" s="181">
        <v>1.313</v>
      </c>
    </row>
    <row r="934" ht="12.75" customHeight="1">
      <c r="A934" s="172" t="s">
        <v>1855</v>
      </c>
      <c r="D934" s="188"/>
      <c r="E934" s="174" t="s">
        <v>1856</v>
      </c>
      <c r="F934" s="180">
        <v>72.49</v>
      </c>
      <c r="G934" s="176"/>
      <c r="H934" s="180">
        <v>50.75</v>
      </c>
      <c r="I934" s="181">
        <v>1.75</v>
      </c>
    </row>
    <row r="935" ht="12.75" customHeight="1">
      <c r="A935" s="172" t="s">
        <v>1857</v>
      </c>
      <c r="D935" s="188"/>
      <c r="E935" s="174" t="s">
        <v>1858</v>
      </c>
      <c r="F935" s="180">
        <v>76.55</v>
      </c>
      <c r="G935" s="176"/>
      <c r="H935" s="180">
        <v>53.58</v>
      </c>
      <c r="I935" s="181">
        <v>0.188</v>
      </c>
    </row>
    <row r="936" ht="12.75" customHeight="1">
      <c r="A936" s="172" t="s">
        <v>1859</v>
      </c>
      <c r="D936" s="188"/>
      <c r="E936" s="174" t="s">
        <v>1860</v>
      </c>
      <c r="F936" s="180">
        <v>13.95</v>
      </c>
      <c r="G936" s="176"/>
      <c r="H936" s="180">
        <v>9.76</v>
      </c>
      <c r="I936" s="181">
        <v>4.0</v>
      </c>
    </row>
    <row r="937" ht="12.75" customHeight="1">
      <c r="A937" s="172" t="s">
        <v>1861</v>
      </c>
      <c r="D937" s="188"/>
      <c r="E937" s="174" t="s">
        <v>1862</v>
      </c>
      <c r="F937" s="180">
        <v>50.95</v>
      </c>
      <c r="G937" s="176"/>
      <c r="H937" s="180">
        <v>35.67</v>
      </c>
      <c r="I937" s="181">
        <v>0.063</v>
      </c>
    </row>
    <row r="938" ht="12.75" customHeight="1">
      <c r="A938" s="172" t="s">
        <v>1863</v>
      </c>
      <c r="D938" s="188"/>
      <c r="E938" s="174" t="s">
        <v>1864</v>
      </c>
      <c r="F938" s="180">
        <v>7.45</v>
      </c>
      <c r="G938" s="176"/>
      <c r="H938" s="180">
        <v>5.22</v>
      </c>
      <c r="I938" s="181">
        <v>60.0</v>
      </c>
    </row>
    <row r="939" ht="12.75" customHeight="1">
      <c r="A939" s="172" t="s">
        <v>1865</v>
      </c>
      <c r="D939" s="188"/>
      <c r="E939" s="174" t="s">
        <v>1866</v>
      </c>
      <c r="F939" s="180">
        <v>1019.85</v>
      </c>
      <c r="G939" s="176"/>
      <c r="H939" s="180">
        <v>1019.85</v>
      </c>
      <c r="I939" s="181">
        <v>0.0</v>
      </c>
    </row>
    <row r="940" ht="12.75" customHeight="1">
      <c r="A940" s="172" t="s">
        <v>1867</v>
      </c>
      <c r="D940" s="188"/>
      <c r="E940" s="174" t="s">
        <v>1868</v>
      </c>
      <c r="F940" s="180">
        <v>431.51</v>
      </c>
      <c r="G940" s="176"/>
      <c r="H940" s="180">
        <v>431.51</v>
      </c>
      <c r="I940" s="181">
        <v>1.063</v>
      </c>
    </row>
    <row r="941" ht="12.75" customHeight="1">
      <c r="A941" s="172" t="s">
        <v>1869</v>
      </c>
      <c r="D941" s="188"/>
      <c r="E941" s="174" t="s">
        <v>1870</v>
      </c>
      <c r="F941" s="180">
        <v>0.0</v>
      </c>
      <c r="G941" s="176"/>
      <c r="H941" s="180">
        <v>0.0</v>
      </c>
      <c r="I941" s="186" t="e">
        <v>#N/A</v>
      </c>
    </row>
    <row r="942" ht="12.75" customHeight="1">
      <c r="A942" s="172" t="s">
        <v>1871</v>
      </c>
      <c r="D942" s="188"/>
      <c r="E942" s="174" t="s">
        <v>1872</v>
      </c>
      <c r="F942" s="180">
        <v>49.52</v>
      </c>
      <c r="G942" s="176"/>
      <c r="H942" s="180">
        <v>49.52</v>
      </c>
      <c r="I942" s="181">
        <v>16.0</v>
      </c>
    </row>
    <row r="943" ht="12.75" customHeight="1">
      <c r="A943" s="172" t="s">
        <v>1873</v>
      </c>
      <c r="D943" s="188"/>
      <c r="E943" s="174" t="s">
        <v>1874</v>
      </c>
      <c r="F943" s="180">
        <v>91.12</v>
      </c>
      <c r="G943" s="176"/>
      <c r="H943" s="180">
        <v>91.12</v>
      </c>
      <c r="I943" s="186" t="e">
        <v>#N/A</v>
      </c>
    </row>
    <row r="944" ht="12.75" customHeight="1">
      <c r="A944" s="172" t="s">
        <v>1875</v>
      </c>
      <c r="D944" s="188"/>
      <c r="E944" s="174" t="s">
        <v>1876</v>
      </c>
      <c r="F944" s="180">
        <v>532.45</v>
      </c>
      <c r="G944" s="176"/>
      <c r="H944" s="180">
        <v>532.45</v>
      </c>
      <c r="I944" s="186" t="e">
        <v>#N/A</v>
      </c>
    </row>
    <row r="945" ht="12.75" customHeight="1">
      <c r="A945" s="172" t="s">
        <v>1877</v>
      </c>
      <c r="D945" s="188"/>
      <c r="E945" s="174" t="s">
        <v>1878</v>
      </c>
      <c r="F945" s="180">
        <v>578.74</v>
      </c>
      <c r="G945" s="176"/>
      <c r="H945" s="180">
        <v>578.74</v>
      </c>
      <c r="I945" s="186" t="e">
        <v>#N/A</v>
      </c>
    </row>
    <row r="946" ht="12.75" customHeight="1">
      <c r="A946" s="172" t="s">
        <v>1879</v>
      </c>
      <c r="D946" s="188"/>
      <c r="E946" s="174" t="s">
        <v>1880</v>
      </c>
      <c r="F946" s="180">
        <v>611.14</v>
      </c>
      <c r="G946" s="176"/>
      <c r="H946" s="180">
        <v>611.14</v>
      </c>
      <c r="I946" s="186" t="e">
        <v>#N/A</v>
      </c>
    </row>
    <row r="947" ht="12.75" customHeight="1">
      <c r="A947" s="172" t="s">
        <v>1881</v>
      </c>
      <c r="D947" s="188"/>
      <c r="E947" s="174" t="s">
        <v>1882</v>
      </c>
      <c r="F947" s="180">
        <v>750.05</v>
      </c>
      <c r="G947" s="176"/>
      <c r="H947" s="180">
        <v>750.05</v>
      </c>
      <c r="I947" s="186" t="e">
        <v>#N/A</v>
      </c>
    </row>
    <row r="948" ht="12.75" customHeight="1">
      <c r="A948" s="172" t="s">
        <v>1883</v>
      </c>
      <c r="D948" s="188"/>
      <c r="E948" s="174" t="s">
        <v>1884</v>
      </c>
      <c r="F948" s="180">
        <v>634.29</v>
      </c>
      <c r="G948" s="176"/>
      <c r="H948" s="180">
        <v>634.29</v>
      </c>
      <c r="I948" s="186" t="e">
        <v>#N/A</v>
      </c>
    </row>
    <row r="949" ht="12.75" customHeight="1">
      <c r="A949" s="172" t="s">
        <v>1885</v>
      </c>
      <c r="D949" s="188"/>
      <c r="E949" s="174" t="s">
        <v>1886</v>
      </c>
      <c r="F949" s="180">
        <v>847.28</v>
      </c>
      <c r="G949" s="176"/>
      <c r="H949" s="180">
        <v>847.28</v>
      </c>
      <c r="I949" s="186" t="e">
        <v>#N/A</v>
      </c>
    </row>
    <row r="950" ht="12.75" customHeight="1">
      <c r="A950" s="172" t="s">
        <v>1887</v>
      </c>
      <c r="D950" s="188"/>
      <c r="E950" s="174" t="s">
        <v>1888</v>
      </c>
      <c r="F950" s="180">
        <v>675.97</v>
      </c>
      <c r="G950" s="176"/>
      <c r="H950" s="180">
        <v>675.97</v>
      </c>
      <c r="I950" s="186" t="e">
        <v>#N/A</v>
      </c>
    </row>
    <row r="951" ht="12.75" customHeight="1">
      <c r="A951" s="172" t="s">
        <v>1889</v>
      </c>
      <c r="D951" s="188"/>
      <c r="E951" s="174" t="s">
        <v>1890</v>
      </c>
      <c r="F951" s="180">
        <v>867.78</v>
      </c>
      <c r="G951" s="176"/>
      <c r="H951" s="180">
        <v>867.78</v>
      </c>
      <c r="I951" s="186" t="e">
        <v>#N/A</v>
      </c>
    </row>
    <row r="952" ht="12.75" customHeight="1">
      <c r="A952" s="172" t="s">
        <v>1891</v>
      </c>
      <c r="D952" s="188"/>
      <c r="E952" s="174" t="s">
        <v>1892</v>
      </c>
      <c r="F952" s="180">
        <v>726.89</v>
      </c>
      <c r="G952" s="176"/>
      <c r="H952" s="180">
        <v>726.89</v>
      </c>
      <c r="I952" s="186" t="e">
        <v>#N/A</v>
      </c>
    </row>
    <row r="953" ht="12.75" customHeight="1">
      <c r="A953" s="172" t="s">
        <v>1893</v>
      </c>
      <c r="D953" s="188"/>
      <c r="E953" s="174" t="s">
        <v>1894</v>
      </c>
      <c r="F953" s="180">
        <v>912.99</v>
      </c>
      <c r="G953" s="176"/>
      <c r="H953" s="180">
        <v>912.99</v>
      </c>
      <c r="I953" s="186" t="e">
        <v>#N/A</v>
      </c>
    </row>
    <row r="954" ht="12.75" customHeight="1">
      <c r="A954" s="172" t="s">
        <v>1895</v>
      </c>
      <c r="D954" s="188"/>
      <c r="E954" s="174" t="s">
        <v>1896</v>
      </c>
      <c r="F954" s="180">
        <v>402.27</v>
      </c>
      <c r="G954" s="176"/>
      <c r="H954" s="180">
        <v>402.27</v>
      </c>
      <c r="I954" s="186" t="e">
        <v>#N/A</v>
      </c>
    </row>
    <row r="955" ht="12.75" customHeight="1">
      <c r="A955" s="172" t="s">
        <v>1897</v>
      </c>
      <c r="D955" s="188"/>
      <c r="E955" s="174" t="s">
        <v>1111</v>
      </c>
      <c r="F955" s="180">
        <v>402.27</v>
      </c>
      <c r="G955" s="176"/>
      <c r="H955" s="180">
        <v>402.27</v>
      </c>
      <c r="I955" s="186" t="e">
        <v>#N/A</v>
      </c>
    </row>
    <row r="956" ht="12.75" customHeight="1">
      <c r="A956" s="172" t="s">
        <v>1898</v>
      </c>
      <c r="D956" s="188"/>
      <c r="E956" s="174" t="s">
        <v>1113</v>
      </c>
      <c r="F956" s="180">
        <v>470.45</v>
      </c>
      <c r="G956" s="176"/>
      <c r="H956" s="180">
        <v>470.45</v>
      </c>
      <c r="I956" s="186" t="e">
        <v>#N/A</v>
      </c>
    </row>
    <row r="957" ht="12.75" customHeight="1">
      <c r="A957" s="172" t="s">
        <v>1899</v>
      </c>
      <c r="D957" s="188" t="s">
        <v>787</v>
      </c>
      <c r="E957" s="174" t="s">
        <v>1900</v>
      </c>
      <c r="F957" s="180">
        <v>41.62</v>
      </c>
      <c r="G957" s="176"/>
      <c r="H957" s="180">
        <v>29.13</v>
      </c>
      <c r="I957" s="181">
        <v>1.04</v>
      </c>
    </row>
    <row r="958" ht="12.75" customHeight="1">
      <c r="A958" s="172" t="s">
        <v>1901</v>
      </c>
      <c r="D958" s="173" t="s">
        <v>787</v>
      </c>
      <c r="E958" s="174" t="s">
        <v>1902</v>
      </c>
      <c r="F958" s="180">
        <v>52.42</v>
      </c>
      <c r="G958" s="176"/>
      <c r="H958" s="180">
        <v>36.69</v>
      </c>
      <c r="I958" s="181">
        <v>1.23</v>
      </c>
    </row>
    <row r="959" ht="12.75" customHeight="1">
      <c r="A959" s="172" t="s">
        <v>1903</v>
      </c>
      <c r="D959" s="173" t="s">
        <v>787</v>
      </c>
      <c r="E959" s="174" t="s">
        <v>1904</v>
      </c>
      <c r="F959" s="180">
        <v>64.69</v>
      </c>
      <c r="G959" s="176"/>
      <c r="H959" s="180">
        <v>45.28</v>
      </c>
      <c r="I959" s="181">
        <v>1.2</v>
      </c>
    </row>
    <row r="960" ht="12.75" customHeight="1">
      <c r="A960" s="172" t="s">
        <v>1905</v>
      </c>
      <c r="E960" s="174" t="s">
        <v>1906</v>
      </c>
      <c r="F960" s="180">
        <v>47.6</v>
      </c>
      <c r="G960" s="176"/>
      <c r="H960" s="180">
        <v>33.32</v>
      </c>
      <c r="I960" s="186" t="e">
        <v>#N/A</v>
      </c>
    </row>
    <row r="961" ht="12.75" customHeight="1">
      <c r="A961" s="172" t="s">
        <v>1907</v>
      </c>
      <c r="E961" s="174" t="s">
        <v>1908</v>
      </c>
      <c r="F961" s="180">
        <v>52.88</v>
      </c>
      <c r="G961" s="176"/>
      <c r="H961" s="180">
        <v>37.02</v>
      </c>
      <c r="I961" s="186" t="e">
        <v>#N/A</v>
      </c>
    </row>
    <row r="962" ht="12.75" customHeight="1">
      <c r="A962" s="172" t="s">
        <v>1909</v>
      </c>
      <c r="E962" s="174" t="s">
        <v>1910</v>
      </c>
      <c r="F962" s="180">
        <v>58.17</v>
      </c>
      <c r="G962" s="176"/>
      <c r="H962" s="180">
        <v>40.72</v>
      </c>
      <c r="I962" s="186" t="e">
        <v>#N/A</v>
      </c>
    </row>
    <row r="963" ht="12.75" customHeight="1">
      <c r="A963" s="172" t="s">
        <v>1911</v>
      </c>
      <c r="E963" s="174" t="s">
        <v>1912</v>
      </c>
      <c r="F963" s="180">
        <v>66.1</v>
      </c>
      <c r="G963" s="176"/>
      <c r="H963" s="180">
        <v>46.27</v>
      </c>
      <c r="I963" s="186" t="e">
        <v>#N/A</v>
      </c>
    </row>
    <row r="964" ht="12.75" customHeight="1">
      <c r="A964" s="172" t="s">
        <v>1913</v>
      </c>
      <c r="E964" s="174" t="s">
        <v>1914</v>
      </c>
      <c r="F964" s="180">
        <v>79.32</v>
      </c>
      <c r="G964" s="176"/>
      <c r="H964" s="180">
        <v>55.52</v>
      </c>
      <c r="I964" s="186" t="e">
        <v>#N/A</v>
      </c>
    </row>
    <row r="965" ht="12.75" customHeight="1">
      <c r="A965" s="172" t="s">
        <v>1915</v>
      </c>
      <c r="E965" s="174" t="s">
        <v>1916</v>
      </c>
      <c r="F965" s="180">
        <v>52.88</v>
      </c>
      <c r="G965" s="176"/>
      <c r="H965" s="180">
        <v>37.02</v>
      </c>
      <c r="I965" s="186" t="e">
        <v>#N/A</v>
      </c>
    </row>
    <row r="966" ht="12.75" customHeight="1">
      <c r="A966" s="172" t="s">
        <v>1917</v>
      </c>
      <c r="E966" s="174" t="s">
        <v>1918</v>
      </c>
      <c r="F966" s="180">
        <v>58.17</v>
      </c>
      <c r="G966" s="176"/>
      <c r="H966" s="180">
        <v>40.72</v>
      </c>
      <c r="I966" s="186" t="e">
        <v>#N/A</v>
      </c>
    </row>
    <row r="967" ht="12.75" customHeight="1">
      <c r="A967" s="172" t="s">
        <v>1919</v>
      </c>
      <c r="E967" s="174" t="s">
        <v>1920</v>
      </c>
      <c r="F967" s="180">
        <v>63.46</v>
      </c>
      <c r="G967" s="176"/>
      <c r="H967" s="180">
        <v>44.42</v>
      </c>
      <c r="I967" s="186" t="e">
        <v>#N/A</v>
      </c>
    </row>
    <row r="968" ht="12.75" customHeight="1">
      <c r="A968" s="172" t="s">
        <v>1921</v>
      </c>
      <c r="E968" s="174" t="s">
        <v>1922</v>
      </c>
      <c r="F968" s="180">
        <v>72.71</v>
      </c>
      <c r="G968" s="176"/>
      <c r="H968" s="180">
        <v>50.9</v>
      </c>
      <c r="I968" s="186" t="e">
        <v>#N/A</v>
      </c>
    </row>
    <row r="969" ht="12.75" customHeight="1">
      <c r="A969" s="172" t="s">
        <v>1923</v>
      </c>
      <c r="D969" s="188"/>
      <c r="E969" s="174" t="s">
        <v>1924</v>
      </c>
      <c r="F969" s="180">
        <v>99.15</v>
      </c>
      <c r="G969" s="176"/>
      <c r="H969" s="180">
        <v>69.41</v>
      </c>
      <c r="I969" s="186" t="e">
        <v>#N/A</v>
      </c>
    </row>
    <row r="970" ht="12.75" customHeight="1">
      <c r="A970" s="172" t="s">
        <v>1925</v>
      </c>
      <c r="D970" s="188"/>
      <c r="E970" s="174" t="s">
        <v>1926</v>
      </c>
      <c r="F970" s="180">
        <v>68.74</v>
      </c>
      <c r="G970" s="176"/>
      <c r="H970" s="180">
        <v>48.12</v>
      </c>
      <c r="I970" s="186" t="e">
        <v>#N/A</v>
      </c>
    </row>
    <row r="971" ht="12.75" customHeight="1">
      <c r="A971" s="172" t="s">
        <v>1927</v>
      </c>
      <c r="D971" s="188"/>
      <c r="E971" s="174" t="s">
        <v>1928</v>
      </c>
      <c r="F971" s="180">
        <v>76.68</v>
      </c>
      <c r="G971" s="176"/>
      <c r="H971" s="180">
        <v>53.68</v>
      </c>
      <c r="I971" s="186" t="e">
        <v>#N/A</v>
      </c>
    </row>
    <row r="972" ht="12.75" customHeight="1">
      <c r="A972" s="172" t="s">
        <v>1929</v>
      </c>
      <c r="D972" s="188"/>
      <c r="E972" s="174" t="s">
        <v>1930</v>
      </c>
      <c r="F972" s="180">
        <v>89.9</v>
      </c>
      <c r="G972" s="176"/>
      <c r="H972" s="180">
        <v>62.93</v>
      </c>
      <c r="I972" s="186" t="e">
        <v>#N/A</v>
      </c>
    </row>
    <row r="973" ht="12.75" customHeight="1">
      <c r="A973" s="172" t="s">
        <v>1931</v>
      </c>
      <c r="D973" s="188"/>
      <c r="E973" s="174" t="s">
        <v>1932</v>
      </c>
      <c r="F973" s="180">
        <v>103.12</v>
      </c>
      <c r="G973" s="176"/>
      <c r="H973" s="180">
        <v>72.18</v>
      </c>
      <c r="I973" s="186" t="e">
        <v>#N/A</v>
      </c>
    </row>
    <row r="974" ht="12.75" customHeight="1">
      <c r="A974" s="172" t="s">
        <v>1933</v>
      </c>
      <c r="D974" s="188"/>
      <c r="E974" s="174" t="s">
        <v>1934</v>
      </c>
      <c r="F974" s="180">
        <v>129.56</v>
      </c>
      <c r="G974" s="176"/>
      <c r="H974" s="180">
        <v>90.69</v>
      </c>
      <c r="I974" s="186" t="e">
        <v>#N/A</v>
      </c>
    </row>
    <row r="975" ht="12.75" customHeight="1">
      <c r="A975" s="172" t="s">
        <v>1935</v>
      </c>
      <c r="D975" s="188" t="s">
        <v>767</v>
      </c>
      <c r="E975" s="174" t="s">
        <v>1936</v>
      </c>
      <c r="F975" s="180">
        <v>49.25</v>
      </c>
      <c r="G975" s="176"/>
      <c r="H975" s="180">
        <v>34.48</v>
      </c>
      <c r="I975" s="181">
        <v>1.06</v>
      </c>
    </row>
    <row r="976" ht="12.75" customHeight="1">
      <c r="A976" s="172" t="s">
        <v>1937</v>
      </c>
      <c r="D976" s="188" t="s">
        <v>767</v>
      </c>
      <c r="E976" s="174" t="s">
        <v>1938</v>
      </c>
      <c r="F976" s="180">
        <v>60.06</v>
      </c>
      <c r="G976" s="176"/>
      <c r="H976" s="180">
        <v>42.04</v>
      </c>
      <c r="I976" s="181">
        <v>1.1</v>
      </c>
    </row>
    <row r="977" ht="12.75" customHeight="1">
      <c r="A977" s="172" t="s">
        <v>1939</v>
      </c>
      <c r="D977" s="188" t="s">
        <v>767</v>
      </c>
      <c r="E977" s="174" t="s">
        <v>1940</v>
      </c>
      <c r="F977" s="180">
        <v>91.72</v>
      </c>
      <c r="G977" s="176"/>
      <c r="H977" s="180">
        <v>64.2</v>
      </c>
      <c r="I977" s="181">
        <v>1.43</v>
      </c>
    </row>
    <row r="978" ht="12.75" customHeight="1">
      <c r="A978" s="172" t="s">
        <v>1941</v>
      </c>
      <c r="D978" s="188" t="s">
        <v>767</v>
      </c>
      <c r="E978" s="174" t="s">
        <v>1942</v>
      </c>
      <c r="F978" s="180">
        <v>69.44</v>
      </c>
      <c r="G978" s="176"/>
      <c r="H978" s="180">
        <v>48.61</v>
      </c>
      <c r="I978" s="181">
        <v>1.58</v>
      </c>
    </row>
    <row r="979" ht="12.75" customHeight="1">
      <c r="A979" s="172" t="s">
        <v>1943</v>
      </c>
      <c r="D979" s="188" t="s">
        <v>767</v>
      </c>
      <c r="E979" s="174" t="s">
        <v>1944</v>
      </c>
      <c r="F979" s="180">
        <v>80.22</v>
      </c>
      <c r="G979" s="176"/>
      <c r="H979" s="180">
        <v>56.15</v>
      </c>
      <c r="I979" s="181">
        <v>1.29</v>
      </c>
    </row>
    <row r="980" ht="12.75" customHeight="1">
      <c r="A980" s="172" t="s">
        <v>1945</v>
      </c>
      <c r="D980" s="188"/>
      <c r="E980" s="174" t="s">
        <v>1946</v>
      </c>
      <c r="F980" s="180">
        <v>9.71</v>
      </c>
      <c r="G980" s="176"/>
      <c r="H980" s="180">
        <v>6.8</v>
      </c>
      <c r="I980" s="181">
        <v>0.09</v>
      </c>
    </row>
    <row r="981" ht="12.75" customHeight="1">
      <c r="A981" s="172" t="s">
        <v>1947</v>
      </c>
      <c r="D981" s="188"/>
      <c r="E981" s="174" t="s">
        <v>1948</v>
      </c>
      <c r="F981" s="180">
        <v>10.3</v>
      </c>
      <c r="G981" s="176"/>
      <c r="H981" s="180">
        <v>7.21</v>
      </c>
      <c r="I981" s="181">
        <v>0.09</v>
      </c>
    </row>
    <row r="982" ht="12.75" customHeight="1">
      <c r="A982" s="172" t="s">
        <v>1949</v>
      </c>
      <c r="D982" s="188" t="s">
        <v>767</v>
      </c>
      <c r="E982" s="174" t="s">
        <v>1950</v>
      </c>
      <c r="F982" s="180">
        <v>22.32</v>
      </c>
      <c r="G982" s="176"/>
      <c r="H982" s="180">
        <v>15.62</v>
      </c>
      <c r="I982" s="181">
        <v>0.18</v>
      </c>
    </row>
    <row r="983" ht="12.75" customHeight="1">
      <c r="A983" s="172" t="s">
        <v>1951</v>
      </c>
      <c r="D983" s="188"/>
      <c r="E983" s="174" t="s">
        <v>1952</v>
      </c>
      <c r="F983" s="180">
        <v>27.24</v>
      </c>
      <c r="G983" s="176"/>
      <c r="H983" s="180">
        <v>19.07</v>
      </c>
      <c r="I983" s="181">
        <v>0.33</v>
      </c>
    </row>
    <row r="984" ht="12.75" customHeight="1">
      <c r="A984" s="172" t="s">
        <v>1953</v>
      </c>
      <c r="D984" s="188" t="s">
        <v>767</v>
      </c>
      <c r="E984" s="174" t="s">
        <v>1954</v>
      </c>
      <c r="F984" s="180">
        <v>20.81</v>
      </c>
      <c r="G984" s="176"/>
      <c r="H984" s="180">
        <v>14.57</v>
      </c>
      <c r="I984" s="181">
        <v>0.18</v>
      </c>
    </row>
    <row r="985" ht="12.75" customHeight="1">
      <c r="A985" s="172" t="s">
        <v>1955</v>
      </c>
      <c r="D985" s="188"/>
      <c r="E985" s="174" t="s">
        <v>1956</v>
      </c>
      <c r="F985" s="180">
        <v>11.69</v>
      </c>
      <c r="G985" s="176"/>
      <c r="H985" s="180">
        <v>8.18</v>
      </c>
      <c r="I985" s="181">
        <v>0.09</v>
      </c>
    </row>
    <row r="986" ht="12.75" customHeight="1">
      <c r="A986" s="172" t="s">
        <v>1957</v>
      </c>
      <c r="D986" s="188" t="s">
        <v>767</v>
      </c>
      <c r="E986" s="174" t="s">
        <v>1958</v>
      </c>
      <c r="F986" s="180">
        <v>24.89</v>
      </c>
      <c r="G986" s="176"/>
      <c r="H986" s="180">
        <v>17.42</v>
      </c>
      <c r="I986" s="181">
        <v>0.18</v>
      </c>
    </row>
    <row r="987" ht="12.75" customHeight="1">
      <c r="A987" s="172" t="s">
        <v>1959</v>
      </c>
      <c r="D987" s="188"/>
      <c r="E987" s="174" t="s">
        <v>1960</v>
      </c>
      <c r="F987" s="180">
        <v>17.83</v>
      </c>
      <c r="G987" s="176"/>
      <c r="H987" s="180">
        <v>12.48</v>
      </c>
      <c r="I987" s="181">
        <v>0.14</v>
      </c>
    </row>
    <row r="988" ht="12.75" customHeight="1">
      <c r="A988" s="172" t="s">
        <v>1961</v>
      </c>
      <c r="D988" s="188"/>
      <c r="E988" s="174" t="s">
        <v>1962</v>
      </c>
      <c r="F988" s="180">
        <v>17.58</v>
      </c>
      <c r="G988" s="176"/>
      <c r="H988" s="180">
        <v>12.31</v>
      </c>
      <c r="I988" s="181">
        <v>0.15</v>
      </c>
    </row>
    <row r="989" ht="12.75" customHeight="1">
      <c r="A989" s="172" t="s">
        <v>1963</v>
      </c>
      <c r="D989" s="188" t="s">
        <v>767</v>
      </c>
      <c r="E989" s="174" t="s">
        <v>1964</v>
      </c>
      <c r="F989" s="180">
        <v>31.9</v>
      </c>
      <c r="G989" s="176"/>
      <c r="H989" s="180">
        <v>22.33</v>
      </c>
      <c r="I989" s="181">
        <v>0.38</v>
      </c>
    </row>
    <row r="990" ht="12.75" customHeight="1">
      <c r="A990" s="172" t="s">
        <v>1965</v>
      </c>
      <c r="D990" s="188"/>
      <c r="E990" s="174" t="s">
        <v>1966</v>
      </c>
      <c r="F990" s="180">
        <v>41.45</v>
      </c>
      <c r="G990" s="176"/>
      <c r="H990" s="180">
        <v>29.01</v>
      </c>
      <c r="I990" s="181">
        <v>0.58</v>
      </c>
    </row>
    <row r="991" ht="12.75" customHeight="1">
      <c r="A991" s="172" t="s">
        <v>1967</v>
      </c>
      <c r="D991" s="188" t="s">
        <v>767</v>
      </c>
      <c r="E991" s="174" t="s">
        <v>1968</v>
      </c>
      <c r="F991" s="180">
        <v>27.84</v>
      </c>
      <c r="G991" s="176"/>
      <c r="H991" s="180">
        <v>19.49</v>
      </c>
      <c r="I991" s="181">
        <v>0.31</v>
      </c>
    </row>
    <row r="992" ht="12.75" customHeight="1">
      <c r="A992" s="172" t="s">
        <v>1969</v>
      </c>
      <c r="D992" s="188" t="s">
        <v>753</v>
      </c>
      <c r="E992" s="174" t="s">
        <v>1970</v>
      </c>
      <c r="F992" s="180">
        <v>55.42</v>
      </c>
      <c r="G992" s="176"/>
      <c r="H992" s="180">
        <v>38.79</v>
      </c>
      <c r="I992" s="181">
        <v>0.33</v>
      </c>
    </row>
    <row r="993" ht="12.75" customHeight="1">
      <c r="A993" s="172" t="s">
        <v>1971</v>
      </c>
      <c r="D993" s="188"/>
      <c r="E993" s="174" t="s">
        <v>1972</v>
      </c>
      <c r="F993" s="180">
        <v>49.59</v>
      </c>
      <c r="G993" s="176"/>
      <c r="H993" s="180">
        <v>34.71</v>
      </c>
      <c r="I993" s="181">
        <v>0.46</v>
      </c>
    </row>
    <row r="994" ht="12.75" customHeight="1">
      <c r="A994" s="172" t="s">
        <v>1973</v>
      </c>
      <c r="D994" s="188" t="s">
        <v>753</v>
      </c>
      <c r="E994" s="174" t="s">
        <v>1974</v>
      </c>
      <c r="F994" s="180">
        <v>42.84</v>
      </c>
      <c r="G994" s="176"/>
      <c r="H994" s="180">
        <v>29.99</v>
      </c>
      <c r="I994" s="181">
        <v>0.56</v>
      </c>
    </row>
    <row r="995" ht="12.75" customHeight="1">
      <c r="A995" s="172" t="s">
        <v>1975</v>
      </c>
      <c r="D995" s="188"/>
      <c r="E995" s="174" t="s">
        <v>1976</v>
      </c>
      <c r="F995" s="180">
        <v>17.83</v>
      </c>
      <c r="G995" s="176"/>
      <c r="H995" s="180">
        <v>12.48</v>
      </c>
      <c r="I995" s="181">
        <v>0.16</v>
      </c>
    </row>
    <row r="996" ht="12.75" customHeight="1">
      <c r="A996" s="172" t="s">
        <v>1977</v>
      </c>
      <c r="D996" s="188"/>
      <c r="E996" s="174" t="s">
        <v>1978</v>
      </c>
      <c r="F996" s="180">
        <v>32.71</v>
      </c>
      <c r="G996" s="176"/>
      <c r="H996" s="180">
        <v>22.9</v>
      </c>
      <c r="I996" s="181">
        <v>0.21</v>
      </c>
    </row>
    <row r="997" ht="12.75" customHeight="1">
      <c r="A997" s="172" t="s">
        <v>1979</v>
      </c>
      <c r="D997" s="188"/>
      <c r="E997" s="174" t="s">
        <v>1980</v>
      </c>
      <c r="F997" s="180">
        <v>13.1</v>
      </c>
      <c r="G997" s="176"/>
      <c r="H997" s="180">
        <v>9.17</v>
      </c>
      <c r="I997" s="181">
        <v>0.08</v>
      </c>
    </row>
    <row r="998" ht="12.75" customHeight="1">
      <c r="A998" s="172" t="s">
        <v>1981</v>
      </c>
      <c r="D998" s="188" t="s">
        <v>767</v>
      </c>
      <c r="E998" s="174" t="s">
        <v>1982</v>
      </c>
      <c r="F998" s="180">
        <v>25.52</v>
      </c>
      <c r="G998" s="176"/>
      <c r="H998" s="180">
        <v>17.87</v>
      </c>
      <c r="I998" s="181">
        <v>0.21</v>
      </c>
    </row>
    <row r="999" ht="12.75" customHeight="1">
      <c r="A999" s="172" t="s">
        <v>1983</v>
      </c>
      <c r="D999" s="188"/>
      <c r="E999" s="174" t="s">
        <v>1984</v>
      </c>
      <c r="F999" s="180">
        <v>33.58</v>
      </c>
      <c r="G999" s="176"/>
      <c r="H999" s="180">
        <v>23.5</v>
      </c>
      <c r="I999" s="181">
        <v>0.32</v>
      </c>
    </row>
    <row r="1000" ht="12.75" customHeight="1">
      <c r="A1000" s="172" t="s">
        <v>1985</v>
      </c>
      <c r="D1000" s="188" t="s">
        <v>767</v>
      </c>
      <c r="E1000" s="174" t="s">
        <v>1986</v>
      </c>
      <c r="F1000" s="180">
        <v>25.04</v>
      </c>
      <c r="G1000" s="176"/>
      <c r="H1000" s="180">
        <v>17.53</v>
      </c>
      <c r="I1000" s="181">
        <v>0.15</v>
      </c>
    </row>
    <row r="1001" ht="12.75" customHeight="1">
      <c r="A1001" s="172" t="s">
        <v>1987</v>
      </c>
      <c r="D1001" s="188" t="s">
        <v>753</v>
      </c>
      <c r="E1001" s="174" t="s">
        <v>1988</v>
      </c>
      <c r="F1001" s="180">
        <v>33.98</v>
      </c>
      <c r="G1001" s="176"/>
      <c r="H1001" s="180">
        <v>23.79</v>
      </c>
      <c r="I1001" s="181">
        <v>0.27</v>
      </c>
    </row>
    <row r="1002" ht="12.75" customHeight="1">
      <c r="A1002" s="172" t="s">
        <v>1989</v>
      </c>
      <c r="D1002" s="188"/>
      <c r="E1002" s="174" t="s">
        <v>1990</v>
      </c>
      <c r="F1002" s="180">
        <v>17.29</v>
      </c>
      <c r="G1002" s="176"/>
      <c r="H1002" s="180">
        <v>12.1</v>
      </c>
      <c r="I1002" s="181">
        <v>0.07</v>
      </c>
    </row>
    <row r="1003" ht="12.75" customHeight="1">
      <c r="A1003" s="172" t="s">
        <v>1991</v>
      </c>
      <c r="D1003" s="188" t="s">
        <v>767</v>
      </c>
      <c r="E1003" s="174" t="s">
        <v>1992</v>
      </c>
      <c r="F1003" s="180">
        <v>19.82</v>
      </c>
      <c r="G1003" s="176"/>
      <c r="H1003" s="180">
        <v>13.88</v>
      </c>
      <c r="I1003" s="181">
        <v>0.17</v>
      </c>
    </row>
    <row r="1004" ht="12.75" customHeight="1">
      <c r="A1004" s="172" t="s">
        <v>1993</v>
      </c>
      <c r="D1004" s="188"/>
      <c r="E1004" s="174" t="s">
        <v>1994</v>
      </c>
      <c r="F1004" s="180">
        <v>24.48</v>
      </c>
      <c r="G1004" s="176"/>
      <c r="H1004" s="180">
        <v>17.14</v>
      </c>
      <c r="I1004" s="181">
        <v>0.2</v>
      </c>
    </row>
    <row r="1005" ht="12.75" customHeight="1">
      <c r="A1005" s="172" t="s">
        <v>1995</v>
      </c>
      <c r="D1005" s="188"/>
      <c r="E1005" s="174" t="s">
        <v>1996</v>
      </c>
      <c r="F1005" s="180">
        <v>47.28</v>
      </c>
      <c r="G1005" s="176"/>
      <c r="H1005" s="180">
        <v>33.1</v>
      </c>
      <c r="I1005" s="181">
        <v>0.27</v>
      </c>
    </row>
    <row r="1006" ht="12.75" customHeight="1">
      <c r="A1006" s="172" t="s">
        <v>1997</v>
      </c>
      <c r="D1006" s="188" t="s">
        <v>767</v>
      </c>
      <c r="E1006" s="174" t="s">
        <v>1998</v>
      </c>
      <c r="F1006" s="180">
        <v>47.84</v>
      </c>
      <c r="G1006" s="176"/>
      <c r="H1006" s="180">
        <v>33.49</v>
      </c>
      <c r="I1006" s="181">
        <v>0.55</v>
      </c>
    </row>
    <row r="1007" ht="12.75" customHeight="1">
      <c r="A1007" s="172" t="s">
        <v>1999</v>
      </c>
      <c r="D1007" s="188"/>
      <c r="E1007" s="174" t="s">
        <v>2000</v>
      </c>
      <c r="F1007" s="180">
        <v>82.1</v>
      </c>
      <c r="G1007" s="176"/>
      <c r="H1007" s="180">
        <v>57.47</v>
      </c>
      <c r="I1007" s="181">
        <v>0.84</v>
      </c>
    </row>
    <row r="1008" ht="12.75" customHeight="1">
      <c r="A1008" s="172" t="s">
        <v>2001</v>
      </c>
      <c r="D1008" s="188"/>
      <c r="E1008" s="174" t="s">
        <v>2002</v>
      </c>
      <c r="F1008" s="180">
        <v>5.99</v>
      </c>
      <c r="G1008" s="176"/>
      <c r="H1008" s="180">
        <v>4.19</v>
      </c>
      <c r="I1008" s="181">
        <v>0.02</v>
      </c>
    </row>
    <row r="1009" ht="12.75" customHeight="1">
      <c r="A1009" s="172" t="s">
        <v>2003</v>
      </c>
      <c r="D1009" s="188" t="s">
        <v>767</v>
      </c>
      <c r="E1009" s="174" t="s">
        <v>2004</v>
      </c>
      <c r="F1009" s="180">
        <v>6.99</v>
      </c>
      <c r="G1009" s="176"/>
      <c r="H1009" s="180">
        <v>4.89</v>
      </c>
      <c r="I1009" s="181">
        <v>0.03</v>
      </c>
    </row>
    <row r="1010" ht="12.75" customHeight="1">
      <c r="A1010" s="172" t="s">
        <v>2005</v>
      </c>
      <c r="D1010" s="188"/>
      <c r="E1010" s="174" t="s">
        <v>2006</v>
      </c>
      <c r="F1010" s="180">
        <v>7.99</v>
      </c>
      <c r="G1010" s="176"/>
      <c r="H1010" s="180">
        <v>5.59</v>
      </c>
      <c r="I1010" s="181">
        <v>0.04</v>
      </c>
    </row>
    <row r="1011" ht="12.75" customHeight="1">
      <c r="A1011" s="172" t="s">
        <v>2007</v>
      </c>
      <c r="D1011" s="188" t="s">
        <v>767</v>
      </c>
      <c r="E1011" s="174" t="s">
        <v>2008</v>
      </c>
      <c r="F1011" s="180">
        <v>29.02</v>
      </c>
      <c r="G1011" s="176"/>
      <c r="H1011" s="180">
        <v>20.31</v>
      </c>
      <c r="I1011" s="181">
        <v>0.27</v>
      </c>
    </row>
    <row r="1012" ht="12.75" customHeight="1">
      <c r="A1012" s="172" t="s">
        <v>2009</v>
      </c>
      <c r="D1012" s="188"/>
      <c r="E1012" s="174" t="s">
        <v>2010</v>
      </c>
      <c r="F1012" s="180">
        <v>38.38</v>
      </c>
      <c r="G1012" s="176"/>
      <c r="H1012" s="180">
        <v>26.86</v>
      </c>
      <c r="I1012" s="181">
        <v>0.42</v>
      </c>
    </row>
    <row r="1013" ht="12.75" customHeight="1">
      <c r="A1013" s="172" t="s">
        <v>2011</v>
      </c>
      <c r="D1013" s="188" t="s">
        <v>767</v>
      </c>
      <c r="E1013" s="174" t="s">
        <v>2012</v>
      </c>
      <c r="F1013" s="180">
        <v>32.23</v>
      </c>
      <c r="G1013" s="176"/>
      <c r="H1013" s="180">
        <v>22.56</v>
      </c>
      <c r="I1013" s="181">
        <v>0.34</v>
      </c>
    </row>
    <row r="1014" ht="12.75" customHeight="1">
      <c r="A1014" s="172" t="s">
        <v>2013</v>
      </c>
      <c r="D1014" s="188"/>
      <c r="E1014" s="174" t="s">
        <v>2014</v>
      </c>
      <c r="F1014" s="180">
        <v>13.18</v>
      </c>
      <c r="G1014" s="176"/>
      <c r="H1014" s="180">
        <v>9.22</v>
      </c>
      <c r="I1014" s="181">
        <v>0.11</v>
      </c>
    </row>
    <row r="1015" ht="12.75" customHeight="1">
      <c r="A1015" s="172" t="s">
        <v>2015</v>
      </c>
      <c r="D1015" s="188"/>
      <c r="E1015" s="174" t="s">
        <v>2016</v>
      </c>
      <c r="F1015" s="180">
        <v>19.97</v>
      </c>
      <c r="G1015" s="176"/>
      <c r="H1015" s="180">
        <v>13.98</v>
      </c>
      <c r="I1015" s="181">
        <v>0.1</v>
      </c>
    </row>
    <row r="1016" ht="12.75" customHeight="1">
      <c r="A1016" s="172" t="s">
        <v>2017</v>
      </c>
      <c r="D1016" s="188" t="s">
        <v>767</v>
      </c>
      <c r="E1016" s="174" t="s">
        <v>2018</v>
      </c>
      <c r="F1016" s="180">
        <v>31.91</v>
      </c>
      <c r="G1016" s="176"/>
      <c r="H1016" s="180">
        <v>22.34</v>
      </c>
      <c r="I1016" s="181">
        <v>0.36</v>
      </c>
    </row>
    <row r="1017" ht="12.75" customHeight="1">
      <c r="A1017" s="172" t="s">
        <v>2019</v>
      </c>
      <c r="D1017" s="188" t="s">
        <v>767</v>
      </c>
      <c r="E1017" s="174" t="s">
        <v>2020</v>
      </c>
      <c r="F1017" s="180">
        <v>36.03</v>
      </c>
      <c r="G1017" s="176"/>
      <c r="H1017" s="180">
        <v>25.22</v>
      </c>
      <c r="I1017" s="181">
        <v>0.41</v>
      </c>
    </row>
    <row r="1018" ht="12.75" customHeight="1">
      <c r="A1018" s="172" t="s">
        <v>2021</v>
      </c>
      <c r="D1018" s="188" t="s">
        <v>753</v>
      </c>
      <c r="E1018" s="174" t="s">
        <v>2022</v>
      </c>
      <c r="F1018" s="180">
        <v>38.38</v>
      </c>
      <c r="G1018" s="176"/>
      <c r="H1018" s="180">
        <v>26.86</v>
      </c>
      <c r="I1018" s="181">
        <v>0.48</v>
      </c>
    </row>
    <row r="1019" ht="12.75" customHeight="1">
      <c r="A1019" s="172" t="s">
        <v>2023</v>
      </c>
      <c r="D1019" s="188"/>
      <c r="E1019" s="174" t="s">
        <v>2024</v>
      </c>
      <c r="F1019" s="180">
        <v>28.06</v>
      </c>
      <c r="G1019" s="176"/>
      <c r="H1019" s="180">
        <v>19.64</v>
      </c>
      <c r="I1019" s="181">
        <v>0.47</v>
      </c>
    </row>
    <row r="1020" ht="12.75" customHeight="1">
      <c r="A1020" s="172" t="s">
        <v>2025</v>
      </c>
      <c r="D1020" s="188" t="s">
        <v>787</v>
      </c>
      <c r="E1020" s="174" t="s">
        <v>2026</v>
      </c>
      <c r="F1020" s="180">
        <v>204.35</v>
      </c>
      <c r="G1020" s="176"/>
      <c r="H1020" s="180">
        <v>204.35</v>
      </c>
      <c r="I1020" s="181">
        <v>13.0</v>
      </c>
    </row>
    <row r="1021" ht="12.75" customHeight="1">
      <c r="A1021" s="172" t="s">
        <v>2027</v>
      </c>
      <c r="D1021" s="188"/>
      <c r="E1021" s="174" t="s">
        <v>2028</v>
      </c>
      <c r="F1021" s="180">
        <v>49.25</v>
      </c>
      <c r="G1021" s="176"/>
      <c r="H1021" s="180">
        <v>34.48</v>
      </c>
      <c r="I1021" s="181">
        <v>0.9</v>
      </c>
    </row>
    <row r="1022" ht="12.75" customHeight="1">
      <c r="A1022" s="172" t="s">
        <v>2029</v>
      </c>
      <c r="D1022" s="188"/>
      <c r="E1022" s="174" t="s">
        <v>2030</v>
      </c>
      <c r="F1022" s="180">
        <v>69.41</v>
      </c>
      <c r="G1022" s="176"/>
      <c r="H1022" s="180">
        <v>48.59</v>
      </c>
      <c r="I1022" s="181">
        <v>1.32</v>
      </c>
    </row>
    <row r="1023" ht="12.75" customHeight="1">
      <c r="A1023" s="172" t="s">
        <v>2031</v>
      </c>
      <c r="D1023" s="188"/>
      <c r="E1023" s="174" t="s">
        <v>2032</v>
      </c>
      <c r="F1023" s="180">
        <v>71.9</v>
      </c>
      <c r="G1023" s="176"/>
      <c r="H1023" s="180">
        <v>50.33</v>
      </c>
      <c r="I1023" s="181">
        <v>1.32</v>
      </c>
    </row>
    <row r="1024" ht="12.75" customHeight="1">
      <c r="A1024" s="172" t="s">
        <v>2033</v>
      </c>
      <c r="D1024" s="188"/>
      <c r="E1024" s="174" t="s">
        <v>2034</v>
      </c>
      <c r="F1024" s="180">
        <v>92.06</v>
      </c>
      <c r="G1024" s="176"/>
      <c r="H1024" s="180">
        <v>64.44</v>
      </c>
      <c r="I1024" s="181">
        <v>2.15</v>
      </c>
    </row>
    <row r="1025" ht="12.75" customHeight="1">
      <c r="A1025" s="172" t="s">
        <v>2035</v>
      </c>
      <c r="D1025" s="188" t="s">
        <v>767</v>
      </c>
      <c r="E1025" s="174" t="s">
        <v>2036</v>
      </c>
      <c r="F1025" s="180">
        <v>81.71</v>
      </c>
      <c r="G1025" s="176"/>
      <c r="H1025" s="180">
        <v>57.2</v>
      </c>
      <c r="I1025" s="181">
        <v>1.5</v>
      </c>
    </row>
    <row r="1026" ht="12.75" customHeight="1">
      <c r="A1026" s="172" t="s">
        <v>2037</v>
      </c>
      <c r="D1026" s="188" t="s">
        <v>767</v>
      </c>
      <c r="E1026" s="174" t="s">
        <v>2038</v>
      </c>
      <c r="F1026" s="180">
        <v>115.04</v>
      </c>
      <c r="G1026" s="176"/>
      <c r="H1026" s="180">
        <v>80.53</v>
      </c>
      <c r="I1026" s="181">
        <v>2.1</v>
      </c>
    </row>
    <row r="1027" ht="12.75" customHeight="1">
      <c r="A1027" s="172" t="s">
        <v>2039</v>
      </c>
      <c r="D1027" s="188"/>
      <c r="E1027" s="174" t="s">
        <v>2040</v>
      </c>
      <c r="F1027" s="180">
        <v>105.02</v>
      </c>
      <c r="G1027" s="176"/>
      <c r="H1027" s="180">
        <v>73.51</v>
      </c>
      <c r="I1027" s="181">
        <v>1.7</v>
      </c>
    </row>
    <row r="1028" ht="12.75" customHeight="1">
      <c r="A1028" s="172" t="s">
        <v>2041</v>
      </c>
      <c r="D1028" s="188"/>
      <c r="E1028" s="174" t="s">
        <v>2042</v>
      </c>
      <c r="F1028" s="180">
        <v>136.68</v>
      </c>
      <c r="G1028" s="176"/>
      <c r="H1028" s="180">
        <v>95.68</v>
      </c>
      <c r="I1028" s="181">
        <v>2.4</v>
      </c>
    </row>
    <row r="1029" ht="12.75" customHeight="1">
      <c r="A1029" s="172" t="s">
        <v>2043</v>
      </c>
      <c r="D1029" s="188"/>
      <c r="E1029" s="174" t="s">
        <v>2044</v>
      </c>
      <c r="F1029" s="180">
        <v>39.94</v>
      </c>
      <c r="G1029" s="176"/>
      <c r="H1029" s="180">
        <v>27.96</v>
      </c>
      <c r="I1029" s="186" t="e">
        <v>#N/A</v>
      </c>
    </row>
    <row r="1030" ht="12.75" customHeight="1">
      <c r="A1030" s="172" t="s">
        <v>2045</v>
      </c>
      <c r="D1030" s="188"/>
      <c r="E1030" s="174" t="s">
        <v>2046</v>
      </c>
      <c r="F1030" s="180">
        <v>95.28</v>
      </c>
      <c r="G1030" s="176"/>
      <c r="H1030" s="180">
        <v>95.28</v>
      </c>
      <c r="I1030" s="186" t="e">
        <v>#N/A</v>
      </c>
    </row>
    <row r="1031" ht="12.75" customHeight="1">
      <c r="A1031" s="172" t="s">
        <v>2047</v>
      </c>
      <c r="D1031" s="188"/>
      <c r="E1031" s="174" t="s">
        <v>2048</v>
      </c>
      <c r="F1031" s="180">
        <v>44.1</v>
      </c>
      <c r="G1031" s="176"/>
      <c r="H1031" s="180">
        <v>44.1</v>
      </c>
      <c r="I1031" s="186" t="e">
        <v>#N/A</v>
      </c>
    </row>
    <row r="1032" ht="12.75" customHeight="1">
      <c r="A1032" s="172" t="s">
        <v>2049</v>
      </c>
      <c r="D1032" s="188"/>
      <c r="E1032" s="174" t="s">
        <v>2050</v>
      </c>
      <c r="F1032" s="180">
        <v>92.0</v>
      </c>
      <c r="G1032" s="176"/>
      <c r="H1032" s="180">
        <v>92.0</v>
      </c>
      <c r="I1032" s="186" t="e">
        <v>#N/A</v>
      </c>
    </row>
    <row r="1033" ht="12.75" customHeight="1">
      <c r="A1033" s="172" t="s">
        <v>2051</v>
      </c>
      <c r="E1033" s="174" t="s">
        <v>2052</v>
      </c>
      <c r="F1033" s="180">
        <v>53.88</v>
      </c>
      <c r="G1033" s="176"/>
      <c r="H1033" s="180">
        <v>53.88</v>
      </c>
      <c r="I1033" s="186" t="e">
        <v>#N/A</v>
      </c>
    </row>
    <row r="1034" ht="12.75" customHeight="1">
      <c r="A1034" s="172" t="s">
        <v>2053</v>
      </c>
      <c r="E1034" s="174" t="s">
        <v>2054</v>
      </c>
      <c r="F1034" s="180">
        <v>345.6</v>
      </c>
      <c r="G1034" s="176"/>
      <c r="H1034" s="180">
        <v>345.6</v>
      </c>
      <c r="I1034" s="186" t="e">
        <v>#N/A</v>
      </c>
    </row>
    <row r="1035" ht="12.75" customHeight="1">
      <c r="A1035" s="172" t="s">
        <v>2055</v>
      </c>
      <c r="E1035" s="174" t="s">
        <v>2054</v>
      </c>
      <c r="F1035" s="180">
        <v>583.2</v>
      </c>
      <c r="G1035" s="176"/>
      <c r="H1035" s="180">
        <v>408.24</v>
      </c>
      <c r="I1035" s="186" t="e">
        <v>#N/A</v>
      </c>
    </row>
    <row r="1036" ht="12.75" customHeight="1">
      <c r="A1036" s="172" t="s">
        <v>2056</v>
      </c>
      <c r="E1036" s="174" t="s">
        <v>2054</v>
      </c>
      <c r="F1036" s="180">
        <v>237.6</v>
      </c>
      <c r="G1036" s="176"/>
      <c r="H1036" s="180">
        <v>166.32</v>
      </c>
      <c r="I1036" s="186" t="e">
        <v>#N/A</v>
      </c>
    </row>
    <row r="1037" ht="12.75" customHeight="1">
      <c r="A1037" s="172" t="s">
        <v>2057</v>
      </c>
      <c r="E1037" s="174" t="s">
        <v>2054</v>
      </c>
      <c r="F1037" s="180">
        <v>163.56</v>
      </c>
      <c r="G1037" s="176"/>
      <c r="H1037" s="180">
        <v>114.49</v>
      </c>
      <c r="I1037" s="186" t="e">
        <v>#N/A</v>
      </c>
    </row>
    <row r="1038" ht="12.75" customHeight="1">
      <c r="A1038" s="172" t="s">
        <v>2058</v>
      </c>
      <c r="E1038" s="174" t="s">
        <v>2054</v>
      </c>
      <c r="F1038" s="180">
        <v>244.8</v>
      </c>
      <c r="G1038" s="176"/>
      <c r="H1038" s="180">
        <v>171.36</v>
      </c>
      <c r="I1038" s="186" t="e">
        <v>#N/A</v>
      </c>
    </row>
    <row r="1039" ht="12.75" customHeight="1">
      <c r="A1039" s="172" t="s">
        <v>2059</v>
      </c>
      <c r="E1039" s="174" t="s">
        <v>2054</v>
      </c>
      <c r="F1039" s="180">
        <v>0.0</v>
      </c>
      <c r="G1039" s="176"/>
      <c r="H1039" s="180">
        <v>0.0</v>
      </c>
      <c r="I1039" s="186" t="e">
        <v>#N/A</v>
      </c>
    </row>
    <row r="1040" ht="12.75" customHeight="1">
      <c r="A1040" s="172" t="s">
        <v>2060</v>
      </c>
      <c r="E1040" s="174" t="s">
        <v>2061</v>
      </c>
      <c r="F1040" s="180">
        <v>2441.09</v>
      </c>
      <c r="G1040" s="176"/>
      <c r="H1040" s="180">
        <v>2441.09</v>
      </c>
      <c r="I1040" s="186" t="e">
        <v>#N/A</v>
      </c>
    </row>
    <row r="1041" ht="12.75" customHeight="1">
      <c r="A1041" s="172" t="s">
        <v>2062</v>
      </c>
      <c r="E1041" s="174" t="s">
        <v>2063</v>
      </c>
      <c r="F1041" s="180">
        <v>2545.42</v>
      </c>
      <c r="G1041" s="176"/>
      <c r="H1041" s="180">
        <v>2545.42</v>
      </c>
      <c r="I1041" s="186" t="e">
        <v>#N/A</v>
      </c>
    </row>
    <row r="1042" ht="12.75" customHeight="1">
      <c r="A1042" s="172" t="s">
        <v>2064</v>
      </c>
      <c r="E1042" s="174" t="s">
        <v>2065</v>
      </c>
      <c r="F1042" s="180">
        <v>3266.39</v>
      </c>
      <c r="G1042" s="176"/>
      <c r="H1042" s="180">
        <v>3266.39</v>
      </c>
      <c r="I1042" s="186" t="e">
        <v>#N/A</v>
      </c>
    </row>
    <row r="1043" ht="12.75" customHeight="1">
      <c r="A1043" s="172" t="s">
        <v>2066</v>
      </c>
      <c r="E1043" s="174" t="s">
        <v>2067</v>
      </c>
      <c r="F1043" s="180">
        <v>3566.65</v>
      </c>
      <c r="G1043" s="176"/>
      <c r="H1043" s="180">
        <v>3566.65</v>
      </c>
      <c r="I1043" s="186" t="e">
        <v>#N/A</v>
      </c>
    </row>
    <row r="1044" ht="12.75" customHeight="1">
      <c r="A1044" s="172" t="s">
        <v>2068</v>
      </c>
      <c r="E1044" s="174" t="s">
        <v>2069</v>
      </c>
      <c r="F1044" s="180">
        <v>3687.96</v>
      </c>
      <c r="G1044" s="176"/>
      <c r="H1044" s="180">
        <v>3687.96</v>
      </c>
      <c r="I1044" s="186" t="e">
        <v>#N/A</v>
      </c>
    </row>
    <row r="1045" ht="12.75" customHeight="1">
      <c r="A1045" s="172" t="s">
        <v>2070</v>
      </c>
      <c r="E1045" s="174" t="s">
        <v>2071</v>
      </c>
      <c r="F1045" s="180">
        <v>4313.18</v>
      </c>
      <c r="G1045" s="176"/>
      <c r="H1045" s="180">
        <v>4313.18</v>
      </c>
      <c r="I1045" s="186" t="e">
        <v>#N/A</v>
      </c>
    </row>
    <row r="1046" ht="12.75" customHeight="1">
      <c r="A1046" s="172" t="s">
        <v>2072</v>
      </c>
      <c r="E1046" s="174" t="s">
        <v>2073</v>
      </c>
      <c r="F1046" s="180">
        <v>4479.97</v>
      </c>
      <c r="G1046" s="176"/>
      <c r="H1046" s="180">
        <v>4479.97</v>
      </c>
      <c r="I1046" s="186" t="e">
        <v>#N/A</v>
      </c>
    </row>
    <row r="1047" ht="12.75" customHeight="1">
      <c r="A1047" s="172" t="s">
        <v>2074</v>
      </c>
      <c r="D1047" s="188"/>
      <c r="E1047" s="174" t="s">
        <v>2075</v>
      </c>
      <c r="F1047" s="180">
        <v>5262.33</v>
      </c>
      <c r="G1047" s="176"/>
      <c r="H1047" s="180">
        <v>5262.33</v>
      </c>
      <c r="I1047" s="186" t="e">
        <v>#N/A</v>
      </c>
    </row>
    <row r="1048" ht="12.75" customHeight="1">
      <c r="A1048" s="172" t="s">
        <v>2076</v>
      </c>
      <c r="D1048" s="188"/>
      <c r="E1048" s="174" t="s">
        <v>2077</v>
      </c>
      <c r="F1048" s="180">
        <v>5396.86</v>
      </c>
      <c r="G1048" s="176"/>
      <c r="H1048" s="180">
        <v>5396.86</v>
      </c>
      <c r="I1048" s="186" t="e">
        <v>#N/A</v>
      </c>
    </row>
    <row r="1049" ht="12.75" customHeight="1">
      <c r="A1049" s="172" t="s">
        <v>2078</v>
      </c>
      <c r="D1049" s="188"/>
      <c r="E1049" s="174" t="s">
        <v>2079</v>
      </c>
      <c r="F1049" s="180">
        <v>5926.1</v>
      </c>
      <c r="G1049" s="176"/>
      <c r="H1049" s="180">
        <v>5926.1</v>
      </c>
      <c r="I1049" s="186" t="e">
        <v>#N/A</v>
      </c>
    </row>
    <row r="1050" ht="12.75" customHeight="1">
      <c r="A1050" s="172" t="s">
        <v>2080</v>
      </c>
      <c r="D1050" s="188"/>
      <c r="E1050" s="174" t="s">
        <v>2081</v>
      </c>
      <c r="F1050" s="180">
        <v>5691.81</v>
      </c>
      <c r="G1050" s="176"/>
      <c r="H1050" s="180">
        <v>5691.81</v>
      </c>
      <c r="I1050" s="186" t="e">
        <v>#N/A</v>
      </c>
    </row>
    <row r="1051" ht="12.75" customHeight="1">
      <c r="A1051" s="172" t="s">
        <v>2082</v>
      </c>
      <c r="D1051" s="188"/>
      <c r="E1051" s="174" t="s">
        <v>2083</v>
      </c>
      <c r="F1051" s="180">
        <v>9479.29</v>
      </c>
      <c r="G1051" s="176"/>
      <c r="H1051" s="180">
        <v>9479.29</v>
      </c>
      <c r="I1051" s="186" t="e">
        <v>#N/A</v>
      </c>
    </row>
    <row r="1052" ht="12.75" customHeight="1">
      <c r="A1052" s="172" t="s">
        <v>2084</v>
      </c>
      <c r="D1052" s="188"/>
      <c r="E1052" s="174" t="s">
        <v>2085</v>
      </c>
      <c r="F1052" s="180">
        <v>10063.15</v>
      </c>
      <c r="G1052" s="176"/>
      <c r="H1052" s="180">
        <v>10063.15</v>
      </c>
      <c r="I1052" s="186" t="e">
        <v>#N/A</v>
      </c>
    </row>
    <row r="1053" ht="12.75" customHeight="1">
      <c r="A1053" s="172" t="s">
        <v>2086</v>
      </c>
      <c r="D1053" s="188"/>
      <c r="E1053" s="174" t="s">
        <v>2087</v>
      </c>
      <c r="F1053" s="180">
        <v>13566.3</v>
      </c>
      <c r="G1053" s="176"/>
      <c r="H1053" s="180">
        <v>13566.3</v>
      </c>
      <c r="I1053" s="186" t="e">
        <v>#N/A</v>
      </c>
    </row>
    <row r="1054" ht="12.75" customHeight="1">
      <c r="A1054" s="172" t="s">
        <v>2088</v>
      </c>
      <c r="D1054" s="188"/>
      <c r="E1054" s="174" t="s">
        <v>2089</v>
      </c>
      <c r="F1054" s="180">
        <v>476.77</v>
      </c>
      <c r="G1054" s="176"/>
      <c r="H1054" s="180">
        <v>476.77</v>
      </c>
      <c r="I1054" s="186" t="e">
        <v>#N/A</v>
      </c>
    </row>
    <row r="1055" ht="12.75" customHeight="1">
      <c r="A1055" s="172" t="s">
        <v>2090</v>
      </c>
      <c r="D1055" s="188"/>
      <c r="E1055" s="174" t="s">
        <v>2091</v>
      </c>
      <c r="F1055" s="180">
        <v>476.77</v>
      </c>
      <c r="G1055" s="176"/>
      <c r="H1055" s="180">
        <v>476.77</v>
      </c>
      <c r="I1055" s="186" t="e">
        <v>#N/A</v>
      </c>
    </row>
    <row r="1056" ht="12.75" customHeight="1">
      <c r="A1056" s="172" t="s">
        <v>2092</v>
      </c>
      <c r="D1056" s="188"/>
      <c r="E1056" s="174" t="s">
        <v>2093</v>
      </c>
      <c r="F1056" s="180">
        <v>476.77</v>
      </c>
      <c r="G1056" s="176"/>
      <c r="H1056" s="180">
        <v>476.77</v>
      </c>
      <c r="I1056" s="186" t="e">
        <v>#N/A</v>
      </c>
    </row>
    <row r="1057" ht="12.75" customHeight="1">
      <c r="A1057" s="172" t="s">
        <v>2094</v>
      </c>
      <c r="D1057" s="188"/>
      <c r="E1057" s="174" t="s">
        <v>2095</v>
      </c>
      <c r="F1057" s="180">
        <v>679.61</v>
      </c>
      <c r="G1057" s="176"/>
      <c r="H1057" s="180">
        <v>679.61</v>
      </c>
      <c r="I1057" s="186" t="e">
        <v>#N/A</v>
      </c>
    </row>
    <row r="1058" ht="12.75" customHeight="1">
      <c r="A1058" s="172" t="s">
        <v>2096</v>
      </c>
      <c r="D1058" s="188"/>
      <c r="E1058" s="174" t="s">
        <v>2097</v>
      </c>
      <c r="F1058" s="180">
        <v>679.61</v>
      </c>
      <c r="G1058" s="176"/>
      <c r="H1058" s="180">
        <v>679.61</v>
      </c>
      <c r="I1058" s="186" t="e">
        <v>#N/A</v>
      </c>
    </row>
    <row r="1059" ht="12.75" customHeight="1">
      <c r="A1059" s="172" t="s">
        <v>2098</v>
      </c>
      <c r="D1059" s="188"/>
      <c r="E1059" s="174" t="s">
        <v>2099</v>
      </c>
      <c r="F1059" s="180">
        <v>679.61</v>
      </c>
      <c r="G1059" s="176"/>
      <c r="H1059" s="180">
        <v>679.61</v>
      </c>
      <c r="I1059" s="186" t="e">
        <v>#N/A</v>
      </c>
    </row>
    <row r="1060" ht="12.75" customHeight="1">
      <c r="A1060" s="172" t="s">
        <v>2100</v>
      </c>
      <c r="D1060" s="188"/>
      <c r="E1060" s="174" t="s">
        <v>2101</v>
      </c>
      <c r="F1060" s="180">
        <v>798.0</v>
      </c>
      <c r="G1060" s="176"/>
      <c r="H1060" s="180">
        <v>798.0</v>
      </c>
      <c r="I1060" s="186" t="e">
        <v>#N/A</v>
      </c>
    </row>
    <row r="1061" ht="12.75" customHeight="1">
      <c r="A1061" s="172" t="s">
        <v>2102</v>
      </c>
      <c r="D1061" s="188"/>
      <c r="E1061" s="174" t="s">
        <v>2103</v>
      </c>
      <c r="F1061" s="180">
        <v>1478.0</v>
      </c>
      <c r="G1061" s="176"/>
      <c r="H1061" s="180">
        <v>1478.0</v>
      </c>
      <c r="I1061" s="186" t="e">
        <v>#N/A</v>
      </c>
    </row>
    <row r="1062" ht="12.75" customHeight="1">
      <c r="A1062" s="172" t="s">
        <v>2104</v>
      </c>
      <c r="E1062" s="174" t="s">
        <v>2105</v>
      </c>
      <c r="F1062" s="180">
        <v>2297.0</v>
      </c>
      <c r="G1062" s="176"/>
      <c r="H1062" s="180">
        <v>2297.0</v>
      </c>
      <c r="I1062" s="186" t="e">
        <v>#N/A</v>
      </c>
    </row>
    <row r="1063" ht="12.75" customHeight="1">
      <c r="A1063" s="172" t="s">
        <v>2106</v>
      </c>
      <c r="E1063" s="174" t="s">
        <v>2107</v>
      </c>
      <c r="F1063" s="180">
        <v>3450.0</v>
      </c>
      <c r="G1063" s="176"/>
      <c r="H1063" s="180">
        <v>3450.0</v>
      </c>
      <c r="I1063" s="186" t="e">
        <v>#N/A</v>
      </c>
    </row>
    <row r="1064" ht="12.75" customHeight="1">
      <c r="A1064" s="172" t="s">
        <v>2108</v>
      </c>
      <c r="E1064" s="174" t="s">
        <v>2109</v>
      </c>
      <c r="F1064" s="180">
        <v>130.0</v>
      </c>
      <c r="G1064" s="176"/>
      <c r="H1064" s="180">
        <v>130.0</v>
      </c>
      <c r="I1064" s="186" t="e">
        <v>#N/A</v>
      </c>
    </row>
    <row r="1065" ht="12.75" customHeight="1">
      <c r="A1065" s="172" t="s">
        <v>2110</v>
      </c>
      <c r="E1065" s="174" t="s">
        <v>2111</v>
      </c>
      <c r="F1065" s="180">
        <v>170.0</v>
      </c>
      <c r="G1065" s="176"/>
      <c r="H1065" s="180">
        <v>170.0</v>
      </c>
      <c r="I1065" s="186" t="e">
        <v>#N/A</v>
      </c>
    </row>
    <row r="1066" ht="12.75" customHeight="1">
      <c r="A1066" s="172" t="s">
        <v>2112</v>
      </c>
      <c r="E1066" s="174" t="s">
        <v>2113</v>
      </c>
      <c r="F1066" s="180">
        <v>260.0</v>
      </c>
      <c r="G1066" s="176"/>
      <c r="H1066" s="180">
        <v>260.0</v>
      </c>
      <c r="I1066" s="186" t="e">
        <v>#N/A</v>
      </c>
    </row>
    <row r="1067" ht="12.75" customHeight="1">
      <c r="A1067" s="172" t="s">
        <v>2114</v>
      </c>
      <c r="E1067" s="174" t="s">
        <v>2115</v>
      </c>
      <c r="F1067" s="180">
        <v>147.0</v>
      </c>
      <c r="G1067" s="176"/>
      <c r="H1067" s="180">
        <v>147.0</v>
      </c>
      <c r="I1067" s="186" t="e">
        <v>#N/A</v>
      </c>
    </row>
    <row r="1068" ht="12.75" customHeight="1">
      <c r="A1068" s="172" t="s">
        <v>2116</v>
      </c>
      <c r="E1068" s="174" t="s">
        <v>2117</v>
      </c>
      <c r="F1068" s="180">
        <v>255.0</v>
      </c>
      <c r="G1068" s="176"/>
      <c r="H1068" s="180">
        <v>255.0</v>
      </c>
      <c r="I1068" s="186" t="e">
        <v>#N/A</v>
      </c>
    </row>
    <row r="1069" ht="12.75" customHeight="1">
      <c r="A1069" s="172" t="s">
        <v>2118</v>
      </c>
      <c r="E1069" s="174" t="s">
        <v>2119</v>
      </c>
      <c r="F1069" s="180">
        <v>780.0</v>
      </c>
      <c r="G1069" s="176"/>
      <c r="H1069" s="180">
        <v>780.0</v>
      </c>
      <c r="I1069" s="186" t="e">
        <v>#N/A</v>
      </c>
    </row>
    <row r="1070" ht="12.75" customHeight="1">
      <c r="A1070" s="172" t="s">
        <v>2120</v>
      </c>
      <c r="E1070" s="174" t="s">
        <v>2121</v>
      </c>
      <c r="F1070" s="180">
        <v>12.0</v>
      </c>
      <c r="G1070" s="176"/>
      <c r="H1070" s="180">
        <v>12.0</v>
      </c>
      <c r="I1070" s="186" t="e">
        <v>#N/A</v>
      </c>
    </row>
    <row r="1071" ht="12.75" customHeight="1">
      <c r="A1071" s="172" t="s">
        <v>2122</v>
      </c>
      <c r="D1071" s="188"/>
      <c r="E1071" s="174" t="s">
        <v>2123</v>
      </c>
      <c r="F1071" s="180">
        <v>15.0</v>
      </c>
      <c r="G1071" s="176"/>
      <c r="H1071" s="180">
        <v>15.0</v>
      </c>
      <c r="I1071" s="186" t="e">
        <v>#N/A</v>
      </c>
    </row>
    <row r="1072" ht="12.75" customHeight="1">
      <c r="A1072" s="172" t="s">
        <v>2124</v>
      </c>
      <c r="D1072" s="188"/>
      <c r="E1072" s="174" t="s">
        <v>2125</v>
      </c>
      <c r="F1072" s="180">
        <v>18.0</v>
      </c>
      <c r="G1072" s="176"/>
      <c r="H1072" s="180">
        <v>18.0</v>
      </c>
      <c r="I1072" s="186" t="e">
        <v>#N/A</v>
      </c>
    </row>
    <row r="1073" ht="12.75" customHeight="1">
      <c r="A1073" s="172" t="s">
        <v>2126</v>
      </c>
      <c r="E1073" s="174" t="s">
        <v>2127</v>
      </c>
      <c r="F1073" s="180">
        <v>24.0</v>
      </c>
      <c r="G1073" s="176"/>
      <c r="H1073" s="180">
        <v>24.0</v>
      </c>
      <c r="I1073" s="186" t="e">
        <v>#N/A</v>
      </c>
    </row>
    <row r="1074" ht="12.75" customHeight="1">
      <c r="A1074" s="172" t="s">
        <v>2128</v>
      </c>
      <c r="E1074" s="174" t="s">
        <v>2129</v>
      </c>
      <c r="F1074" s="180">
        <v>9.95</v>
      </c>
      <c r="G1074" s="176"/>
      <c r="H1074" s="180">
        <v>9.95</v>
      </c>
      <c r="I1074" s="186" t="e">
        <v>#N/A</v>
      </c>
    </row>
    <row r="1075" ht="12.75" customHeight="1">
      <c r="A1075" s="172" t="s">
        <v>2130</v>
      </c>
      <c r="E1075" s="174" t="s">
        <v>2131</v>
      </c>
      <c r="F1075" s="180">
        <v>349.39</v>
      </c>
      <c r="G1075" s="176"/>
      <c r="H1075" s="180">
        <v>349.39</v>
      </c>
      <c r="I1075" s="186" t="e">
        <v>#N/A</v>
      </c>
    </row>
    <row r="1076" ht="12.75" customHeight="1">
      <c r="A1076" s="172" t="s">
        <v>2132</v>
      </c>
      <c r="E1076" s="174" t="s">
        <v>2133</v>
      </c>
      <c r="F1076" s="180">
        <v>356.96</v>
      </c>
      <c r="G1076" s="176"/>
      <c r="H1076" s="180">
        <v>356.96</v>
      </c>
      <c r="I1076" s="186" t="e">
        <v>#N/A</v>
      </c>
    </row>
    <row r="1077" ht="12.75" customHeight="1">
      <c r="A1077" s="172" t="s">
        <v>2134</v>
      </c>
      <c r="E1077" s="174" t="s">
        <v>2135</v>
      </c>
      <c r="F1077" s="180">
        <v>483.34</v>
      </c>
      <c r="G1077" s="176"/>
      <c r="H1077" s="180">
        <v>483.34</v>
      </c>
      <c r="I1077" s="186" t="e">
        <v>#N/A</v>
      </c>
    </row>
    <row r="1078" ht="12.75" customHeight="1">
      <c r="A1078" s="172" t="s">
        <v>2136</v>
      </c>
      <c r="E1078" s="174" t="s">
        <v>2137</v>
      </c>
      <c r="F1078" s="180">
        <v>1028.97</v>
      </c>
      <c r="G1078" s="176"/>
      <c r="H1078" s="180">
        <v>1028.97</v>
      </c>
      <c r="I1078" s="186" t="e">
        <v>#N/A</v>
      </c>
    </row>
    <row r="1079" ht="12.75" customHeight="1">
      <c r="A1079" s="172" t="s">
        <v>2138</v>
      </c>
      <c r="E1079" s="174" t="s">
        <v>2135</v>
      </c>
      <c r="F1079" s="180">
        <v>904.99</v>
      </c>
      <c r="G1079" s="176"/>
      <c r="H1079" s="180">
        <v>904.99</v>
      </c>
      <c r="I1079" s="186" t="e">
        <v>#N/A</v>
      </c>
    </row>
    <row r="1080" ht="12.75" customHeight="1">
      <c r="A1080" s="172" t="s">
        <v>2139</v>
      </c>
      <c r="E1080" s="174" t="s">
        <v>2140</v>
      </c>
      <c r="F1080" s="180">
        <v>1131.23</v>
      </c>
      <c r="G1080" s="176"/>
      <c r="H1080" s="180">
        <v>1131.23</v>
      </c>
      <c r="I1080" s="186" t="e">
        <v>#N/A</v>
      </c>
    </row>
    <row r="1081" ht="12.75" customHeight="1">
      <c r="A1081" s="172" t="s">
        <v>2141</v>
      </c>
      <c r="E1081" s="174" t="s">
        <v>2142</v>
      </c>
      <c r="F1081" s="180">
        <v>195.0</v>
      </c>
      <c r="G1081" s="176"/>
      <c r="H1081" s="180">
        <v>136.5</v>
      </c>
      <c r="I1081" s="186" t="e">
        <v>#N/A</v>
      </c>
    </row>
    <row r="1082" ht="12.75" customHeight="1">
      <c r="A1082" s="172" t="s">
        <v>2143</v>
      </c>
      <c r="E1082" s="174" t="s">
        <v>2144</v>
      </c>
      <c r="F1082" s="180">
        <v>189.37</v>
      </c>
      <c r="G1082" s="176"/>
      <c r="H1082" s="180">
        <v>132.56</v>
      </c>
      <c r="I1082" s="181">
        <v>11.5</v>
      </c>
    </row>
    <row r="1083" ht="12.75" customHeight="1">
      <c r="A1083" s="172" t="s">
        <v>323</v>
      </c>
      <c r="E1083" s="174" t="s">
        <v>2145</v>
      </c>
      <c r="F1083" s="180">
        <v>242.94</v>
      </c>
      <c r="G1083" s="176"/>
      <c r="H1083" s="180">
        <v>170.06</v>
      </c>
      <c r="I1083" s="181">
        <v>35.0</v>
      </c>
    </row>
    <row r="1084" ht="12.75" customHeight="1">
      <c r="A1084" s="172" t="s">
        <v>2146</v>
      </c>
      <c r="E1084" s="174" t="s">
        <v>2147</v>
      </c>
      <c r="F1084" s="180">
        <v>259.95</v>
      </c>
      <c r="G1084" s="176"/>
      <c r="H1084" s="180">
        <v>181.96</v>
      </c>
      <c r="I1084" s="186" t="e">
        <v>#N/A</v>
      </c>
    </row>
    <row r="1085" ht="12.75" customHeight="1">
      <c r="A1085" s="172" t="s">
        <v>324</v>
      </c>
      <c r="E1085" s="174" t="s">
        <v>2148</v>
      </c>
      <c r="F1085" s="180">
        <v>329.95</v>
      </c>
      <c r="G1085" s="176"/>
      <c r="H1085" s="180">
        <v>230.96</v>
      </c>
      <c r="I1085" s="181">
        <v>55.0</v>
      </c>
    </row>
    <row r="1086" ht="12.75" customHeight="1">
      <c r="A1086" s="172" t="s">
        <v>2149</v>
      </c>
      <c r="E1086" s="174" t="s">
        <v>2150</v>
      </c>
      <c r="F1086" s="180">
        <v>353.05</v>
      </c>
      <c r="G1086" s="176"/>
      <c r="H1086" s="180">
        <v>247.13</v>
      </c>
      <c r="I1086" s="186" t="e">
        <v>#N/A</v>
      </c>
    </row>
    <row r="1087" ht="12.75" customHeight="1">
      <c r="A1087" s="172" t="s">
        <v>325</v>
      </c>
      <c r="E1087" s="174" t="s">
        <v>2151</v>
      </c>
      <c r="F1087" s="180">
        <v>295.94</v>
      </c>
      <c r="G1087" s="176"/>
      <c r="H1087" s="180">
        <v>207.16</v>
      </c>
      <c r="I1087" s="181">
        <v>50.0</v>
      </c>
    </row>
    <row r="1088" ht="12.75" customHeight="1">
      <c r="A1088" s="172" t="s">
        <v>2152</v>
      </c>
      <c r="D1088" s="188"/>
      <c r="E1088" s="174" t="s">
        <v>2151</v>
      </c>
      <c r="F1088" s="180">
        <v>316.66</v>
      </c>
      <c r="G1088" s="176"/>
      <c r="H1088" s="180">
        <v>221.66</v>
      </c>
      <c r="I1088" s="186" t="e">
        <v>#N/A</v>
      </c>
    </row>
    <row r="1089" ht="12.75" customHeight="1">
      <c r="A1089" s="172" t="s">
        <v>326</v>
      </c>
      <c r="D1089" s="188"/>
      <c r="E1089" s="174" t="s">
        <v>2153</v>
      </c>
      <c r="F1089" s="180">
        <v>687.94</v>
      </c>
      <c r="G1089" s="176"/>
      <c r="H1089" s="180">
        <v>481.56</v>
      </c>
      <c r="I1089" s="181">
        <v>75.0</v>
      </c>
    </row>
    <row r="1090" ht="12.75" customHeight="1">
      <c r="A1090" s="172" t="s">
        <v>2154</v>
      </c>
      <c r="D1090" s="188"/>
      <c r="E1090" s="174" t="s">
        <v>2155</v>
      </c>
      <c r="F1090" s="187" t="e">
        <v>#N/A</v>
      </c>
      <c r="G1090" s="176"/>
      <c r="H1090" s="187" t="e">
        <v>#N/A</v>
      </c>
      <c r="I1090" s="186" t="e">
        <v>#N/A</v>
      </c>
    </row>
    <row r="1091" ht="12.75" customHeight="1">
      <c r="A1091" s="172" t="s">
        <v>2156</v>
      </c>
      <c r="D1091" s="188"/>
      <c r="E1091" s="174" t="s">
        <v>2155</v>
      </c>
      <c r="F1091" s="187" t="e">
        <v>#N/A</v>
      </c>
      <c r="G1091" s="176"/>
      <c r="H1091" s="187" t="e">
        <v>#N/A</v>
      </c>
      <c r="I1091" s="186" t="e">
        <v>#N/A</v>
      </c>
    </row>
    <row r="1092" ht="12.75" customHeight="1">
      <c r="A1092" s="172" t="s">
        <v>2157</v>
      </c>
      <c r="D1092" s="188"/>
      <c r="E1092" s="174" t="s">
        <v>2158</v>
      </c>
      <c r="F1092" s="180">
        <v>1595.0</v>
      </c>
      <c r="G1092" s="176"/>
      <c r="H1092" s="180">
        <v>1595.0</v>
      </c>
      <c r="I1092" s="186" t="e">
        <v>#N/A</v>
      </c>
    </row>
    <row r="1093" ht="12.75" customHeight="1">
      <c r="A1093" s="172" t="s">
        <v>2159</v>
      </c>
      <c r="D1093" s="188"/>
      <c r="E1093" s="174" t="s">
        <v>2160</v>
      </c>
      <c r="F1093" s="180">
        <v>1795.0</v>
      </c>
      <c r="G1093" s="176"/>
      <c r="H1093" s="180">
        <v>1795.0</v>
      </c>
      <c r="I1093" s="186" t="e">
        <v>#N/A</v>
      </c>
    </row>
    <row r="1094" ht="12.75" customHeight="1">
      <c r="A1094" s="172" t="s">
        <v>2161</v>
      </c>
      <c r="D1094" s="188"/>
      <c r="E1094" s="174" t="s">
        <v>2162</v>
      </c>
      <c r="F1094" s="180">
        <v>1995.0</v>
      </c>
      <c r="G1094" s="176"/>
      <c r="H1094" s="180">
        <v>1995.0</v>
      </c>
      <c r="I1094" s="186" t="e">
        <v>#N/A</v>
      </c>
    </row>
    <row r="1095" ht="12.75" customHeight="1">
      <c r="A1095" s="172" t="s">
        <v>2163</v>
      </c>
      <c r="D1095" s="188"/>
      <c r="E1095" s="174" t="s">
        <v>2164</v>
      </c>
      <c r="F1095" s="180">
        <v>2445.0</v>
      </c>
      <c r="G1095" s="176"/>
      <c r="H1095" s="180">
        <v>2445.0</v>
      </c>
      <c r="I1095" s="186" t="e">
        <v>#N/A</v>
      </c>
    </row>
    <row r="1096" ht="12.75" customHeight="1">
      <c r="A1096" s="172" t="s">
        <v>2165</v>
      </c>
      <c r="D1096" s="188"/>
      <c r="E1096" s="174" t="s">
        <v>2166</v>
      </c>
      <c r="F1096" s="180">
        <v>2945.0</v>
      </c>
      <c r="G1096" s="176"/>
      <c r="H1096" s="180">
        <v>2945.0</v>
      </c>
      <c r="I1096" s="186" t="e">
        <v>#N/A</v>
      </c>
    </row>
    <row r="1097" ht="12.75" customHeight="1">
      <c r="A1097" s="172" t="s">
        <v>2167</v>
      </c>
      <c r="E1097" s="174" t="s">
        <v>2168</v>
      </c>
      <c r="F1097" s="180">
        <v>3445.0</v>
      </c>
      <c r="G1097" s="176"/>
      <c r="H1097" s="180">
        <v>3445.0</v>
      </c>
      <c r="I1097" s="186" t="e">
        <v>#N/A</v>
      </c>
    </row>
    <row r="1098" ht="12.75" customHeight="1">
      <c r="A1098" s="172" t="s">
        <v>2169</v>
      </c>
      <c r="E1098" s="174" t="s">
        <v>2170</v>
      </c>
      <c r="F1098" s="180">
        <v>3945.0</v>
      </c>
      <c r="G1098" s="176"/>
      <c r="H1098" s="180">
        <v>3945.0</v>
      </c>
      <c r="I1098" s="186" t="e">
        <v>#N/A</v>
      </c>
    </row>
    <row r="1099" ht="12.75" customHeight="1">
      <c r="A1099" s="172" t="s">
        <v>2171</v>
      </c>
      <c r="E1099" s="174" t="s">
        <v>2172</v>
      </c>
      <c r="F1099" s="180">
        <v>4445.0</v>
      </c>
      <c r="G1099" s="176"/>
      <c r="H1099" s="180">
        <v>4445.0</v>
      </c>
      <c r="I1099" s="186" t="e">
        <v>#N/A</v>
      </c>
    </row>
    <row r="1100" ht="12.75" customHeight="1">
      <c r="A1100" s="172" t="s">
        <v>2173</v>
      </c>
      <c r="E1100" s="174" t="s">
        <v>2174</v>
      </c>
      <c r="F1100" s="180">
        <v>4945.0</v>
      </c>
      <c r="G1100" s="176"/>
      <c r="H1100" s="180">
        <v>4945.0</v>
      </c>
      <c r="I1100" s="186" t="e">
        <v>#N/A</v>
      </c>
    </row>
    <row r="1101" ht="12.75" customHeight="1">
      <c r="A1101" s="172" t="s">
        <v>2175</v>
      </c>
      <c r="D1101" s="188"/>
      <c r="E1101" s="174" t="s">
        <v>2176</v>
      </c>
      <c r="F1101" s="180">
        <v>5995.0</v>
      </c>
      <c r="G1101" s="176"/>
      <c r="H1101" s="180">
        <v>5995.0</v>
      </c>
      <c r="I1101" s="186" t="e">
        <v>#N/A</v>
      </c>
    </row>
    <row r="1102" ht="12.75" customHeight="1">
      <c r="A1102" s="172" t="s">
        <v>2177</v>
      </c>
      <c r="D1102" s="188"/>
      <c r="E1102" s="174" t="s">
        <v>2178</v>
      </c>
      <c r="F1102" s="180">
        <v>12.38</v>
      </c>
      <c r="G1102" s="176"/>
      <c r="H1102" s="180">
        <v>8.67</v>
      </c>
      <c r="I1102" s="186" t="e">
        <v>#N/A</v>
      </c>
    </row>
    <row r="1103" ht="12.75" customHeight="1">
      <c r="A1103" s="172" t="s">
        <v>2179</v>
      </c>
      <c r="D1103" s="188"/>
      <c r="E1103" s="174" t="s">
        <v>2180</v>
      </c>
      <c r="F1103" s="180">
        <v>55.69</v>
      </c>
      <c r="G1103" s="176"/>
      <c r="H1103" s="180">
        <v>38.98</v>
      </c>
      <c r="I1103" s="186" t="e">
        <v>#N/A</v>
      </c>
    </row>
    <row r="1104" ht="12.75" customHeight="1">
      <c r="A1104" s="172" t="s">
        <v>2181</v>
      </c>
      <c r="D1104" s="188"/>
      <c r="E1104" s="174" t="s">
        <v>2182</v>
      </c>
      <c r="F1104" s="180">
        <v>13.75</v>
      </c>
      <c r="G1104" s="176"/>
      <c r="H1104" s="180">
        <v>9.63</v>
      </c>
      <c r="I1104" s="186" t="e">
        <v>#N/A</v>
      </c>
    </row>
    <row r="1105" ht="12.75" customHeight="1">
      <c r="A1105" s="172" t="s">
        <v>2183</v>
      </c>
      <c r="D1105" s="188"/>
      <c r="E1105" s="174" t="s">
        <v>2184</v>
      </c>
      <c r="F1105" s="180">
        <v>61.88</v>
      </c>
      <c r="G1105" s="176"/>
      <c r="H1105" s="180">
        <v>43.32</v>
      </c>
      <c r="I1105" s="186" t="e">
        <v>#N/A</v>
      </c>
    </row>
    <row r="1106" ht="12.75" customHeight="1">
      <c r="A1106" s="172" t="s">
        <v>2185</v>
      </c>
      <c r="D1106" s="188"/>
      <c r="E1106" s="174" t="s">
        <v>2186</v>
      </c>
      <c r="F1106" s="180">
        <v>16.96</v>
      </c>
      <c r="G1106" s="176"/>
      <c r="H1106" s="180">
        <v>11.87</v>
      </c>
      <c r="I1106" s="186" t="e">
        <v>#N/A</v>
      </c>
    </row>
    <row r="1107" ht="12.75" customHeight="1">
      <c r="A1107" s="172" t="s">
        <v>2187</v>
      </c>
      <c r="D1107" s="188"/>
      <c r="E1107" s="174" t="s">
        <v>2188</v>
      </c>
      <c r="F1107" s="180">
        <v>76.31</v>
      </c>
      <c r="G1107" s="176"/>
      <c r="H1107" s="180">
        <v>53.42</v>
      </c>
      <c r="I1107" s="186" t="e">
        <v>#N/A</v>
      </c>
    </row>
    <row r="1108" ht="12.75" customHeight="1">
      <c r="A1108" s="172" t="s">
        <v>2189</v>
      </c>
      <c r="D1108" s="188"/>
      <c r="E1108" s="174" t="s">
        <v>2190</v>
      </c>
      <c r="F1108" s="180">
        <v>129.94</v>
      </c>
      <c r="G1108" s="176"/>
      <c r="H1108" s="180">
        <v>90.96</v>
      </c>
      <c r="I1108" s="186" t="e">
        <v>#N/A</v>
      </c>
    </row>
    <row r="1109" ht="12.75" customHeight="1">
      <c r="A1109" s="172" t="s">
        <v>2191</v>
      </c>
      <c r="D1109" s="188"/>
      <c r="E1109" s="174" t="s">
        <v>2192</v>
      </c>
      <c r="F1109" s="180">
        <v>199.92</v>
      </c>
      <c r="G1109" s="176"/>
      <c r="H1109" s="180">
        <v>139.94</v>
      </c>
      <c r="I1109" s="186" t="e">
        <v>#N/A</v>
      </c>
    </row>
    <row r="1110" ht="12.75" customHeight="1">
      <c r="A1110" s="172" t="s">
        <v>2193</v>
      </c>
      <c r="D1110" s="188"/>
      <c r="E1110" s="174" t="s">
        <v>2194</v>
      </c>
      <c r="F1110" s="180">
        <v>62.7</v>
      </c>
      <c r="G1110" s="176"/>
      <c r="H1110" s="180">
        <v>43.89</v>
      </c>
      <c r="I1110" s="186" t="e">
        <v>#N/A</v>
      </c>
    </row>
    <row r="1111" ht="12.75" customHeight="1">
      <c r="A1111" s="172" t="s">
        <v>2195</v>
      </c>
      <c r="D1111" s="188"/>
      <c r="E1111" s="174" t="s">
        <v>2196</v>
      </c>
      <c r="F1111" s="180">
        <v>244.96</v>
      </c>
      <c r="G1111" s="176"/>
      <c r="H1111" s="180">
        <v>171.47</v>
      </c>
      <c r="I1111" s="186" t="e">
        <v>#N/A</v>
      </c>
    </row>
    <row r="1112" ht="12.75" customHeight="1">
      <c r="A1112" s="172" t="s">
        <v>327</v>
      </c>
      <c r="E1112" s="174" t="s">
        <v>2197</v>
      </c>
      <c r="F1112" s="180">
        <v>64.95</v>
      </c>
      <c r="G1112" s="176"/>
      <c r="H1112" s="180">
        <v>45.46</v>
      </c>
      <c r="I1112" s="181">
        <v>3.5</v>
      </c>
    </row>
    <row r="1113" ht="12.75" customHeight="1">
      <c r="A1113" s="172" t="s">
        <v>328</v>
      </c>
      <c r="D1113" s="188"/>
      <c r="E1113" s="174" t="s">
        <v>2198</v>
      </c>
      <c r="F1113" s="180">
        <v>76.95</v>
      </c>
      <c r="G1113" s="176"/>
      <c r="H1113" s="180">
        <v>53.86</v>
      </c>
      <c r="I1113" s="186" t="e">
        <v>#N/A</v>
      </c>
    </row>
    <row r="1114" ht="12.75" customHeight="1">
      <c r="A1114" s="172" t="s">
        <v>2199</v>
      </c>
      <c r="E1114" s="174" t="s">
        <v>2158</v>
      </c>
      <c r="F1114" s="180">
        <v>1095.0</v>
      </c>
      <c r="G1114" s="176"/>
      <c r="H1114" s="180">
        <v>1095.0</v>
      </c>
      <c r="I1114" s="186" t="e">
        <v>#N/A</v>
      </c>
    </row>
    <row r="1115" ht="12.75" customHeight="1">
      <c r="A1115" s="172" t="s">
        <v>2200</v>
      </c>
      <c r="E1115" s="174" t="s">
        <v>2160</v>
      </c>
      <c r="F1115" s="180">
        <v>1175.0</v>
      </c>
      <c r="G1115" s="176"/>
      <c r="H1115" s="180">
        <v>1175.0</v>
      </c>
      <c r="I1115" s="186" t="e">
        <v>#N/A</v>
      </c>
    </row>
    <row r="1116" ht="12.75" customHeight="1">
      <c r="A1116" s="172" t="s">
        <v>2201</v>
      </c>
      <c r="E1116" s="174" t="s">
        <v>2162</v>
      </c>
      <c r="F1116" s="180">
        <v>1295.0</v>
      </c>
      <c r="G1116" s="176"/>
      <c r="H1116" s="180">
        <v>1295.0</v>
      </c>
      <c r="I1116" s="186" t="e">
        <v>#N/A</v>
      </c>
    </row>
    <row r="1117" ht="12.75" customHeight="1">
      <c r="A1117" s="172" t="s">
        <v>2202</v>
      </c>
      <c r="D1117" s="188"/>
      <c r="E1117" s="174" t="s">
        <v>2203</v>
      </c>
      <c r="F1117" s="180">
        <v>1595.0</v>
      </c>
      <c r="G1117" s="176"/>
      <c r="H1117" s="180">
        <v>1595.0</v>
      </c>
      <c r="I1117" s="186" t="e">
        <v>#N/A</v>
      </c>
    </row>
    <row r="1118" ht="12.75" customHeight="1">
      <c r="A1118" s="172" t="s">
        <v>2204</v>
      </c>
      <c r="D1118" s="188"/>
      <c r="E1118" s="174" t="s">
        <v>2166</v>
      </c>
      <c r="F1118" s="180">
        <v>1795.0</v>
      </c>
      <c r="G1118" s="176"/>
      <c r="H1118" s="180">
        <v>1795.0</v>
      </c>
      <c r="I1118" s="186" t="e">
        <v>#N/A</v>
      </c>
    </row>
    <row r="1119" ht="12.75" customHeight="1">
      <c r="A1119" s="172" t="s">
        <v>2205</v>
      </c>
      <c r="D1119" s="188"/>
      <c r="E1119" s="174" t="s">
        <v>2168</v>
      </c>
      <c r="F1119" s="180">
        <v>1995.0</v>
      </c>
      <c r="G1119" s="176"/>
      <c r="H1119" s="180">
        <v>1995.0</v>
      </c>
      <c r="I1119" s="186" t="e">
        <v>#N/A</v>
      </c>
    </row>
    <row r="1120" ht="12.75" customHeight="1">
      <c r="A1120" s="172" t="s">
        <v>2206</v>
      </c>
      <c r="D1120" s="188"/>
      <c r="E1120" s="174" t="s">
        <v>2207</v>
      </c>
      <c r="F1120" s="180">
        <v>154.44</v>
      </c>
      <c r="G1120" s="176"/>
      <c r="H1120" s="180">
        <v>154.44</v>
      </c>
      <c r="I1120" s="186" t="e">
        <v>#N/A</v>
      </c>
    </row>
    <row r="1121" ht="12.75" customHeight="1">
      <c r="A1121" s="172" t="s">
        <v>2208</v>
      </c>
      <c r="D1121" s="188"/>
      <c r="E1121" s="174" t="s">
        <v>2209</v>
      </c>
      <c r="F1121" s="180">
        <v>15.83</v>
      </c>
      <c r="G1121" s="176"/>
      <c r="H1121" s="180">
        <v>11.08</v>
      </c>
      <c r="I1121" s="186" t="e">
        <v>#N/A</v>
      </c>
    </row>
    <row r="1122" ht="12.75" customHeight="1">
      <c r="A1122" s="172" t="s">
        <v>2210</v>
      </c>
      <c r="D1122" s="188"/>
      <c r="E1122" s="174" t="s">
        <v>2211</v>
      </c>
      <c r="F1122" s="180">
        <v>18.61</v>
      </c>
      <c r="G1122" s="176"/>
      <c r="H1122" s="180">
        <v>13.03</v>
      </c>
      <c r="I1122" s="186" t="e">
        <v>#N/A</v>
      </c>
    </row>
    <row r="1123" ht="12.75" customHeight="1">
      <c r="A1123" s="172" t="s">
        <v>2212</v>
      </c>
      <c r="D1123" s="188"/>
      <c r="E1123" s="174" t="s">
        <v>2213</v>
      </c>
      <c r="F1123" s="180">
        <v>25.28</v>
      </c>
      <c r="G1123" s="176"/>
      <c r="H1123" s="180">
        <v>17.7</v>
      </c>
      <c r="I1123" s="186" t="e">
        <v>#N/A</v>
      </c>
    </row>
    <row r="1124" ht="12.75" customHeight="1">
      <c r="A1124" s="172" t="s">
        <v>2214</v>
      </c>
      <c r="D1124" s="188"/>
      <c r="E1124" s="174" t="s">
        <v>2215</v>
      </c>
      <c r="F1124" s="180">
        <v>32.78</v>
      </c>
      <c r="G1124" s="176"/>
      <c r="H1124" s="180">
        <v>22.95</v>
      </c>
      <c r="I1124" s="186" t="e">
        <v>#N/A</v>
      </c>
    </row>
    <row r="1125" ht="12.75" customHeight="1">
      <c r="A1125" s="172" t="s">
        <v>2216</v>
      </c>
      <c r="D1125" s="188"/>
      <c r="E1125" s="174" t="s">
        <v>2217</v>
      </c>
      <c r="F1125" s="180">
        <v>26.11</v>
      </c>
      <c r="G1125" s="176"/>
      <c r="H1125" s="180">
        <v>18.28</v>
      </c>
      <c r="I1125" s="186" t="e">
        <v>#N/A</v>
      </c>
    </row>
    <row r="1126" ht="12.75" customHeight="1">
      <c r="A1126" s="172" t="s">
        <v>2218</v>
      </c>
      <c r="D1126" s="188"/>
      <c r="E1126" s="174" t="s">
        <v>2219</v>
      </c>
      <c r="F1126" s="180">
        <v>28.89</v>
      </c>
      <c r="G1126" s="176"/>
      <c r="H1126" s="180">
        <v>20.22</v>
      </c>
      <c r="I1126" s="186" t="e">
        <v>#N/A</v>
      </c>
    </row>
    <row r="1127" ht="12.75" customHeight="1">
      <c r="A1127" s="172" t="s">
        <v>2220</v>
      </c>
      <c r="D1127" s="188"/>
      <c r="E1127" s="174" t="s">
        <v>2221</v>
      </c>
      <c r="F1127" s="180">
        <v>40.0</v>
      </c>
      <c r="G1127" s="176"/>
      <c r="H1127" s="180">
        <v>28.0</v>
      </c>
      <c r="I1127" s="186" t="e">
        <v>#N/A</v>
      </c>
    </row>
    <row r="1128" ht="12.75" customHeight="1">
      <c r="A1128" s="172" t="s">
        <v>2222</v>
      </c>
      <c r="D1128" s="188"/>
      <c r="E1128" s="174" t="s">
        <v>2223</v>
      </c>
      <c r="F1128" s="180">
        <v>55.83</v>
      </c>
      <c r="G1128" s="176"/>
      <c r="H1128" s="180">
        <v>39.08</v>
      </c>
      <c r="I1128" s="186" t="e">
        <v>#N/A</v>
      </c>
    </row>
    <row r="1129" ht="12.75" customHeight="1">
      <c r="A1129" s="172" t="s">
        <v>2224</v>
      </c>
      <c r="D1129" s="188"/>
      <c r="E1129" s="174" t="s">
        <v>2225</v>
      </c>
      <c r="F1129" s="180">
        <v>46.03</v>
      </c>
      <c r="G1129" s="176"/>
      <c r="H1129" s="180">
        <v>32.22</v>
      </c>
      <c r="I1129" s="186" t="e">
        <v>#N/A</v>
      </c>
    </row>
    <row r="1130" ht="12.75" customHeight="1">
      <c r="A1130" s="172" t="s">
        <v>2226</v>
      </c>
      <c r="D1130" s="188"/>
      <c r="E1130" s="174" t="s">
        <v>2227</v>
      </c>
      <c r="F1130" s="180">
        <v>46.03</v>
      </c>
      <c r="G1130" s="176"/>
      <c r="H1130" s="180">
        <v>32.22</v>
      </c>
      <c r="I1130" s="186" t="e">
        <v>#N/A</v>
      </c>
    </row>
    <row r="1131" ht="12.75" customHeight="1">
      <c r="A1131" s="172" t="s">
        <v>2228</v>
      </c>
      <c r="D1131" s="188"/>
      <c r="E1131" s="174" t="s">
        <v>2229</v>
      </c>
      <c r="F1131" s="180">
        <v>69.41</v>
      </c>
      <c r="G1131" s="176"/>
      <c r="H1131" s="180">
        <v>48.59</v>
      </c>
      <c r="I1131" s="186" t="e">
        <v>#N/A</v>
      </c>
    </row>
    <row r="1132" ht="12.75" customHeight="1">
      <c r="A1132" s="172" t="s">
        <v>2230</v>
      </c>
      <c r="D1132" s="188"/>
      <c r="E1132" s="174" t="s">
        <v>2231</v>
      </c>
      <c r="F1132" s="180">
        <v>69.41</v>
      </c>
      <c r="G1132" s="176"/>
      <c r="H1132" s="180">
        <v>48.59</v>
      </c>
      <c r="I1132" s="186" t="e">
        <v>#N/A</v>
      </c>
    </row>
    <row r="1133" ht="12.75" customHeight="1">
      <c r="A1133" s="172" t="s">
        <v>2232</v>
      </c>
      <c r="D1133" s="188"/>
      <c r="E1133" s="174" t="s">
        <v>2233</v>
      </c>
      <c r="F1133" s="180">
        <v>61.39</v>
      </c>
      <c r="G1133" s="176"/>
      <c r="H1133" s="180">
        <v>42.97</v>
      </c>
      <c r="I1133" s="186" t="e">
        <v>#N/A</v>
      </c>
    </row>
    <row r="1134" ht="12.75" customHeight="1">
      <c r="A1134" s="172" t="s">
        <v>2234</v>
      </c>
      <c r="D1134" s="188"/>
      <c r="E1134" s="174" t="s">
        <v>2235</v>
      </c>
      <c r="F1134" s="180">
        <v>68.06</v>
      </c>
      <c r="G1134" s="176"/>
      <c r="H1134" s="180">
        <v>47.64</v>
      </c>
      <c r="I1134" s="186" t="e">
        <v>#N/A</v>
      </c>
    </row>
    <row r="1135" ht="12.75" customHeight="1">
      <c r="A1135" s="172" t="s">
        <v>2236</v>
      </c>
      <c r="D1135" s="188"/>
      <c r="E1135" s="174" t="s">
        <v>2237</v>
      </c>
      <c r="F1135" s="180">
        <v>87.22</v>
      </c>
      <c r="G1135" s="176"/>
      <c r="H1135" s="180">
        <v>61.05</v>
      </c>
      <c r="I1135" s="186" t="e">
        <v>#N/A</v>
      </c>
    </row>
    <row r="1136" ht="12.75" customHeight="1">
      <c r="A1136" s="172" t="s">
        <v>2238</v>
      </c>
      <c r="D1136" s="188"/>
      <c r="E1136" s="174" t="s">
        <v>2239</v>
      </c>
      <c r="F1136" s="180">
        <v>114.17</v>
      </c>
      <c r="G1136" s="176"/>
      <c r="H1136" s="180">
        <v>79.92</v>
      </c>
      <c r="I1136" s="186" t="e">
        <v>#N/A</v>
      </c>
    </row>
    <row r="1137" ht="12.75" customHeight="1">
      <c r="A1137" s="172" t="s">
        <v>2240</v>
      </c>
      <c r="D1137" s="188" t="s">
        <v>787</v>
      </c>
      <c r="E1137" s="174" t="s">
        <v>2241</v>
      </c>
      <c r="F1137" s="180">
        <v>3.24</v>
      </c>
      <c r="G1137" s="176"/>
      <c r="H1137" s="180">
        <v>2.27</v>
      </c>
      <c r="I1137" s="181">
        <v>0.125</v>
      </c>
    </row>
    <row r="1138" ht="12.75" customHeight="1">
      <c r="A1138" s="172" t="s">
        <v>2242</v>
      </c>
      <c r="D1138" s="188" t="s">
        <v>753</v>
      </c>
      <c r="E1138" s="174" t="s">
        <v>2243</v>
      </c>
      <c r="F1138" s="180">
        <v>3.54</v>
      </c>
      <c r="G1138" s="176"/>
      <c r="H1138" s="180">
        <v>2.48</v>
      </c>
      <c r="I1138" s="181">
        <v>0.2125</v>
      </c>
    </row>
    <row r="1139" ht="12.75" customHeight="1">
      <c r="A1139" s="172" t="s">
        <v>2244</v>
      </c>
      <c r="D1139" s="188"/>
      <c r="E1139" s="174" t="s">
        <v>2245</v>
      </c>
      <c r="F1139" s="180">
        <v>5.34</v>
      </c>
      <c r="G1139" s="176"/>
      <c r="H1139" s="180">
        <v>3.74</v>
      </c>
      <c r="I1139" s="181">
        <v>0.45</v>
      </c>
    </row>
    <row r="1140" ht="12.75" customHeight="1">
      <c r="A1140" s="172" t="s">
        <v>2246</v>
      </c>
      <c r="D1140" s="188"/>
      <c r="E1140" s="174" t="s">
        <v>2247</v>
      </c>
      <c r="F1140" s="180">
        <v>21.25</v>
      </c>
      <c r="G1140" s="176"/>
      <c r="H1140" s="180">
        <v>21.25</v>
      </c>
      <c r="I1140" s="181">
        <v>0.1</v>
      </c>
    </row>
    <row r="1141" ht="12.75" customHeight="1">
      <c r="A1141" s="172" t="s">
        <v>2248</v>
      </c>
      <c r="D1141" s="188"/>
      <c r="E1141" s="174" t="s">
        <v>2249</v>
      </c>
      <c r="F1141" s="180">
        <v>36.85</v>
      </c>
      <c r="G1141" s="176"/>
      <c r="H1141" s="180">
        <v>36.85</v>
      </c>
      <c r="I1141" s="181">
        <v>0.17</v>
      </c>
    </row>
    <row r="1142" ht="12.75" customHeight="1">
      <c r="A1142" s="172" t="s">
        <v>2250</v>
      </c>
      <c r="D1142" s="188"/>
      <c r="E1142" s="174" t="s">
        <v>2251</v>
      </c>
      <c r="F1142" s="180">
        <v>226.96</v>
      </c>
      <c r="G1142" s="176"/>
      <c r="H1142" s="180">
        <v>226.96</v>
      </c>
      <c r="I1142" s="181">
        <v>1.52</v>
      </c>
    </row>
    <row r="1143" ht="12.75" customHeight="1">
      <c r="A1143" s="172" t="s">
        <v>2252</v>
      </c>
      <c r="D1143" s="188"/>
      <c r="E1143" s="174" t="s">
        <v>2253</v>
      </c>
      <c r="F1143" s="180">
        <v>361.3</v>
      </c>
      <c r="G1143" s="176"/>
      <c r="H1143" s="180">
        <v>361.3</v>
      </c>
      <c r="I1143" s="181">
        <v>4.0</v>
      </c>
    </row>
    <row r="1144" ht="12.75" customHeight="1">
      <c r="A1144" s="172" t="s">
        <v>2254</v>
      </c>
      <c r="E1144" s="174" t="s">
        <v>2255</v>
      </c>
      <c r="F1144" s="180">
        <v>430.21</v>
      </c>
      <c r="G1144" s="176"/>
      <c r="H1144" s="180">
        <v>430.21</v>
      </c>
      <c r="I1144" s="181">
        <v>10.0</v>
      </c>
    </row>
    <row r="1145" ht="12.75" customHeight="1">
      <c r="A1145" s="172" t="s">
        <v>2256</v>
      </c>
      <c r="E1145" s="174" t="s">
        <v>2257</v>
      </c>
      <c r="F1145" s="180">
        <v>439.57</v>
      </c>
      <c r="G1145" s="176"/>
      <c r="H1145" s="180">
        <v>439.57</v>
      </c>
      <c r="I1145" s="181">
        <v>5.6</v>
      </c>
    </row>
    <row r="1146" ht="12.75" customHeight="1">
      <c r="A1146" s="172" t="s">
        <v>2258</v>
      </c>
      <c r="E1146" s="174" t="s">
        <v>2259</v>
      </c>
      <c r="F1146" s="180">
        <v>70.21</v>
      </c>
      <c r="G1146" s="176"/>
      <c r="H1146" s="180">
        <v>70.21</v>
      </c>
      <c r="I1146" s="181">
        <v>0.33</v>
      </c>
    </row>
    <row r="1147" ht="12.75" customHeight="1">
      <c r="A1147" s="172" t="s">
        <v>2260</v>
      </c>
      <c r="E1147" s="174" t="s">
        <v>2261</v>
      </c>
      <c r="F1147" s="180">
        <v>87.03</v>
      </c>
      <c r="G1147" s="176"/>
      <c r="H1147" s="180">
        <v>87.03</v>
      </c>
      <c r="I1147" s="181">
        <v>0.65</v>
      </c>
    </row>
    <row r="1148" ht="12.75" customHeight="1">
      <c r="A1148" s="172" t="s">
        <v>2262</v>
      </c>
      <c r="E1148" s="174" t="s">
        <v>2263</v>
      </c>
      <c r="F1148" s="180">
        <v>122.83</v>
      </c>
      <c r="G1148" s="176"/>
      <c r="H1148" s="180">
        <v>122.83</v>
      </c>
      <c r="I1148" s="181">
        <v>0.96</v>
      </c>
    </row>
    <row r="1149" ht="12.75" customHeight="1">
      <c r="A1149" s="172" t="s">
        <v>2264</v>
      </c>
      <c r="D1149" s="188"/>
      <c r="E1149" s="174" t="s">
        <v>2265</v>
      </c>
      <c r="F1149" s="180">
        <v>220.0</v>
      </c>
      <c r="G1149" s="176"/>
      <c r="H1149" s="180">
        <v>220.0</v>
      </c>
      <c r="I1149" s="181">
        <v>1.47</v>
      </c>
    </row>
    <row r="1150" ht="12.75" customHeight="1">
      <c r="A1150" s="172" t="s">
        <v>2266</v>
      </c>
      <c r="D1150" s="188"/>
      <c r="E1150" s="174" t="s">
        <v>2267</v>
      </c>
      <c r="F1150" s="180">
        <v>364.44</v>
      </c>
      <c r="G1150" s="176"/>
      <c r="H1150" s="180">
        <v>364.44</v>
      </c>
      <c r="I1150" s="181">
        <v>3.5</v>
      </c>
    </row>
    <row r="1151" ht="12.75" customHeight="1">
      <c r="A1151" s="172" t="s">
        <v>2268</v>
      </c>
      <c r="D1151" s="188"/>
      <c r="E1151" s="174" t="s">
        <v>2269</v>
      </c>
      <c r="F1151" s="180">
        <v>437.87</v>
      </c>
      <c r="G1151" s="176"/>
      <c r="H1151" s="180">
        <v>437.87</v>
      </c>
      <c r="I1151" s="181">
        <v>4.9</v>
      </c>
    </row>
    <row r="1152" ht="12.75" customHeight="1">
      <c r="A1152" s="172" t="s">
        <v>2270</v>
      </c>
      <c r="D1152" s="188"/>
      <c r="E1152" s="174" t="s">
        <v>2271</v>
      </c>
      <c r="F1152" s="180">
        <v>32.03</v>
      </c>
      <c r="G1152" s="176"/>
      <c r="H1152" s="180">
        <v>32.03</v>
      </c>
      <c r="I1152" s="181">
        <v>0.05</v>
      </c>
    </row>
    <row r="1153" ht="12.75" customHeight="1">
      <c r="A1153" s="172" t="s">
        <v>2272</v>
      </c>
      <c r="D1153" s="188"/>
      <c r="E1153" s="174" t="s">
        <v>2273</v>
      </c>
      <c r="F1153" s="180">
        <v>45.58</v>
      </c>
      <c r="G1153" s="176"/>
      <c r="H1153" s="180">
        <v>45.58</v>
      </c>
      <c r="I1153" s="181">
        <v>0.6</v>
      </c>
    </row>
    <row r="1154" ht="12.75" customHeight="1">
      <c r="A1154" s="172" t="s">
        <v>2274</v>
      </c>
      <c r="D1154" s="188"/>
      <c r="E1154" s="174" t="s">
        <v>2275</v>
      </c>
      <c r="F1154" s="180">
        <v>185.14</v>
      </c>
      <c r="G1154" s="176"/>
      <c r="H1154" s="180">
        <v>185.14</v>
      </c>
      <c r="I1154" s="181">
        <v>1.4</v>
      </c>
    </row>
    <row r="1155" ht="12.75" customHeight="1">
      <c r="A1155" s="172" t="s">
        <v>2276</v>
      </c>
      <c r="E1155" s="174" t="s">
        <v>2277</v>
      </c>
      <c r="F1155" s="180">
        <v>310.0</v>
      </c>
      <c r="G1155" s="176"/>
      <c r="H1155" s="180">
        <v>310.0</v>
      </c>
      <c r="I1155" s="181">
        <v>3.54</v>
      </c>
    </row>
    <row r="1156" ht="12.75" customHeight="1">
      <c r="A1156" s="172" t="s">
        <v>2278</v>
      </c>
      <c r="E1156" s="174" t="s">
        <v>2279</v>
      </c>
      <c r="F1156" s="180">
        <v>49.27</v>
      </c>
      <c r="G1156" s="176"/>
      <c r="H1156" s="180">
        <v>49.27</v>
      </c>
      <c r="I1156" s="181">
        <v>0.05</v>
      </c>
    </row>
    <row r="1157" ht="12.75" customHeight="1">
      <c r="A1157" s="172" t="s">
        <v>2280</v>
      </c>
      <c r="E1157" s="174" t="s">
        <v>2281</v>
      </c>
      <c r="F1157" s="180">
        <v>94.85</v>
      </c>
      <c r="G1157" s="176"/>
      <c r="H1157" s="180">
        <v>94.85</v>
      </c>
      <c r="I1157" s="181">
        <v>0.14</v>
      </c>
    </row>
    <row r="1158" ht="12.75" customHeight="1">
      <c r="A1158" s="172" t="s">
        <v>2282</v>
      </c>
      <c r="E1158" s="174" t="s">
        <v>2283</v>
      </c>
      <c r="F1158" s="180">
        <v>700.85</v>
      </c>
      <c r="G1158" s="176"/>
      <c r="H1158" s="180">
        <v>700.85</v>
      </c>
      <c r="I1158" s="181">
        <v>4.54</v>
      </c>
    </row>
    <row r="1159" ht="12.75" customHeight="1">
      <c r="A1159" s="172" t="s">
        <v>2284</v>
      </c>
      <c r="D1159" s="188"/>
      <c r="E1159" s="174" t="s">
        <v>2285</v>
      </c>
      <c r="F1159" s="180">
        <v>1109.36</v>
      </c>
      <c r="G1159" s="176"/>
      <c r="H1159" s="180">
        <v>1109.36</v>
      </c>
      <c r="I1159" s="181">
        <v>14.59</v>
      </c>
    </row>
    <row r="1160" ht="12.75" customHeight="1">
      <c r="A1160" s="172" t="s">
        <v>2286</v>
      </c>
      <c r="D1160" s="188"/>
      <c r="E1160" s="174" t="s">
        <v>2287</v>
      </c>
      <c r="F1160" s="180">
        <v>22.5</v>
      </c>
      <c r="G1160" s="176"/>
      <c r="H1160" s="180">
        <v>22.5</v>
      </c>
      <c r="I1160" s="186" t="e">
        <v>#N/A</v>
      </c>
    </row>
    <row r="1161" ht="12.75" customHeight="1">
      <c r="A1161" s="172" t="s">
        <v>2288</v>
      </c>
      <c r="D1161" s="188"/>
      <c r="E1161" s="174" t="s">
        <v>2289</v>
      </c>
      <c r="F1161" s="180">
        <v>40.17</v>
      </c>
      <c r="G1161" s="176"/>
      <c r="H1161" s="180">
        <v>40.17</v>
      </c>
      <c r="I1161" s="186" t="e">
        <v>#N/A</v>
      </c>
    </row>
    <row r="1162" ht="12.75" customHeight="1">
      <c r="A1162" s="172" t="s">
        <v>2290</v>
      </c>
      <c r="D1162" s="188"/>
      <c r="E1162" s="174" t="s">
        <v>2291</v>
      </c>
      <c r="F1162" s="180">
        <v>40.17</v>
      </c>
      <c r="G1162" s="176"/>
      <c r="H1162" s="180">
        <v>40.17</v>
      </c>
      <c r="I1162" s="186" t="e">
        <v>#N/A</v>
      </c>
    </row>
    <row r="1163" ht="12.75" customHeight="1">
      <c r="A1163" s="172" t="s">
        <v>2292</v>
      </c>
      <c r="D1163" s="188"/>
      <c r="E1163" s="174" t="s">
        <v>2293</v>
      </c>
      <c r="F1163" s="180">
        <v>40.17</v>
      </c>
      <c r="G1163" s="176"/>
      <c r="H1163" s="180">
        <v>40.17</v>
      </c>
      <c r="I1163" s="186" t="e">
        <v>#N/A</v>
      </c>
    </row>
    <row r="1164" ht="12.75" customHeight="1">
      <c r="A1164" s="172" t="s">
        <v>2294</v>
      </c>
      <c r="D1164" s="188"/>
      <c r="E1164" s="174" t="s">
        <v>2289</v>
      </c>
      <c r="F1164" s="180">
        <v>40.17</v>
      </c>
      <c r="G1164" s="176"/>
      <c r="H1164" s="180">
        <v>40.17</v>
      </c>
      <c r="I1164" s="186" t="e">
        <v>#N/A</v>
      </c>
    </row>
    <row r="1165" ht="12.75" customHeight="1">
      <c r="A1165" s="172" t="s">
        <v>2295</v>
      </c>
      <c r="D1165" s="188"/>
      <c r="E1165" s="174" t="s">
        <v>2296</v>
      </c>
      <c r="F1165" s="180">
        <v>53.56</v>
      </c>
      <c r="G1165" s="176"/>
      <c r="H1165" s="180">
        <v>53.56</v>
      </c>
      <c r="I1165" s="186" t="e">
        <v>#N/A</v>
      </c>
    </row>
    <row r="1166" ht="12.75" customHeight="1">
      <c r="A1166" s="172" t="s">
        <v>2297</v>
      </c>
      <c r="D1166" s="188"/>
      <c r="E1166" s="174" t="s">
        <v>660</v>
      </c>
      <c r="F1166" s="180">
        <v>4992.64</v>
      </c>
      <c r="G1166" s="176"/>
      <c r="H1166" s="180">
        <v>3744.48</v>
      </c>
      <c r="I1166" s="186" t="e">
        <v>#N/A</v>
      </c>
    </row>
    <row r="1167" ht="12.75" customHeight="1">
      <c r="A1167" s="172" t="s">
        <v>2298</v>
      </c>
      <c r="D1167" s="188"/>
      <c r="E1167" s="174" t="s">
        <v>2299</v>
      </c>
      <c r="F1167" s="180">
        <v>599.96</v>
      </c>
      <c r="G1167" s="176"/>
      <c r="H1167" s="180">
        <v>419.97</v>
      </c>
      <c r="I1167" s="186" t="e">
        <v>#N/A</v>
      </c>
    </row>
    <row r="1168" ht="12.75" customHeight="1">
      <c r="A1168" s="172" t="s">
        <v>2300</v>
      </c>
      <c r="D1168" s="188"/>
      <c r="E1168" s="174" t="s">
        <v>2301</v>
      </c>
      <c r="F1168" s="187" t="e">
        <v>#N/A</v>
      </c>
      <c r="G1168" s="176"/>
      <c r="H1168" s="187" t="e">
        <v>#N/A</v>
      </c>
      <c r="I1168" s="186" t="e">
        <v>#N/A</v>
      </c>
    </row>
    <row r="1169" ht="12.75" customHeight="1">
      <c r="A1169" s="172" t="s">
        <v>2302</v>
      </c>
      <c r="D1169" s="188"/>
      <c r="E1169" s="174" t="s">
        <v>2303</v>
      </c>
      <c r="F1169" s="187" t="e">
        <v>#N/A</v>
      </c>
      <c r="G1169" s="176"/>
      <c r="H1169" s="187" t="e">
        <v>#N/A</v>
      </c>
      <c r="I1169" s="186" t="e">
        <v>#N/A</v>
      </c>
    </row>
    <row r="1170" ht="12.75" customHeight="1">
      <c r="A1170" s="172" t="s">
        <v>2304</v>
      </c>
      <c r="D1170" s="188"/>
      <c r="E1170" s="174" t="s">
        <v>2305</v>
      </c>
      <c r="F1170" s="187" t="e">
        <v>#N/A</v>
      </c>
      <c r="G1170" s="176"/>
      <c r="H1170" s="187" t="e">
        <v>#N/A</v>
      </c>
      <c r="I1170" s="186" t="e">
        <v>#N/A</v>
      </c>
    </row>
    <row r="1171" ht="12.75" customHeight="1">
      <c r="A1171" s="172" t="s">
        <v>2306</v>
      </c>
      <c r="D1171" s="188"/>
      <c r="E1171" s="174" t="s">
        <v>2307</v>
      </c>
      <c r="F1171" s="180">
        <v>79.2</v>
      </c>
      <c r="G1171" s="176"/>
      <c r="H1171" s="180">
        <v>79.2</v>
      </c>
      <c r="I1171" s="186" t="e">
        <v>#N/A</v>
      </c>
    </row>
    <row r="1172" ht="12.75" customHeight="1">
      <c r="A1172" s="172" t="s">
        <v>2308</v>
      </c>
      <c r="D1172" s="188"/>
      <c r="E1172" s="174" t="s">
        <v>2309</v>
      </c>
      <c r="F1172" s="180">
        <v>104.52</v>
      </c>
      <c r="G1172" s="176"/>
      <c r="H1172" s="180">
        <v>104.52</v>
      </c>
      <c r="I1172" s="186" t="e">
        <v>#N/A</v>
      </c>
    </row>
    <row r="1173" ht="12.75" customHeight="1">
      <c r="A1173" s="172" t="s">
        <v>2310</v>
      </c>
      <c r="D1173" s="188"/>
      <c r="E1173" s="174" t="s">
        <v>2311</v>
      </c>
      <c r="F1173" s="180">
        <v>109.41</v>
      </c>
      <c r="G1173" s="176"/>
      <c r="H1173" s="180">
        <v>109.41</v>
      </c>
      <c r="I1173" s="186" t="e">
        <v>#N/A</v>
      </c>
    </row>
    <row r="1174" ht="12.75" customHeight="1">
      <c r="A1174" s="172" t="s">
        <v>2312</v>
      </c>
      <c r="D1174" s="188"/>
      <c r="E1174" s="174" t="s">
        <v>2313</v>
      </c>
      <c r="F1174" s="180">
        <v>126.42</v>
      </c>
      <c r="G1174" s="176"/>
      <c r="H1174" s="180">
        <v>126.42</v>
      </c>
      <c r="I1174" s="186" t="e">
        <v>#N/A</v>
      </c>
    </row>
    <row r="1175" ht="12.75" customHeight="1">
      <c r="A1175" s="172" t="s">
        <v>2314</v>
      </c>
      <c r="D1175" s="188"/>
      <c r="E1175" s="174" t="s">
        <v>2315</v>
      </c>
      <c r="F1175" s="180">
        <v>150.06</v>
      </c>
      <c r="G1175" s="176"/>
      <c r="H1175" s="180">
        <v>150.06</v>
      </c>
      <c r="I1175" s="186" t="e">
        <v>#N/A</v>
      </c>
    </row>
    <row r="1176" ht="12.75" customHeight="1">
      <c r="A1176" s="172" t="s">
        <v>2316</v>
      </c>
      <c r="D1176" s="188"/>
      <c r="E1176" s="174" t="s">
        <v>2317</v>
      </c>
      <c r="F1176" s="180">
        <v>87.45</v>
      </c>
      <c r="G1176" s="176"/>
      <c r="H1176" s="180">
        <v>87.45</v>
      </c>
      <c r="I1176" s="186" t="e">
        <v>#N/A</v>
      </c>
    </row>
    <row r="1177" ht="12.75" customHeight="1">
      <c r="A1177" s="172" t="s">
        <v>2318</v>
      </c>
      <c r="D1177" s="188"/>
      <c r="E1177" s="174" t="s">
        <v>2319</v>
      </c>
      <c r="F1177" s="180">
        <v>98.95</v>
      </c>
      <c r="G1177" s="176"/>
      <c r="H1177" s="180">
        <v>98.95</v>
      </c>
      <c r="I1177" s="186" t="e">
        <v>#N/A</v>
      </c>
    </row>
    <row r="1178" ht="12.75" customHeight="1">
      <c r="A1178" s="172" t="s">
        <v>2320</v>
      </c>
      <c r="D1178" s="188"/>
      <c r="E1178" s="174" t="s">
        <v>2321</v>
      </c>
      <c r="F1178" s="180">
        <v>89.95</v>
      </c>
      <c r="G1178" s="176"/>
      <c r="H1178" s="180">
        <v>89.95</v>
      </c>
      <c r="I1178" s="186" t="e">
        <v>#N/A</v>
      </c>
    </row>
    <row r="1179" ht="12.75" customHeight="1">
      <c r="A1179" s="172" t="s">
        <v>2322</v>
      </c>
      <c r="D1179" s="188"/>
      <c r="E1179" s="174" t="s">
        <v>2323</v>
      </c>
      <c r="F1179" s="180">
        <v>92.45</v>
      </c>
      <c r="G1179" s="176"/>
      <c r="H1179" s="180">
        <v>92.45</v>
      </c>
      <c r="I1179" s="186" t="e">
        <v>#N/A</v>
      </c>
    </row>
    <row r="1180" ht="12.75" customHeight="1">
      <c r="A1180" s="172" t="s">
        <v>2324</v>
      </c>
      <c r="D1180" s="188"/>
      <c r="E1180" s="174" t="s">
        <v>2325</v>
      </c>
      <c r="F1180" s="180">
        <v>38.18</v>
      </c>
      <c r="G1180" s="176"/>
      <c r="H1180" s="180">
        <v>38.18</v>
      </c>
      <c r="I1180" s="186" t="e">
        <v>#N/A</v>
      </c>
    </row>
    <row r="1181" ht="12.75" customHeight="1">
      <c r="D1181" s="188"/>
      <c r="F1181" s="176"/>
      <c r="G1181" s="176"/>
      <c r="H1181" s="189"/>
      <c r="I1181" s="190"/>
    </row>
    <row r="1182" ht="12.75" customHeight="1">
      <c r="D1182" s="188"/>
      <c r="F1182" s="176"/>
      <c r="G1182" s="176"/>
      <c r="H1182" s="189"/>
      <c r="I1182" s="190"/>
    </row>
    <row r="1183" ht="12.75" customHeight="1">
      <c r="D1183" s="188"/>
      <c r="F1183" s="176"/>
      <c r="G1183" s="176"/>
      <c r="H1183" s="189"/>
      <c r="I1183" s="190"/>
    </row>
    <row r="1184" ht="12.75" customHeight="1">
      <c r="D1184" s="188"/>
      <c r="F1184" s="176"/>
      <c r="G1184" s="176"/>
      <c r="H1184" s="189"/>
      <c r="I1184" s="190"/>
    </row>
    <row r="1185" ht="12.75" customHeight="1">
      <c r="D1185" s="188"/>
      <c r="F1185" s="176"/>
      <c r="G1185" s="176"/>
      <c r="H1185" s="189"/>
      <c r="I1185" s="190"/>
    </row>
    <row r="1186" ht="12.75" customHeight="1">
      <c r="D1186" s="188"/>
      <c r="F1186" s="176"/>
      <c r="G1186" s="176"/>
      <c r="H1186" s="189"/>
      <c r="I1186" s="190"/>
    </row>
    <row r="1187" ht="12.75" customHeight="1">
      <c r="D1187" s="188"/>
      <c r="F1187" s="176"/>
      <c r="G1187" s="176"/>
      <c r="H1187" s="189"/>
      <c r="I1187" s="190"/>
    </row>
    <row r="1188" ht="12.75" customHeight="1">
      <c r="D1188" s="188"/>
      <c r="F1188" s="176"/>
      <c r="G1188" s="176"/>
      <c r="H1188" s="189"/>
      <c r="I1188" s="190"/>
    </row>
    <row r="1189" ht="12.75" customHeight="1">
      <c r="D1189" s="188"/>
      <c r="F1189" s="176"/>
      <c r="G1189" s="176"/>
      <c r="H1189" s="189"/>
      <c r="I1189" s="190"/>
    </row>
    <row r="1190" ht="12.75" customHeight="1">
      <c r="D1190" s="188"/>
      <c r="F1190" s="176"/>
      <c r="G1190" s="176"/>
      <c r="H1190" s="189"/>
      <c r="I1190" s="190"/>
    </row>
    <row r="1191" ht="12.75" customHeight="1">
      <c r="D1191" s="188"/>
      <c r="F1191" s="176"/>
      <c r="G1191" s="176"/>
      <c r="H1191" s="189"/>
      <c r="I1191" s="190"/>
    </row>
    <row r="1192" ht="12.75" customHeight="1">
      <c r="D1192" s="188"/>
      <c r="F1192" s="176"/>
      <c r="G1192" s="176"/>
      <c r="H1192" s="189"/>
      <c r="I1192" s="190"/>
    </row>
    <row r="1193" ht="12.75" customHeight="1">
      <c r="D1193" s="188"/>
      <c r="F1193" s="176"/>
      <c r="G1193" s="176"/>
      <c r="H1193" s="189"/>
      <c r="I1193" s="190"/>
    </row>
    <row r="1194" ht="12.75" customHeight="1">
      <c r="D1194" s="188"/>
      <c r="F1194" s="176"/>
      <c r="G1194" s="176"/>
      <c r="H1194" s="189"/>
      <c r="I1194" s="190"/>
    </row>
    <row r="1195" ht="12.75" customHeight="1">
      <c r="D1195" s="188"/>
      <c r="F1195" s="176"/>
      <c r="G1195" s="176"/>
      <c r="H1195" s="189"/>
      <c r="I1195" s="190"/>
    </row>
    <row r="1196" ht="12.75" customHeight="1">
      <c r="D1196" s="188"/>
      <c r="F1196" s="176"/>
      <c r="G1196" s="176"/>
      <c r="H1196" s="189"/>
      <c r="I1196" s="190"/>
    </row>
    <row r="1197" ht="12.75" customHeight="1">
      <c r="D1197" s="188"/>
      <c r="F1197" s="176"/>
      <c r="G1197" s="176"/>
      <c r="H1197" s="189"/>
      <c r="I1197" s="190"/>
    </row>
    <row r="1198" ht="12.75" customHeight="1">
      <c r="D1198" s="188"/>
      <c r="F1198" s="176"/>
      <c r="G1198" s="176"/>
      <c r="H1198" s="189"/>
      <c r="I1198" s="190"/>
    </row>
    <row r="1199" ht="12.75" customHeight="1">
      <c r="D1199" s="188"/>
      <c r="F1199" s="176"/>
      <c r="G1199" s="176"/>
      <c r="H1199" s="189"/>
      <c r="I1199" s="190"/>
    </row>
    <row r="1200" ht="12.75" customHeight="1">
      <c r="D1200" s="188"/>
      <c r="F1200" s="176"/>
      <c r="G1200" s="176"/>
      <c r="H1200" s="189"/>
      <c r="I1200" s="190"/>
    </row>
    <row r="1201" ht="12.75" customHeight="1">
      <c r="D1201" s="188"/>
      <c r="F1201" s="176"/>
      <c r="G1201" s="176"/>
      <c r="H1201" s="189"/>
      <c r="I1201" s="190"/>
    </row>
    <row r="1202" ht="12.75" customHeight="1">
      <c r="D1202" s="188"/>
      <c r="F1202" s="176"/>
      <c r="G1202" s="176"/>
      <c r="H1202" s="189"/>
      <c r="I1202" s="190"/>
    </row>
    <row r="1203" ht="12.75" customHeight="1">
      <c r="D1203" s="188"/>
      <c r="F1203" s="176"/>
      <c r="G1203" s="176"/>
      <c r="H1203" s="189"/>
      <c r="I1203" s="190"/>
    </row>
    <row r="1204" ht="12.75" customHeight="1">
      <c r="D1204" s="188"/>
      <c r="F1204" s="176"/>
      <c r="G1204" s="176"/>
      <c r="H1204" s="189"/>
      <c r="I1204" s="190"/>
    </row>
    <row r="1205" ht="12.75" customHeight="1">
      <c r="D1205" s="188"/>
      <c r="F1205" s="176"/>
      <c r="G1205" s="176"/>
      <c r="H1205" s="189"/>
      <c r="I1205" s="190"/>
    </row>
    <row r="1206" ht="12.75" customHeight="1">
      <c r="D1206" s="188"/>
      <c r="F1206" s="176"/>
      <c r="G1206" s="176"/>
      <c r="H1206" s="189"/>
      <c r="I1206" s="190"/>
    </row>
    <row r="1207" ht="12.75" customHeight="1">
      <c r="D1207" s="188"/>
      <c r="F1207" s="176"/>
      <c r="G1207" s="176"/>
      <c r="H1207" s="189"/>
      <c r="I1207" s="190"/>
    </row>
    <row r="1208" ht="12.75" customHeight="1">
      <c r="D1208" s="188"/>
      <c r="F1208" s="176"/>
      <c r="G1208" s="176"/>
      <c r="H1208" s="189"/>
      <c r="I1208" s="190"/>
    </row>
    <row r="1209" ht="12.75" customHeight="1">
      <c r="D1209" s="188"/>
      <c r="F1209" s="176"/>
      <c r="G1209" s="176"/>
      <c r="H1209" s="189"/>
      <c r="I1209" s="190"/>
    </row>
    <row r="1210" ht="12.75" customHeight="1">
      <c r="D1210" s="188"/>
      <c r="F1210" s="176"/>
      <c r="G1210" s="176"/>
      <c r="H1210" s="189"/>
      <c r="I1210" s="190"/>
    </row>
    <row r="1211" ht="12.75" customHeight="1">
      <c r="D1211" s="188"/>
      <c r="F1211" s="176"/>
      <c r="G1211" s="176"/>
      <c r="H1211" s="189"/>
      <c r="I1211" s="190"/>
    </row>
    <row r="1212" ht="12.75" customHeight="1">
      <c r="D1212" s="188"/>
      <c r="F1212" s="176"/>
      <c r="G1212" s="176"/>
      <c r="H1212" s="189"/>
      <c r="I1212" s="190"/>
    </row>
    <row r="1213" ht="12.75" customHeight="1">
      <c r="D1213" s="188"/>
      <c r="F1213" s="176"/>
      <c r="G1213" s="176"/>
      <c r="H1213" s="189"/>
      <c r="I1213" s="190"/>
    </row>
    <row r="1214" ht="12.75" customHeight="1">
      <c r="D1214" s="188"/>
      <c r="F1214" s="176"/>
      <c r="G1214" s="176"/>
      <c r="H1214" s="189"/>
      <c r="I1214" s="190"/>
    </row>
    <row r="1215" ht="12.75" customHeight="1">
      <c r="D1215" s="188"/>
      <c r="F1215" s="176"/>
      <c r="G1215" s="176"/>
      <c r="H1215" s="189"/>
      <c r="I1215" s="190"/>
    </row>
    <row r="1216" ht="12.75" customHeight="1">
      <c r="D1216" s="188"/>
      <c r="F1216" s="176"/>
      <c r="G1216" s="176"/>
      <c r="H1216" s="189"/>
      <c r="I1216" s="190"/>
    </row>
    <row r="1217" ht="12.75" customHeight="1">
      <c r="D1217" s="188"/>
      <c r="F1217" s="176"/>
      <c r="G1217" s="176"/>
      <c r="H1217" s="189"/>
      <c r="I1217" s="190"/>
    </row>
    <row r="1218" ht="12.75" customHeight="1">
      <c r="D1218" s="188"/>
      <c r="F1218" s="176"/>
      <c r="G1218" s="176"/>
      <c r="H1218" s="189"/>
      <c r="I1218" s="190"/>
    </row>
    <row r="1219" ht="12.75" customHeight="1">
      <c r="D1219" s="188"/>
      <c r="F1219" s="176"/>
      <c r="G1219" s="176"/>
      <c r="H1219" s="189"/>
      <c r="I1219" s="190"/>
    </row>
    <row r="1220" ht="12.75" customHeight="1">
      <c r="D1220" s="188"/>
      <c r="F1220" s="176"/>
      <c r="G1220" s="176"/>
      <c r="H1220" s="189"/>
      <c r="I1220" s="190"/>
    </row>
    <row r="1221" ht="12.75" customHeight="1">
      <c r="D1221" s="188"/>
      <c r="F1221" s="176"/>
      <c r="G1221" s="176"/>
      <c r="H1221" s="189"/>
      <c r="I1221" s="190"/>
    </row>
    <row r="1222" ht="12.75" customHeight="1">
      <c r="D1222" s="188"/>
      <c r="F1222" s="176"/>
      <c r="G1222" s="176"/>
      <c r="H1222" s="189"/>
      <c r="I1222" s="190"/>
    </row>
    <row r="1223" ht="12.75" customHeight="1">
      <c r="D1223" s="188"/>
      <c r="F1223" s="176"/>
      <c r="G1223" s="176"/>
      <c r="H1223" s="189"/>
      <c r="I1223" s="190"/>
    </row>
    <row r="1224" ht="12.75" customHeight="1">
      <c r="D1224" s="188"/>
      <c r="F1224" s="176"/>
      <c r="G1224" s="176"/>
      <c r="H1224" s="189"/>
      <c r="I1224" s="190"/>
    </row>
    <row r="1225" ht="12.75" customHeight="1">
      <c r="D1225" s="188"/>
      <c r="F1225" s="176"/>
      <c r="G1225" s="176"/>
      <c r="H1225" s="189"/>
      <c r="I1225" s="190"/>
    </row>
    <row r="1226" ht="12.75" customHeight="1">
      <c r="D1226" s="188"/>
      <c r="F1226" s="176"/>
      <c r="G1226" s="176"/>
      <c r="H1226" s="189"/>
      <c r="I1226" s="190"/>
    </row>
    <row r="1227" ht="12.75" customHeight="1">
      <c r="D1227" s="188"/>
      <c r="F1227" s="176"/>
      <c r="G1227" s="176"/>
      <c r="H1227" s="189"/>
      <c r="I1227" s="190"/>
    </row>
    <row r="1228" ht="12.75" customHeight="1">
      <c r="D1228" s="188"/>
      <c r="F1228" s="176"/>
      <c r="G1228" s="176"/>
      <c r="H1228" s="189"/>
      <c r="I1228" s="190"/>
    </row>
    <row r="1229" ht="12.75" customHeight="1">
      <c r="D1229" s="188"/>
      <c r="F1229" s="176"/>
      <c r="G1229" s="176"/>
      <c r="H1229" s="189"/>
      <c r="I1229" s="190"/>
    </row>
    <row r="1230" ht="12.75" customHeight="1">
      <c r="D1230" s="188"/>
      <c r="F1230" s="176"/>
      <c r="G1230" s="176"/>
      <c r="H1230" s="189"/>
      <c r="I1230" s="190"/>
    </row>
    <row r="1231" ht="12.75" customHeight="1">
      <c r="D1231" s="188"/>
      <c r="F1231" s="176"/>
      <c r="G1231" s="176"/>
      <c r="H1231" s="189"/>
      <c r="I1231" s="190"/>
    </row>
    <row r="1232" ht="12.75" customHeight="1">
      <c r="D1232" s="188"/>
      <c r="F1232" s="176"/>
      <c r="G1232" s="176"/>
      <c r="H1232" s="189"/>
      <c r="I1232" s="190"/>
    </row>
    <row r="1233" ht="12.75" customHeight="1">
      <c r="D1233" s="188"/>
      <c r="F1233" s="176"/>
      <c r="G1233" s="176"/>
      <c r="H1233" s="189"/>
      <c r="I1233" s="190"/>
    </row>
    <row r="1234" ht="12.75" customHeight="1">
      <c r="D1234" s="188"/>
      <c r="F1234" s="176"/>
      <c r="G1234" s="176"/>
      <c r="H1234" s="189"/>
      <c r="I1234" s="190"/>
    </row>
    <row r="1235" ht="12.75" customHeight="1">
      <c r="F1235" s="176"/>
      <c r="G1235" s="176"/>
      <c r="H1235" s="189"/>
      <c r="I1235" s="190"/>
    </row>
    <row r="1236" ht="12.75" customHeight="1">
      <c r="F1236" s="176"/>
      <c r="G1236" s="176"/>
      <c r="H1236" s="189"/>
      <c r="I1236" s="190"/>
    </row>
    <row r="1237" ht="12.75" customHeight="1">
      <c r="D1237" s="188"/>
      <c r="F1237" s="176"/>
      <c r="G1237" s="176"/>
      <c r="H1237" s="189"/>
      <c r="I1237" s="190"/>
    </row>
    <row r="1238" ht="12.75" customHeight="1">
      <c r="D1238" s="188"/>
      <c r="F1238" s="176"/>
      <c r="G1238" s="176"/>
      <c r="H1238" s="189"/>
      <c r="I1238" s="190"/>
    </row>
    <row r="1239" ht="12.75" customHeight="1">
      <c r="D1239" s="188"/>
      <c r="F1239" s="176"/>
      <c r="G1239" s="176"/>
      <c r="H1239" s="189"/>
      <c r="I1239" s="190"/>
    </row>
    <row r="1240" ht="12.75" customHeight="1">
      <c r="D1240" s="188"/>
      <c r="F1240" s="176"/>
      <c r="G1240" s="176"/>
      <c r="H1240" s="189"/>
      <c r="I1240" s="190"/>
    </row>
    <row r="1241" ht="12.75" customHeight="1">
      <c r="D1241" s="188"/>
      <c r="F1241" s="176"/>
      <c r="G1241" s="176"/>
      <c r="H1241" s="189"/>
      <c r="I1241" s="190"/>
    </row>
    <row r="1242" ht="12.75" customHeight="1">
      <c r="D1242" s="188"/>
      <c r="F1242" s="176"/>
      <c r="G1242" s="176"/>
      <c r="H1242" s="189"/>
      <c r="I1242" s="190"/>
    </row>
    <row r="1243" ht="12.75" customHeight="1">
      <c r="D1243" s="188"/>
      <c r="F1243" s="176"/>
      <c r="G1243" s="176"/>
      <c r="H1243" s="189"/>
      <c r="I1243" s="190"/>
    </row>
    <row r="1244" ht="12.75" customHeight="1">
      <c r="D1244" s="188"/>
      <c r="F1244" s="176"/>
      <c r="G1244" s="176"/>
      <c r="H1244" s="189"/>
      <c r="I1244" s="190"/>
    </row>
    <row r="1245" ht="12.75" customHeight="1">
      <c r="D1245" s="188"/>
      <c r="F1245" s="176"/>
      <c r="G1245" s="176"/>
      <c r="H1245" s="189"/>
      <c r="I1245" s="190"/>
    </row>
    <row r="1246" ht="12.75" customHeight="1">
      <c r="D1246" s="188"/>
      <c r="F1246" s="176"/>
      <c r="G1246" s="176"/>
      <c r="H1246" s="189"/>
      <c r="I1246" s="190"/>
    </row>
    <row r="1247" ht="12.75" customHeight="1">
      <c r="D1247" s="188"/>
      <c r="F1247" s="176"/>
      <c r="G1247" s="176"/>
      <c r="H1247" s="189"/>
      <c r="I1247" s="190"/>
    </row>
    <row r="1248" ht="12.75" customHeight="1">
      <c r="D1248" s="188"/>
      <c r="F1248" s="176"/>
      <c r="G1248" s="176"/>
      <c r="H1248" s="189"/>
      <c r="I1248" s="190"/>
    </row>
    <row r="1249" ht="12.75" customHeight="1">
      <c r="D1249" s="188"/>
      <c r="F1249" s="176"/>
      <c r="G1249" s="176"/>
      <c r="H1249" s="189"/>
      <c r="I1249" s="190"/>
    </row>
    <row r="1250" ht="12.75" customHeight="1">
      <c r="D1250" s="188"/>
      <c r="F1250" s="176"/>
      <c r="G1250" s="176"/>
      <c r="H1250" s="189"/>
      <c r="I1250" s="190"/>
    </row>
    <row r="1251" ht="12.75" customHeight="1">
      <c r="D1251" s="188"/>
      <c r="F1251" s="176"/>
      <c r="G1251" s="176"/>
      <c r="H1251" s="189"/>
      <c r="I1251" s="190"/>
    </row>
    <row r="1252" ht="12.75" customHeight="1">
      <c r="D1252" s="188"/>
      <c r="F1252" s="176"/>
      <c r="G1252" s="176"/>
      <c r="H1252" s="189"/>
      <c r="I1252" s="190"/>
    </row>
    <row r="1253" ht="12.75" customHeight="1">
      <c r="D1253" s="188"/>
      <c r="F1253" s="176"/>
      <c r="G1253" s="176"/>
      <c r="H1253" s="189"/>
      <c r="I1253" s="190"/>
    </row>
    <row r="1254" ht="12.75" customHeight="1">
      <c r="D1254" s="188"/>
      <c r="F1254" s="176"/>
      <c r="G1254" s="176"/>
      <c r="H1254" s="189"/>
      <c r="I1254" s="190"/>
    </row>
    <row r="1255" ht="12.75" customHeight="1">
      <c r="D1255" s="188"/>
      <c r="F1255" s="176"/>
      <c r="G1255" s="176"/>
      <c r="H1255" s="189"/>
      <c r="I1255" s="190"/>
    </row>
    <row r="1256" ht="12.75" customHeight="1">
      <c r="D1256" s="188"/>
      <c r="F1256" s="176"/>
      <c r="G1256" s="176"/>
      <c r="H1256" s="189"/>
      <c r="I1256" s="190"/>
    </row>
    <row r="1257" ht="12.75" customHeight="1">
      <c r="D1257" s="188"/>
      <c r="F1257" s="176"/>
      <c r="G1257" s="176"/>
      <c r="H1257" s="189"/>
      <c r="I1257" s="190"/>
    </row>
    <row r="1258" ht="12.75" customHeight="1">
      <c r="D1258" s="188"/>
      <c r="F1258" s="176"/>
      <c r="G1258" s="176"/>
      <c r="H1258" s="189"/>
      <c r="I1258" s="190"/>
    </row>
    <row r="1259" ht="12.75" customHeight="1">
      <c r="D1259" s="188"/>
      <c r="F1259" s="176"/>
      <c r="G1259" s="176"/>
      <c r="H1259" s="189"/>
      <c r="I1259" s="190"/>
    </row>
    <row r="1260" ht="12.75" customHeight="1">
      <c r="F1260" s="176"/>
      <c r="G1260" s="176"/>
      <c r="H1260" s="189"/>
      <c r="I1260" s="190"/>
    </row>
    <row r="1261" ht="12.75" customHeight="1">
      <c r="F1261" s="176"/>
      <c r="G1261" s="176"/>
      <c r="H1261" s="189"/>
      <c r="I1261" s="190"/>
    </row>
    <row r="1262" ht="12.75" customHeight="1">
      <c r="F1262" s="176"/>
      <c r="G1262" s="176"/>
      <c r="H1262" s="189"/>
      <c r="I1262" s="190"/>
    </row>
    <row r="1263" ht="12.75" customHeight="1">
      <c r="F1263" s="176"/>
      <c r="G1263" s="176"/>
      <c r="H1263" s="189"/>
      <c r="I1263" s="190"/>
    </row>
    <row r="1264" ht="12.75" customHeight="1">
      <c r="F1264" s="176"/>
      <c r="G1264" s="176"/>
      <c r="H1264" s="189"/>
      <c r="I1264" s="190"/>
    </row>
    <row r="1265" ht="12.75" customHeight="1">
      <c r="D1265" s="188"/>
      <c r="F1265" s="176"/>
      <c r="G1265" s="176"/>
      <c r="H1265" s="189"/>
      <c r="I1265" s="190"/>
    </row>
    <row r="1266" ht="12.75" customHeight="1">
      <c r="D1266" s="188"/>
      <c r="F1266" s="176"/>
      <c r="G1266" s="176"/>
      <c r="H1266" s="189"/>
      <c r="I1266" s="190"/>
    </row>
    <row r="1267" ht="12.75" customHeight="1">
      <c r="D1267" s="188"/>
      <c r="F1267" s="176"/>
      <c r="G1267" s="176"/>
      <c r="H1267" s="189"/>
      <c r="I1267" s="190"/>
    </row>
    <row r="1268" ht="12.75" customHeight="1">
      <c r="D1268" s="188"/>
      <c r="F1268" s="176"/>
      <c r="G1268" s="176"/>
      <c r="H1268" s="189"/>
      <c r="I1268" s="190"/>
    </row>
    <row r="1269" ht="12.75" customHeight="1">
      <c r="D1269" s="188"/>
      <c r="F1269" s="176"/>
      <c r="G1269" s="176"/>
      <c r="H1269" s="189"/>
      <c r="I1269" s="190"/>
    </row>
    <row r="1270" ht="12.75" customHeight="1">
      <c r="D1270" s="188"/>
      <c r="F1270" s="176"/>
      <c r="G1270" s="176"/>
      <c r="H1270" s="189"/>
      <c r="I1270" s="190"/>
    </row>
    <row r="1271" ht="12.75" customHeight="1">
      <c r="D1271" s="188"/>
      <c r="F1271" s="176"/>
      <c r="G1271" s="176"/>
      <c r="H1271" s="189"/>
      <c r="I1271" s="190"/>
    </row>
    <row r="1272" ht="12.75" customHeight="1">
      <c r="D1272" s="188"/>
      <c r="F1272" s="176"/>
      <c r="G1272" s="176"/>
      <c r="H1272" s="189"/>
      <c r="I1272" s="190"/>
    </row>
    <row r="1273" ht="12.75" customHeight="1">
      <c r="D1273" s="188"/>
      <c r="F1273" s="176"/>
      <c r="G1273" s="176"/>
      <c r="H1273" s="189"/>
      <c r="I1273" s="190"/>
    </row>
    <row r="1274" ht="12.75" customHeight="1">
      <c r="D1274" s="188"/>
      <c r="F1274" s="176"/>
      <c r="G1274" s="176"/>
      <c r="H1274" s="189"/>
      <c r="I1274" s="190"/>
    </row>
    <row r="1275" ht="12.75" customHeight="1">
      <c r="D1275" s="188"/>
      <c r="F1275" s="176"/>
      <c r="G1275" s="176"/>
      <c r="H1275" s="189"/>
      <c r="I1275" s="190"/>
    </row>
    <row r="1276" ht="12.75" customHeight="1">
      <c r="D1276" s="188"/>
      <c r="F1276" s="176"/>
      <c r="G1276" s="176"/>
      <c r="H1276" s="189"/>
      <c r="I1276" s="190"/>
    </row>
    <row r="1277" ht="12.75" customHeight="1">
      <c r="D1277" s="188"/>
      <c r="F1277" s="176"/>
      <c r="G1277" s="176"/>
      <c r="H1277" s="189"/>
      <c r="I1277" s="190"/>
    </row>
    <row r="1278" ht="12.75" customHeight="1">
      <c r="D1278" s="188"/>
      <c r="F1278" s="176"/>
      <c r="G1278" s="176"/>
      <c r="H1278" s="189"/>
      <c r="I1278" s="190"/>
    </row>
    <row r="1279" ht="12.75" customHeight="1">
      <c r="D1279" s="188"/>
      <c r="F1279" s="176"/>
      <c r="G1279" s="176"/>
      <c r="H1279" s="189"/>
      <c r="I1279" s="190"/>
    </row>
    <row r="1280" ht="12.75" customHeight="1">
      <c r="D1280" s="188"/>
      <c r="F1280" s="176"/>
      <c r="G1280" s="176"/>
      <c r="H1280" s="189"/>
      <c r="I1280" s="190"/>
    </row>
    <row r="1281" ht="12.75" customHeight="1">
      <c r="D1281" s="188"/>
      <c r="F1281" s="176"/>
      <c r="G1281" s="176"/>
      <c r="H1281" s="189"/>
      <c r="I1281" s="190"/>
    </row>
    <row r="1282" ht="12.75" customHeight="1">
      <c r="D1282" s="188"/>
      <c r="F1282" s="176"/>
      <c r="G1282" s="176"/>
      <c r="H1282" s="189"/>
      <c r="I1282" s="190"/>
    </row>
    <row r="1283" ht="12.75" customHeight="1">
      <c r="D1283" s="188"/>
      <c r="F1283" s="176"/>
      <c r="G1283" s="176"/>
      <c r="H1283" s="189"/>
      <c r="I1283" s="190"/>
    </row>
    <row r="1284" ht="12.75" customHeight="1">
      <c r="D1284" s="188"/>
      <c r="F1284" s="176"/>
      <c r="G1284" s="176"/>
      <c r="H1284" s="189"/>
      <c r="I1284" s="190"/>
    </row>
    <row r="1285" ht="12.75" customHeight="1">
      <c r="D1285" s="188"/>
      <c r="F1285" s="176"/>
      <c r="G1285" s="176"/>
      <c r="H1285" s="189"/>
      <c r="I1285" s="190"/>
    </row>
    <row r="1286" ht="12.75" customHeight="1">
      <c r="D1286" s="188"/>
      <c r="F1286" s="176"/>
      <c r="G1286" s="176"/>
      <c r="H1286" s="189"/>
      <c r="I1286" s="190"/>
    </row>
    <row r="1287" ht="12.75" customHeight="1">
      <c r="D1287" s="188"/>
      <c r="F1287" s="176"/>
      <c r="G1287" s="176"/>
      <c r="H1287" s="189"/>
      <c r="I1287" s="190"/>
    </row>
    <row r="1288" ht="12.75" customHeight="1">
      <c r="D1288" s="188"/>
      <c r="F1288" s="176"/>
      <c r="G1288" s="176"/>
      <c r="H1288" s="189"/>
      <c r="I1288" s="190"/>
    </row>
    <row r="1289" ht="12.75" customHeight="1">
      <c r="D1289" s="188"/>
      <c r="F1289" s="176"/>
      <c r="G1289" s="176"/>
      <c r="H1289" s="189"/>
      <c r="I1289" s="190"/>
    </row>
    <row r="1290" ht="12.75" customHeight="1">
      <c r="D1290" s="188"/>
      <c r="F1290" s="176"/>
      <c r="G1290" s="176"/>
      <c r="H1290" s="189"/>
      <c r="I1290" s="190"/>
    </row>
    <row r="1291" ht="12.75" customHeight="1">
      <c r="D1291" s="188"/>
      <c r="F1291" s="176"/>
      <c r="G1291" s="176"/>
      <c r="H1291" s="189"/>
      <c r="I1291" s="190"/>
    </row>
    <row r="1292" ht="12.75" customHeight="1">
      <c r="D1292" s="188"/>
      <c r="F1292" s="176"/>
      <c r="G1292" s="176"/>
      <c r="H1292" s="189"/>
      <c r="I1292" s="190"/>
    </row>
    <row r="1293" ht="12.75" customHeight="1">
      <c r="D1293" s="188"/>
      <c r="F1293" s="176"/>
      <c r="G1293" s="176"/>
      <c r="H1293" s="189"/>
      <c r="I1293" s="190"/>
    </row>
    <row r="1294" ht="12.75" customHeight="1">
      <c r="D1294" s="188"/>
      <c r="F1294" s="176"/>
      <c r="G1294" s="176"/>
      <c r="H1294" s="189"/>
      <c r="I1294" s="190"/>
    </row>
    <row r="1295" ht="12.75" customHeight="1">
      <c r="D1295" s="188"/>
      <c r="F1295" s="176"/>
      <c r="G1295" s="176"/>
      <c r="H1295" s="189"/>
      <c r="I1295" s="190"/>
    </row>
    <row r="1296" ht="12.75" customHeight="1">
      <c r="D1296" s="188"/>
      <c r="F1296" s="176"/>
      <c r="G1296" s="176"/>
      <c r="H1296" s="189"/>
      <c r="I1296" s="190"/>
    </row>
    <row r="1297" ht="12.75" customHeight="1">
      <c r="D1297" s="188"/>
      <c r="F1297" s="176"/>
      <c r="G1297" s="176"/>
      <c r="H1297" s="189"/>
      <c r="I1297" s="190"/>
    </row>
    <row r="1298" ht="12.75" customHeight="1">
      <c r="D1298" s="188"/>
      <c r="F1298" s="176"/>
      <c r="G1298" s="176"/>
      <c r="H1298" s="189"/>
      <c r="I1298" s="190"/>
    </row>
    <row r="1299" ht="12.75" customHeight="1">
      <c r="D1299" s="188"/>
      <c r="F1299" s="176"/>
      <c r="G1299" s="176"/>
      <c r="H1299" s="189"/>
      <c r="I1299" s="190"/>
    </row>
    <row r="1300" ht="12.75" customHeight="1">
      <c r="D1300" s="188"/>
      <c r="F1300" s="176"/>
      <c r="G1300" s="176"/>
      <c r="H1300" s="189"/>
      <c r="I1300" s="190"/>
    </row>
    <row r="1301" ht="12.75" customHeight="1">
      <c r="D1301" s="188"/>
      <c r="F1301" s="176"/>
      <c r="G1301" s="176"/>
      <c r="H1301" s="189"/>
      <c r="I1301" s="190"/>
    </row>
    <row r="1302" ht="12.75" customHeight="1">
      <c r="D1302" s="188"/>
      <c r="F1302" s="176"/>
      <c r="G1302" s="176"/>
      <c r="H1302" s="189"/>
      <c r="I1302" s="190"/>
    </row>
    <row r="1303" ht="12.75" customHeight="1">
      <c r="D1303" s="188"/>
      <c r="F1303" s="176"/>
      <c r="G1303" s="176"/>
      <c r="H1303" s="189"/>
      <c r="I1303" s="190"/>
    </row>
    <row r="1304" ht="12.75" customHeight="1">
      <c r="D1304" s="188"/>
      <c r="F1304" s="176"/>
      <c r="G1304" s="176"/>
      <c r="H1304" s="189"/>
      <c r="I1304" s="190"/>
    </row>
    <row r="1305" ht="12.75" customHeight="1">
      <c r="D1305" s="188"/>
      <c r="F1305" s="176"/>
      <c r="G1305" s="176"/>
      <c r="H1305" s="189"/>
      <c r="I1305" s="190"/>
    </row>
    <row r="1306" ht="12.75" customHeight="1">
      <c r="D1306" s="188"/>
      <c r="F1306" s="176"/>
      <c r="G1306" s="176"/>
      <c r="H1306" s="189"/>
      <c r="I1306" s="190"/>
    </row>
    <row r="1307" ht="12.75" customHeight="1">
      <c r="D1307" s="188"/>
      <c r="F1307" s="176"/>
      <c r="G1307" s="176"/>
      <c r="H1307" s="189"/>
      <c r="I1307" s="190"/>
    </row>
    <row r="1308" ht="12.75" customHeight="1">
      <c r="D1308" s="188"/>
      <c r="F1308" s="176"/>
      <c r="G1308" s="176"/>
      <c r="H1308" s="189"/>
      <c r="I1308" s="190"/>
    </row>
    <row r="1309" ht="12.75" customHeight="1">
      <c r="D1309" s="188"/>
      <c r="F1309" s="176"/>
      <c r="G1309" s="176"/>
      <c r="H1309" s="189"/>
      <c r="I1309" s="190"/>
    </row>
    <row r="1310" ht="12.75" customHeight="1">
      <c r="D1310" s="188"/>
      <c r="F1310" s="176"/>
      <c r="G1310" s="176"/>
      <c r="H1310" s="189"/>
      <c r="I1310" s="190"/>
    </row>
    <row r="1311" ht="12.75" customHeight="1">
      <c r="D1311" s="188"/>
      <c r="F1311" s="176"/>
      <c r="G1311" s="176"/>
      <c r="H1311" s="189"/>
      <c r="I1311" s="190"/>
    </row>
    <row r="1312" ht="12.75" customHeight="1">
      <c r="D1312" s="188"/>
      <c r="F1312" s="176"/>
      <c r="G1312" s="176"/>
      <c r="H1312" s="189"/>
      <c r="I1312" s="190"/>
    </row>
    <row r="1313" ht="12.75" customHeight="1">
      <c r="D1313" s="188"/>
      <c r="F1313" s="176"/>
      <c r="G1313" s="176"/>
      <c r="H1313" s="189"/>
      <c r="I1313" s="190"/>
    </row>
    <row r="1314" ht="12.75" customHeight="1">
      <c r="D1314" s="188"/>
      <c r="F1314" s="176"/>
      <c r="G1314" s="176"/>
      <c r="H1314" s="189"/>
      <c r="I1314" s="190"/>
    </row>
    <row r="1315" ht="12.75" customHeight="1">
      <c r="D1315" s="188"/>
      <c r="F1315" s="176"/>
      <c r="G1315" s="176"/>
      <c r="H1315" s="189"/>
      <c r="I1315" s="190"/>
    </row>
    <row r="1316" ht="12.75" customHeight="1">
      <c r="D1316" s="188"/>
      <c r="F1316" s="176"/>
      <c r="G1316" s="176"/>
      <c r="H1316" s="189"/>
      <c r="I1316" s="190"/>
    </row>
    <row r="1317" ht="12.75" customHeight="1">
      <c r="D1317" s="188"/>
      <c r="F1317" s="176"/>
      <c r="G1317" s="176"/>
      <c r="H1317" s="189"/>
      <c r="I1317" s="190"/>
    </row>
    <row r="1318" ht="12.75" customHeight="1">
      <c r="D1318" s="188"/>
      <c r="F1318" s="176"/>
      <c r="G1318" s="176"/>
      <c r="H1318" s="189"/>
      <c r="I1318" s="190"/>
    </row>
    <row r="1319" ht="12.75" customHeight="1">
      <c r="D1319" s="188"/>
      <c r="F1319" s="176"/>
      <c r="G1319" s="176"/>
      <c r="H1319" s="189"/>
      <c r="I1319" s="190"/>
    </row>
    <row r="1320" ht="12.75" customHeight="1">
      <c r="D1320" s="188"/>
      <c r="F1320" s="176"/>
      <c r="G1320" s="176"/>
      <c r="H1320" s="189"/>
      <c r="I1320" s="190"/>
    </row>
    <row r="1321" ht="12.75" customHeight="1">
      <c r="D1321" s="188"/>
      <c r="F1321" s="176"/>
      <c r="G1321" s="176"/>
      <c r="H1321" s="189"/>
      <c r="I1321" s="190"/>
    </row>
    <row r="1322" ht="12.75" customHeight="1">
      <c r="D1322" s="188"/>
      <c r="F1322" s="176"/>
      <c r="G1322" s="176"/>
      <c r="H1322" s="189"/>
      <c r="I1322" s="190"/>
    </row>
    <row r="1323" ht="12.75" customHeight="1">
      <c r="D1323" s="188"/>
      <c r="F1323" s="176"/>
      <c r="G1323" s="176"/>
      <c r="H1323" s="189"/>
      <c r="I1323" s="190"/>
    </row>
    <row r="1324" ht="12.75" customHeight="1">
      <c r="D1324" s="188"/>
      <c r="F1324" s="176"/>
      <c r="G1324" s="176"/>
      <c r="H1324" s="189"/>
      <c r="I1324" s="190"/>
    </row>
    <row r="1325" ht="12.75" customHeight="1">
      <c r="D1325" s="188"/>
      <c r="F1325" s="176"/>
      <c r="G1325" s="176"/>
      <c r="H1325" s="189"/>
      <c r="I1325" s="190"/>
    </row>
    <row r="1326" ht="12.75" customHeight="1">
      <c r="D1326" s="188"/>
      <c r="F1326" s="176"/>
      <c r="G1326" s="176"/>
      <c r="H1326" s="189"/>
      <c r="I1326" s="190"/>
    </row>
    <row r="1327" ht="12.75" customHeight="1">
      <c r="D1327" s="188"/>
      <c r="F1327" s="176"/>
      <c r="G1327" s="176"/>
      <c r="H1327" s="189"/>
      <c r="I1327" s="190"/>
    </row>
    <row r="1328" ht="12.75" customHeight="1">
      <c r="D1328" s="188"/>
      <c r="F1328" s="176"/>
      <c r="G1328" s="176"/>
      <c r="H1328" s="189"/>
      <c r="I1328" s="190"/>
    </row>
    <row r="1329" ht="12.75" customHeight="1">
      <c r="D1329" s="188"/>
      <c r="F1329" s="176"/>
      <c r="G1329" s="176"/>
      <c r="H1329" s="189"/>
      <c r="I1329" s="190"/>
    </row>
    <row r="1330" ht="12.75" customHeight="1">
      <c r="D1330" s="188"/>
      <c r="F1330" s="176"/>
      <c r="G1330" s="176"/>
      <c r="H1330" s="189"/>
      <c r="I1330" s="190"/>
    </row>
    <row r="1331" ht="12.75" customHeight="1">
      <c r="D1331" s="188"/>
      <c r="F1331" s="176"/>
      <c r="G1331" s="176"/>
      <c r="H1331" s="189"/>
      <c r="I1331" s="190"/>
    </row>
    <row r="1332" ht="12.75" customHeight="1">
      <c r="D1332" s="188"/>
      <c r="F1332" s="176"/>
      <c r="G1332" s="176"/>
      <c r="H1332" s="189"/>
      <c r="I1332" s="190"/>
    </row>
    <row r="1333" ht="12.75" customHeight="1">
      <c r="D1333" s="188"/>
      <c r="F1333" s="176"/>
      <c r="G1333" s="176"/>
      <c r="H1333" s="189"/>
      <c r="I1333" s="190"/>
    </row>
    <row r="1334" ht="12.75" customHeight="1">
      <c r="D1334" s="188"/>
      <c r="F1334" s="176"/>
      <c r="G1334" s="176"/>
      <c r="H1334" s="189"/>
      <c r="I1334" s="190"/>
    </row>
    <row r="1335" ht="12.75" customHeight="1">
      <c r="D1335" s="188"/>
      <c r="F1335" s="176"/>
      <c r="G1335" s="176"/>
      <c r="H1335" s="189"/>
      <c r="I1335" s="190"/>
    </row>
    <row r="1336" ht="12.75" customHeight="1">
      <c r="D1336" s="188"/>
      <c r="F1336" s="176"/>
      <c r="G1336" s="176"/>
      <c r="H1336" s="189"/>
      <c r="I1336" s="190"/>
    </row>
    <row r="1337" ht="12.75" customHeight="1">
      <c r="D1337" s="188"/>
      <c r="F1337" s="176"/>
      <c r="G1337" s="176"/>
      <c r="H1337" s="189"/>
      <c r="I1337" s="190"/>
    </row>
    <row r="1338" ht="12.75" customHeight="1">
      <c r="F1338" s="176"/>
      <c r="G1338" s="176"/>
      <c r="H1338" s="189"/>
      <c r="I1338" s="190"/>
    </row>
    <row r="1339" ht="12.75" customHeight="1">
      <c r="D1339" s="188"/>
      <c r="F1339" s="176"/>
      <c r="G1339" s="176"/>
      <c r="H1339" s="189"/>
      <c r="I1339" s="190"/>
    </row>
    <row r="1340" ht="12.75" customHeight="1">
      <c r="D1340" s="188"/>
      <c r="F1340" s="176"/>
      <c r="G1340" s="176"/>
      <c r="H1340" s="189"/>
      <c r="I1340" s="190"/>
    </row>
    <row r="1341" ht="12.75" customHeight="1">
      <c r="D1341" s="188"/>
      <c r="F1341" s="176"/>
      <c r="G1341" s="176"/>
      <c r="H1341" s="189"/>
      <c r="I1341" s="190"/>
    </row>
    <row r="1342" ht="12.75" customHeight="1">
      <c r="D1342" s="188"/>
      <c r="F1342" s="176"/>
      <c r="G1342" s="176"/>
      <c r="H1342" s="189"/>
      <c r="I1342" s="190"/>
    </row>
    <row r="1343" ht="12.75" customHeight="1">
      <c r="D1343" s="188"/>
      <c r="F1343" s="176"/>
      <c r="G1343" s="176"/>
      <c r="H1343" s="189"/>
      <c r="I1343" s="190"/>
    </row>
    <row r="1344" ht="12.75" customHeight="1">
      <c r="D1344" s="188"/>
      <c r="F1344" s="176"/>
      <c r="G1344" s="176"/>
      <c r="H1344" s="189"/>
      <c r="I1344" s="190"/>
    </row>
    <row r="1345" ht="12.75" customHeight="1">
      <c r="D1345" s="188"/>
      <c r="F1345" s="176"/>
      <c r="G1345" s="176"/>
      <c r="H1345" s="189"/>
      <c r="I1345" s="190"/>
    </row>
    <row r="1346" ht="12.75" customHeight="1">
      <c r="D1346" s="188"/>
      <c r="F1346" s="176"/>
      <c r="G1346" s="176"/>
      <c r="H1346" s="189"/>
      <c r="I1346" s="190"/>
    </row>
    <row r="1347" ht="12.75" customHeight="1">
      <c r="D1347" s="188"/>
      <c r="F1347" s="176"/>
      <c r="G1347" s="176"/>
      <c r="H1347" s="189"/>
      <c r="I1347" s="190"/>
    </row>
    <row r="1348" ht="12.75" customHeight="1">
      <c r="D1348" s="188"/>
      <c r="F1348" s="176"/>
      <c r="G1348" s="176"/>
      <c r="H1348" s="189"/>
      <c r="I1348" s="190"/>
    </row>
    <row r="1349" ht="12.75" customHeight="1">
      <c r="D1349" s="188"/>
      <c r="F1349" s="176"/>
      <c r="G1349" s="176"/>
      <c r="H1349" s="189"/>
      <c r="I1349" s="190"/>
    </row>
    <row r="1350" ht="12.75" customHeight="1">
      <c r="D1350" s="188"/>
      <c r="F1350" s="176"/>
      <c r="G1350" s="176"/>
      <c r="H1350" s="189"/>
      <c r="I1350" s="190"/>
    </row>
    <row r="1351" ht="12.75" customHeight="1">
      <c r="D1351" s="188"/>
      <c r="F1351" s="176"/>
      <c r="G1351" s="176"/>
      <c r="H1351" s="189"/>
      <c r="I1351" s="190"/>
    </row>
    <row r="1352" ht="12.75" customHeight="1">
      <c r="D1352" s="188"/>
      <c r="F1352" s="176"/>
      <c r="G1352" s="176"/>
      <c r="H1352" s="189"/>
      <c r="I1352" s="190"/>
    </row>
    <row r="1353" ht="12.75" customHeight="1">
      <c r="D1353" s="188"/>
      <c r="F1353" s="176"/>
      <c r="G1353" s="176"/>
      <c r="H1353" s="189"/>
      <c r="I1353" s="190"/>
    </row>
    <row r="1354" ht="12.75" customHeight="1">
      <c r="D1354" s="188"/>
      <c r="F1354" s="176"/>
      <c r="G1354" s="176"/>
      <c r="H1354" s="189"/>
      <c r="I1354" s="190"/>
    </row>
    <row r="1355" ht="12.75" customHeight="1">
      <c r="F1355" s="176"/>
      <c r="G1355" s="176"/>
      <c r="H1355" s="189"/>
      <c r="I1355" s="190"/>
    </row>
    <row r="1356" ht="12.75" customHeight="1">
      <c r="F1356" s="176"/>
      <c r="G1356" s="176"/>
      <c r="H1356" s="189"/>
      <c r="I1356" s="190"/>
    </row>
    <row r="1357" ht="12.75" customHeight="1">
      <c r="F1357" s="176"/>
      <c r="G1357" s="176"/>
      <c r="H1357" s="189"/>
      <c r="I1357" s="190"/>
    </row>
    <row r="1358" ht="12.75" customHeight="1">
      <c r="F1358" s="176"/>
      <c r="G1358" s="176"/>
      <c r="H1358" s="189"/>
      <c r="I1358" s="190"/>
    </row>
    <row r="1359" ht="12.75" customHeight="1">
      <c r="F1359" s="176"/>
      <c r="G1359" s="176"/>
      <c r="H1359" s="189"/>
      <c r="I1359" s="190"/>
    </row>
    <row r="1360" ht="12.75" customHeight="1">
      <c r="F1360" s="176"/>
      <c r="G1360" s="176"/>
      <c r="H1360" s="189"/>
      <c r="I1360" s="190"/>
    </row>
    <row r="1361" ht="12.75" customHeight="1">
      <c r="F1361" s="176"/>
      <c r="G1361" s="176"/>
      <c r="H1361" s="189"/>
      <c r="I1361" s="190"/>
    </row>
    <row r="1362" ht="12.75" customHeight="1">
      <c r="F1362" s="176"/>
      <c r="G1362" s="176"/>
      <c r="H1362" s="189"/>
      <c r="I1362" s="190"/>
    </row>
    <row r="1363" ht="12.75" customHeight="1">
      <c r="F1363" s="176"/>
      <c r="G1363" s="176"/>
      <c r="H1363" s="189"/>
      <c r="I1363" s="190"/>
    </row>
    <row r="1364" ht="12.75" customHeight="1">
      <c r="F1364" s="176"/>
      <c r="G1364" s="176"/>
      <c r="H1364" s="189"/>
      <c r="I1364" s="190"/>
    </row>
    <row r="1365" ht="12.75" customHeight="1">
      <c r="F1365" s="176"/>
      <c r="G1365" s="176"/>
      <c r="H1365" s="189"/>
      <c r="I1365" s="190"/>
    </row>
    <row r="1366" ht="12.75" customHeight="1">
      <c r="F1366" s="176"/>
      <c r="G1366" s="176"/>
      <c r="H1366" s="189"/>
      <c r="I1366" s="190"/>
    </row>
    <row r="1367" ht="12.75" customHeight="1">
      <c r="F1367" s="176"/>
      <c r="G1367" s="176"/>
      <c r="H1367" s="189"/>
      <c r="I1367" s="190"/>
    </row>
    <row r="1368" ht="12.75" customHeight="1">
      <c r="F1368" s="176"/>
      <c r="G1368" s="176"/>
      <c r="H1368" s="189"/>
      <c r="I1368" s="190"/>
    </row>
    <row r="1369" ht="12.75" customHeight="1">
      <c r="F1369" s="176"/>
      <c r="G1369" s="176"/>
      <c r="H1369" s="189"/>
      <c r="I1369" s="190"/>
    </row>
    <row r="1370" ht="12.75" customHeight="1">
      <c r="D1370" s="188"/>
      <c r="F1370" s="176"/>
      <c r="G1370" s="176"/>
      <c r="H1370" s="189"/>
      <c r="I1370" s="190"/>
    </row>
    <row r="1371" ht="12.75" customHeight="1">
      <c r="D1371" s="188"/>
      <c r="F1371" s="176"/>
      <c r="G1371" s="176"/>
      <c r="H1371" s="189"/>
      <c r="I1371" s="190"/>
    </row>
    <row r="1372" ht="12.75" customHeight="1">
      <c r="D1372" s="188"/>
      <c r="F1372" s="176"/>
      <c r="G1372" s="176"/>
      <c r="H1372" s="189"/>
      <c r="I1372" s="190"/>
    </row>
    <row r="1373" ht="12.75" customHeight="1">
      <c r="D1373" s="188"/>
      <c r="F1373" s="176"/>
      <c r="G1373" s="176"/>
      <c r="H1373" s="189"/>
      <c r="I1373" s="190"/>
    </row>
    <row r="1374" ht="12.75" customHeight="1">
      <c r="D1374" s="188"/>
      <c r="F1374" s="176"/>
      <c r="G1374" s="176"/>
      <c r="H1374" s="189"/>
      <c r="I1374" s="190"/>
    </row>
    <row r="1375" ht="12.75" customHeight="1">
      <c r="D1375" s="188"/>
      <c r="F1375" s="176"/>
      <c r="G1375" s="176"/>
      <c r="H1375" s="189"/>
      <c r="I1375" s="190"/>
    </row>
    <row r="1376" ht="12.75" customHeight="1">
      <c r="D1376" s="188"/>
      <c r="F1376" s="176"/>
      <c r="G1376" s="176"/>
      <c r="H1376" s="189"/>
      <c r="I1376" s="190"/>
    </row>
    <row r="1377" ht="12.75" customHeight="1">
      <c r="D1377" s="188"/>
      <c r="F1377" s="176"/>
      <c r="G1377" s="176"/>
      <c r="H1377" s="189"/>
      <c r="I1377" s="190"/>
    </row>
    <row r="1378" ht="12.75" customHeight="1">
      <c r="D1378" s="188"/>
      <c r="F1378" s="176"/>
      <c r="G1378" s="176"/>
      <c r="H1378" s="189"/>
      <c r="I1378" s="190"/>
    </row>
    <row r="1379" ht="12.75" customHeight="1">
      <c r="D1379" s="188"/>
      <c r="F1379" s="176"/>
      <c r="G1379" s="176"/>
      <c r="H1379" s="189"/>
      <c r="I1379" s="190"/>
    </row>
    <row r="1380" ht="12.75" customHeight="1">
      <c r="D1380" s="188"/>
      <c r="F1380" s="176"/>
      <c r="G1380" s="176"/>
      <c r="H1380" s="189"/>
      <c r="I1380" s="190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2007-12-23T15:42:30Z</dcterms:created>
  <dc:creator>ANDY REMUS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979400.0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Jet Reports Function Literals">
    <vt:lpwstr>,	;	,	{	}	[@[{0}]]	1033	1033</vt:lpwstr>
  </property>
  <property fmtid="{D5CDD505-2E9C-101B-9397-08002B2CF9AE}" pid="11" name="MediaServiceImageTags">
    <vt:lpwstr/>
  </property>
</Properties>
</file>