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9EA6711A-CF80-4F78-83B6-03344E0CC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4" r:id="rId2"/>
  </sheets>
  <definedNames>
    <definedName name="_xlnm.Print_Area" localSheetId="0">Sheet1!$A$1:$H$433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2" i="1" l="1"/>
  <c r="H415" i="1"/>
  <c r="H308" i="1"/>
  <c r="H309" i="1"/>
  <c r="H307" i="1"/>
  <c r="H380" i="1"/>
  <c r="H381" i="1"/>
  <c r="H382" i="1"/>
  <c r="H383" i="1"/>
  <c r="H377" i="1"/>
  <c r="H378" i="1"/>
  <c r="H367" i="1"/>
  <c r="H368" i="1"/>
  <c r="H369" i="1"/>
  <c r="H370" i="1"/>
  <c r="H371" i="1"/>
  <c r="H372" i="1"/>
  <c r="H373" i="1"/>
  <c r="H374" i="1"/>
  <c r="H375" i="1"/>
  <c r="H376" i="1"/>
  <c r="H366" i="1"/>
  <c r="H359" i="1"/>
  <c r="H360" i="1"/>
  <c r="H361" i="1"/>
  <c r="H362" i="1"/>
  <c r="H363" i="1"/>
  <c r="H364" i="1"/>
  <c r="H358" i="1"/>
  <c r="H48" i="1"/>
  <c r="H50" i="1"/>
  <c r="H51" i="1"/>
  <c r="H52" i="1"/>
  <c r="H53" i="1"/>
  <c r="H54" i="1"/>
  <c r="H55" i="1"/>
  <c r="H56" i="1"/>
  <c r="H57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H26" i="1"/>
  <c r="H27" i="1"/>
  <c r="H28" i="1"/>
  <c r="H29" i="1"/>
  <c r="H30" i="1"/>
  <c r="H31" i="1"/>
  <c r="H2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397" i="1"/>
  <c r="H398" i="1"/>
  <c r="H399" i="1"/>
  <c r="H400" i="1"/>
  <c r="H401" i="1"/>
  <c r="H402" i="1"/>
  <c r="K423" i="1"/>
  <c r="H297" i="1"/>
  <c r="H296" i="1"/>
  <c r="H295" i="1"/>
  <c r="H294" i="1"/>
  <c r="H293" i="1"/>
  <c r="H292" i="1"/>
  <c r="H291" i="1"/>
  <c r="C306" i="1" l="1"/>
  <c r="C304" i="1"/>
  <c r="C302" i="1"/>
  <c r="C301" i="1"/>
  <c r="C296" i="1"/>
  <c r="C297" i="1"/>
  <c r="D301" i="1"/>
  <c r="D304" i="1"/>
  <c r="D302" i="1"/>
  <c r="D297" i="1"/>
  <c r="D296" i="1"/>
  <c r="D293" i="1"/>
  <c r="D292" i="1"/>
  <c r="D291" i="1"/>
  <c r="D275" i="1"/>
  <c r="C275" i="1"/>
  <c r="D262" i="1"/>
  <c r="C262" i="1"/>
  <c r="D268" i="1"/>
  <c r="C268" i="1"/>
  <c r="C289" i="1"/>
  <c r="C291" i="1"/>
  <c r="C292" i="1"/>
  <c r="C293" i="1"/>
  <c r="C294" i="1"/>
  <c r="D294" i="1"/>
  <c r="D8" i="1"/>
  <c r="D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7" i="1"/>
  <c r="G24" i="1" l="1"/>
  <c r="G25" i="1"/>
  <c r="G26" i="1"/>
  <c r="G27" i="1"/>
  <c r="G28" i="1"/>
  <c r="G50" i="1"/>
  <c r="G51" i="1"/>
  <c r="G52" i="1"/>
  <c r="G53" i="1"/>
  <c r="G56" i="1"/>
  <c r="G58" i="1"/>
  <c r="G59" i="1"/>
  <c r="G61" i="1"/>
  <c r="G62" i="1"/>
  <c r="G64" i="1"/>
  <c r="G65" i="1"/>
  <c r="G66" i="1"/>
  <c r="G67" i="1"/>
  <c r="G68" i="1"/>
  <c r="G69" i="1"/>
  <c r="G71" i="1"/>
  <c r="G74" i="1"/>
  <c r="G75" i="1"/>
  <c r="G76" i="1"/>
  <c r="G77" i="1"/>
  <c r="G80" i="1"/>
  <c r="G84" i="1"/>
  <c r="G85" i="1"/>
  <c r="G90" i="1"/>
  <c r="G91" i="1"/>
  <c r="G92" i="1"/>
  <c r="G95" i="1"/>
  <c r="G96" i="1"/>
  <c r="G99" i="1"/>
  <c r="G100" i="1"/>
  <c r="G101" i="1"/>
  <c r="G102" i="1"/>
  <c r="G103" i="1"/>
  <c r="G105" i="1"/>
  <c r="G106" i="1"/>
  <c r="G107" i="1"/>
  <c r="G108" i="1"/>
  <c r="G111" i="1"/>
  <c r="G115" i="1"/>
  <c r="G116" i="1"/>
  <c r="G119" i="1"/>
  <c r="G120" i="1"/>
  <c r="G121" i="1"/>
  <c r="G122" i="1"/>
  <c r="G124" i="1"/>
  <c r="G125" i="1"/>
  <c r="G127" i="1"/>
  <c r="G128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3" i="1"/>
  <c r="G144" i="1"/>
  <c r="G147" i="1"/>
  <c r="G151" i="1"/>
  <c r="G152" i="1"/>
  <c r="G153" i="1"/>
  <c r="G154" i="1"/>
  <c r="G156" i="1"/>
  <c r="G160" i="1"/>
  <c r="G161" i="1"/>
  <c r="G165" i="1"/>
  <c r="G166" i="1"/>
  <c r="G167" i="1"/>
  <c r="G168" i="1"/>
  <c r="G169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6" i="1"/>
  <c r="G187" i="1"/>
  <c r="G188" i="1"/>
  <c r="G191" i="1"/>
  <c r="G192" i="1"/>
  <c r="G195" i="1"/>
  <c r="G196" i="1"/>
  <c r="G197" i="1"/>
  <c r="G198" i="1"/>
  <c r="G199" i="1"/>
  <c r="G200" i="1"/>
  <c r="G201" i="1"/>
  <c r="G202" i="1"/>
  <c r="G203" i="1"/>
  <c r="G205" i="1"/>
  <c r="G208" i="1"/>
  <c r="G209" i="1"/>
  <c r="G210" i="1"/>
  <c r="G212" i="1"/>
  <c r="G213" i="1"/>
  <c r="G214" i="1"/>
  <c r="G215" i="1"/>
  <c r="G216" i="1"/>
  <c r="G217" i="1"/>
  <c r="G219" i="1"/>
  <c r="G220" i="1"/>
  <c r="G221" i="1"/>
  <c r="G222" i="1"/>
  <c r="G225" i="1"/>
  <c r="G229" i="1"/>
  <c r="G230" i="1"/>
  <c r="G233" i="1"/>
  <c r="G234" i="1"/>
  <c r="G235" i="1"/>
  <c r="G236" i="1"/>
  <c r="G239" i="1"/>
  <c r="G240" i="1"/>
  <c r="G245" i="1"/>
  <c r="G250" i="1"/>
  <c r="G251" i="1"/>
  <c r="G256" i="1"/>
  <c r="G257" i="1"/>
  <c r="G258" i="1"/>
  <c r="G262" i="1"/>
  <c r="G263" i="1"/>
  <c r="G268" i="1"/>
  <c r="G269" i="1"/>
  <c r="G275" i="1"/>
  <c r="G276" i="1"/>
  <c r="G291" i="1"/>
  <c r="G292" i="1"/>
  <c r="G293" i="1"/>
  <c r="G294" i="1"/>
  <c r="G295" i="1"/>
  <c r="G296" i="1"/>
  <c r="G297" i="1"/>
  <c r="G298" i="1"/>
  <c r="G299" i="1"/>
  <c r="G300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0" i="1"/>
  <c r="G381" i="1"/>
  <c r="G382" i="1"/>
  <c r="G383" i="1"/>
  <c r="G385" i="1"/>
  <c r="G386" i="1"/>
  <c r="G387" i="1"/>
  <c r="G388" i="1"/>
  <c r="G389" i="1"/>
  <c r="G390" i="1"/>
  <c r="G391" i="1"/>
  <c r="G392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8" i="1"/>
  <c r="G9" i="1"/>
  <c r="G10" i="1"/>
  <c r="G11" i="1"/>
  <c r="G13" i="1"/>
  <c r="G14" i="1"/>
  <c r="G15" i="1"/>
  <c r="G17" i="1"/>
  <c r="G18" i="1"/>
  <c r="G19" i="1"/>
  <c r="G20" i="1"/>
  <c r="G21" i="1"/>
  <c r="G22" i="1"/>
  <c r="D29" i="1"/>
  <c r="D32" i="1"/>
  <c r="D40" i="1"/>
  <c r="D54" i="1"/>
  <c r="D55" i="1"/>
  <c r="D57" i="1"/>
  <c r="D60" i="1"/>
  <c r="D63" i="1"/>
  <c r="D70" i="1"/>
  <c r="D72" i="1"/>
  <c r="D78" i="1"/>
  <c r="D79" i="1"/>
  <c r="D81" i="1"/>
  <c r="D82" i="1"/>
  <c r="D83" i="1"/>
  <c r="D86" i="1"/>
  <c r="D87" i="1"/>
  <c r="D88" i="1"/>
  <c r="D89" i="1"/>
  <c r="D93" i="1"/>
  <c r="D94" i="1"/>
  <c r="D97" i="1"/>
  <c r="D109" i="1"/>
  <c r="D110" i="1"/>
  <c r="D112" i="1"/>
  <c r="D113" i="1"/>
  <c r="D114" i="1"/>
  <c r="D117" i="1"/>
  <c r="D126" i="1"/>
  <c r="D145" i="1"/>
  <c r="D146" i="1"/>
  <c r="D148" i="1"/>
  <c r="D149" i="1"/>
  <c r="D155" i="1"/>
  <c r="D157" i="1"/>
  <c r="D158" i="1"/>
  <c r="D159" i="1"/>
  <c r="D162" i="1"/>
  <c r="D163" i="1"/>
  <c r="D170" i="1"/>
  <c r="D185" i="1"/>
  <c r="D189" i="1"/>
  <c r="D190" i="1"/>
  <c r="D193" i="1"/>
  <c r="D204" i="1"/>
  <c r="D206" i="1"/>
  <c r="D223" i="1"/>
  <c r="D224" i="1"/>
  <c r="D226" i="1"/>
  <c r="D227" i="1"/>
  <c r="D228" i="1"/>
  <c r="D231" i="1"/>
  <c r="D237" i="1"/>
  <c r="D238" i="1"/>
  <c r="D241" i="1"/>
  <c r="D242" i="1"/>
  <c r="D244" i="1"/>
  <c r="D246" i="1"/>
  <c r="D247" i="1"/>
  <c r="D248" i="1"/>
  <c r="D249" i="1"/>
  <c r="D252" i="1"/>
  <c r="D253" i="1"/>
  <c r="D254" i="1"/>
  <c r="D255" i="1"/>
  <c r="D259" i="1"/>
  <c r="D260" i="1"/>
  <c r="D264" i="1"/>
  <c r="D265" i="1"/>
  <c r="D266" i="1"/>
  <c r="D267" i="1"/>
  <c r="D270" i="1"/>
  <c r="D271" i="1"/>
  <c r="D272" i="1"/>
  <c r="D274" i="1"/>
  <c r="D277" i="1"/>
  <c r="D278" i="1"/>
  <c r="D279" i="1"/>
  <c r="D285" i="1"/>
  <c r="D286" i="1"/>
  <c r="D288" i="1"/>
  <c r="D289" i="1"/>
  <c r="D310" i="1"/>
  <c r="D312" i="1"/>
  <c r="D313" i="1"/>
  <c r="D314" i="1"/>
  <c r="D315" i="1"/>
  <c r="D318" i="1"/>
  <c r="D319" i="1"/>
  <c r="D321" i="1"/>
  <c r="D322" i="1"/>
  <c r="D324" i="1"/>
  <c r="D342" i="1"/>
  <c r="D346" i="1"/>
  <c r="D349" i="1"/>
  <c r="D354" i="1"/>
  <c r="D366" i="1"/>
  <c r="D373" i="1"/>
  <c r="D389" i="1"/>
  <c r="D392" i="1"/>
  <c r="D396" i="1"/>
  <c r="D401" i="1"/>
  <c r="D402" i="1"/>
  <c r="D406" i="1"/>
  <c r="D407" i="1"/>
  <c r="D412" i="1"/>
  <c r="D415" i="1"/>
  <c r="D416" i="1"/>
  <c r="D417" i="1"/>
  <c r="D418" i="1"/>
  <c r="D419" i="1"/>
  <c r="D420" i="1"/>
  <c r="D422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9" i="1"/>
  <c r="C100" i="1"/>
  <c r="C101" i="1"/>
  <c r="C102" i="1"/>
  <c r="C103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9" i="1"/>
  <c r="C120" i="1"/>
  <c r="C121" i="1"/>
  <c r="C122" i="1"/>
  <c r="C124" i="1"/>
  <c r="C125" i="1"/>
  <c r="C126" i="1"/>
  <c r="C127" i="1"/>
  <c r="C128" i="1"/>
  <c r="C130" i="1"/>
  <c r="C131" i="1"/>
  <c r="C132" i="1"/>
  <c r="C133" i="1"/>
  <c r="C134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5" i="1"/>
  <c r="C166" i="1"/>
  <c r="C167" i="1"/>
  <c r="C168" i="1"/>
  <c r="C169" i="1"/>
  <c r="C170" i="1"/>
  <c r="C171" i="1"/>
  <c r="C172" i="1"/>
  <c r="C173" i="1"/>
  <c r="C174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210" i="1"/>
  <c r="C212" i="1"/>
  <c r="C213" i="1"/>
  <c r="C214" i="1"/>
  <c r="C215" i="1"/>
  <c r="C216" i="1"/>
  <c r="C217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3" i="1"/>
  <c r="C264" i="1"/>
  <c r="C265" i="1"/>
  <c r="C266" i="1"/>
  <c r="C267" i="1"/>
  <c r="C269" i="1"/>
  <c r="C270" i="1"/>
  <c r="C271" i="1"/>
  <c r="C272" i="1"/>
  <c r="C274" i="1"/>
  <c r="C276" i="1"/>
  <c r="C277" i="1"/>
  <c r="C278" i="1"/>
  <c r="C279" i="1"/>
  <c r="C281" i="1"/>
  <c r="C282" i="1"/>
  <c r="C283" i="1"/>
  <c r="C284" i="1"/>
  <c r="C285" i="1"/>
  <c r="C286" i="1"/>
  <c r="C287" i="1"/>
  <c r="C288" i="1"/>
  <c r="C295" i="1"/>
  <c r="C298" i="1"/>
  <c r="C299" i="1"/>
  <c r="C300" i="1"/>
  <c r="C303" i="1"/>
  <c r="C305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6" i="1"/>
  <c r="C327" i="1"/>
  <c r="C328" i="1"/>
  <c r="C329" i="1"/>
  <c r="C330" i="1"/>
  <c r="C331" i="1"/>
  <c r="C332" i="1"/>
  <c r="C333" i="1"/>
  <c r="C334" i="1"/>
  <c r="C335" i="1"/>
  <c r="C336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8" i="1"/>
  <c r="C359" i="1"/>
  <c r="C360" i="1"/>
  <c r="C361" i="1"/>
  <c r="C362" i="1"/>
  <c r="C363" i="1"/>
  <c r="C364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80" i="1"/>
  <c r="C381" i="1"/>
  <c r="C382" i="1"/>
  <c r="C383" i="1"/>
  <c r="C385" i="1"/>
  <c r="C386" i="1"/>
  <c r="C387" i="1"/>
  <c r="C388" i="1"/>
  <c r="C389" i="1"/>
  <c r="C390" i="1"/>
  <c r="C391" i="1"/>
  <c r="C392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H58" i="1" l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4" i="1"/>
  <c r="H125" i="1"/>
  <c r="H126" i="1"/>
  <c r="H127" i="1"/>
  <c r="H128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0" i="1"/>
  <c r="H241" i="1"/>
  <c r="H242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8" i="1"/>
  <c r="H299" i="1"/>
  <c r="H300" i="1"/>
  <c r="H301" i="1"/>
  <c r="H302" i="1"/>
  <c r="H303" i="1"/>
  <c r="H304" i="1"/>
  <c r="H305" i="1"/>
  <c r="H306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85" i="1"/>
  <c r="H386" i="1"/>
  <c r="H387" i="1"/>
  <c r="H388" i="1"/>
  <c r="H389" i="1"/>
  <c r="H390" i="1"/>
  <c r="H391" i="1"/>
  <c r="H392" i="1"/>
  <c r="H394" i="1"/>
  <c r="H395" i="1"/>
  <c r="H396" i="1"/>
  <c r="H403" i="1"/>
  <c r="H404" i="1"/>
  <c r="H405" i="1"/>
  <c r="H406" i="1"/>
  <c r="H407" i="1"/>
  <c r="H408" i="1"/>
  <c r="H409" i="1"/>
  <c r="H410" i="1"/>
  <c r="H411" i="1"/>
  <c r="H413" i="1"/>
  <c r="H414" i="1"/>
  <c r="H416" i="1"/>
  <c r="H417" i="1"/>
  <c r="H418" i="1"/>
  <c r="H419" i="1"/>
  <c r="H420" i="1"/>
  <c r="H421" i="1"/>
  <c r="H422" i="1"/>
  <c r="G7" i="1" l="1"/>
  <c r="H7" i="1"/>
  <c r="D12" i="1"/>
  <c r="D16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D41" i="1"/>
  <c r="D33" i="1"/>
  <c r="D34" i="1"/>
  <c r="D35" i="1"/>
  <c r="D48" i="1"/>
  <c r="D42" i="1"/>
  <c r="D43" i="1"/>
  <c r="D36" i="1"/>
  <c r="D44" i="1"/>
  <c r="D30" i="1"/>
  <c r="D31" i="1"/>
  <c r="D307" i="1"/>
  <c r="D308" i="1"/>
  <c r="D309" i="1"/>
  <c r="D306" i="1"/>
  <c r="D358" i="1"/>
  <c r="D359" i="1"/>
  <c r="D360" i="1"/>
  <c r="D361" i="1"/>
  <c r="D363" i="1"/>
  <c r="D364" i="1"/>
  <c r="D362" i="1"/>
  <c r="D380" i="1"/>
  <c r="D381" i="1"/>
  <c r="D382" i="1"/>
  <c r="D383" i="1"/>
  <c r="D367" i="1"/>
  <c r="D377" i="1"/>
  <c r="D368" i="1"/>
  <c r="D369" i="1"/>
  <c r="D370" i="1"/>
  <c r="D371" i="1"/>
  <c r="D372" i="1"/>
  <c r="D374" i="1"/>
  <c r="D375" i="1"/>
  <c r="D376" i="1"/>
  <c r="D378" i="1"/>
  <c r="D233" i="1"/>
  <c r="D234" i="1"/>
  <c r="D235" i="1"/>
  <c r="D236" i="1"/>
  <c r="D239" i="1"/>
  <c r="D240" i="1"/>
  <c r="D17" i="1"/>
  <c r="D50" i="1"/>
  <c r="D74" i="1"/>
  <c r="D105" i="1"/>
  <c r="D219" i="1"/>
  <c r="D136" i="1"/>
  <c r="D137" i="1"/>
  <c r="D195" i="1"/>
  <c r="D24" i="1"/>
  <c r="D119" i="1"/>
  <c r="D99" i="1"/>
  <c r="D326" i="1"/>
  <c r="D100" i="1"/>
  <c r="D151" i="1"/>
  <c r="D196" i="1"/>
  <c r="D208" i="1"/>
  <c r="D212" i="1"/>
  <c r="D13" i="1"/>
  <c r="D18" i="1"/>
  <c r="D51" i="1"/>
  <c r="D75" i="1"/>
  <c r="D90" i="1"/>
  <c r="D106" i="1"/>
  <c r="D220" i="1"/>
  <c r="D138" i="1"/>
  <c r="D140" i="1"/>
  <c r="D139" i="1"/>
  <c r="D176" i="1"/>
  <c r="D177" i="1"/>
  <c r="D197" i="1"/>
  <c r="D25" i="1"/>
  <c r="D263" i="1"/>
  <c r="D269" i="1"/>
  <c r="D276" i="1"/>
  <c r="D120" i="1"/>
  <c r="D101" i="1"/>
  <c r="D327" i="1"/>
  <c r="D103" i="1"/>
  <c r="D102" i="1"/>
  <c r="D130" i="1"/>
  <c r="D178" i="1"/>
  <c r="D198" i="1"/>
  <c r="D64" i="1"/>
  <c r="D165" i="1"/>
  <c r="D333" i="1"/>
  <c r="D199" i="1"/>
  <c r="D209" i="1"/>
  <c r="D213" i="1"/>
  <c r="D152" i="1"/>
  <c r="D214" i="1"/>
  <c r="D394" i="1"/>
  <c r="D399" i="1"/>
  <c r="D395" i="1"/>
  <c r="D400" i="1"/>
  <c r="D397" i="1"/>
  <c r="D398" i="1"/>
  <c r="D14" i="1"/>
  <c r="D9" i="1"/>
  <c r="D19" i="1"/>
  <c r="D52" i="1"/>
  <c r="D76" i="1"/>
  <c r="D91" i="1"/>
  <c r="D107" i="1"/>
  <c r="D221" i="1"/>
  <c r="D142" i="1"/>
  <c r="D141" i="1"/>
  <c r="D179" i="1"/>
  <c r="D180" i="1"/>
  <c r="D298" i="1"/>
  <c r="D26" i="1"/>
  <c r="D121" i="1"/>
  <c r="D328" i="1"/>
  <c r="D166" i="1"/>
  <c r="D181" i="1"/>
  <c r="D131" i="1"/>
  <c r="D132" i="1"/>
  <c r="D167" i="1"/>
  <c r="D334" i="1"/>
  <c r="D200" i="1"/>
  <c r="D66" i="1"/>
  <c r="D65" i="1"/>
  <c r="D215" i="1"/>
  <c r="D201" i="1"/>
  <c r="D210" i="1"/>
  <c r="D153" i="1"/>
  <c r="D15" i="1"/>
  <c r="D10" i="1"/>
  <c r="D20" i="1"/>
  <c r="D53" i="1"/>
  <c r="D77" i="1"/>
  <c r="D92" i="1"/>
  <c r="D108" i="1"/>
  <c r="D222" i="1"/>
  <c r="D144" i="1"/>
  <c r="D143" i="1"/>
  <c r="D182" i="1"/>
  <c r="D183" i="1"/>
  <c r="D299" i="1"/>
  <c r="D27" i="1"/>
  <c r="D122" i="1"/>
  <c r="D329" i="1"/>
  <c r="D168" i="1"/>
  <c r="D184" i="1"/>
  <c r="D133" i="1"/>
  <c r="D134" i="1"/>
  <c r="D169" i="1"/>
  <c r="D335" i="1"/>
  <c r="D68" i="1"/>
  <c r="D67" i="1"/>
  <c r="D216" i="1"/>
  <c r="D217" i="1"/>
  <c r="D202" i="1"/>
  <c r="D69" i="1"/>
  <c r="D203" i="1"/>
  <c r="D154" i="1"/>
  <c r="D45" i="1"/>
  <c r="D37" i="1"/>
  <c r="D38" i="1"/>
  <c r="D39" i="1"/>
  <c r="D46" i="1"/>
  <c r="D47" i="1"/>
  <c r="D295" i="1"/>
  <c r="D305" i="1"/>
  <c r="D311" i="1"/>
  <c r="D303" i="1"/>
  <c r="D316" i="1"/>
  <c r="D317" i="1"/>
  <c r="D11" i="1"/>
  <c r="D56" i="1"/>
  <c r="D80" i="1"/>
  <c r="D111" i="1"/>
  <c r="D225" i="1"/>
  <c r="D186" i="1"/>
  <c r="D300" i="1"/>
  <c r="D28" i="1"/>
  <c r="D330" i="1"/>
  <c r="D171" i="1"/>
  <c r="D187" i="1"/>
  <c r="D172" i="1"/>
  <c r="D336" i="1"/>
  <c r="D188" i="1"/>
  <c r="D147" i="1"/>
  <c r="D205" i="1"/>
  <c r="D156" i="1"/>
  <c r="D245" i="1"/>
  <c r="D256" i="1"/>
  <c r="D21" i="1"/>
  <c r="D84" i="1"/>
  <c r="D95" i="1"/>
  <c r="D115" i="1"/>
  <c r="D229" i="1"/>
  <c r="D331" i="1"/>
  <c r="D124" i="1"/>
  <c r="D125" i="1"/>
  <c r="D160" i="1"/>
  <c r="D250" i="1"/>
  <c r="D257" i="1"/>
  <c r="D22" i="1"/>
  <c r="D85" i="1"/>
  <c r="D96" i="1"/>
  <c r="D116" i="1"/>
  <c r="D230" i="1"/>
  <c r="D320" i="1"/>
  <c r="D323" i="1"/>
  <c r="D332" i="1"/>
  <c r="D127" i="1"/>
  <c r="D128" i="1"/>
  <c r="D71" i="1"/>
  <c r="D251" i="1"/>
  <c r="D258" i="1"/>
  <c r="D161" i="1"/>
  <c r="D284" i="1"/>
  <c r="D281" i="1"/>
  <c r="D282" i="1"/>
  <c r="D283" i="1"/>
  <c r="D287" i="1"/>
  <c r="D385" i="1"/>
  <c r="D386" i="1"/>
  <c r="D387" i="1"/>
  <c r="D388" i="1"/>
  <c r="D390" i="1"/>
  <c r="D391" i="1"/>
  <c r="D403" i="1"/>
  <c r="D338" i="1"/>
  <c r="D339" i="1"/>
  <c r="D340" i="1"/>
  <c r="D341" i="1"/>
  <c r="D404" i="1"/>
  <c r="D405" i="1"/>
  <c r="D343" i="1"/>
  <c r="D345" i="1"/>
  <c r="D344" i="1"/>
  <c r="D350" i="1"/>
  <c r="D351" i="1"/>
  <c r="D352" i="1"/>
  <c r="D421" i="1"/>
  <c r="F421" i="1" s="1"/>
  <c r="D347" i="1"/>
  <c r="D348" i="1"/>
  <c r="D353" i="1"/>
  <c r="D355" i="1"/>
  <c r="D356" i="1"/>
  <c r="D408" i="1"/>
  <c r="D409" i="1"/>
  <c r="D410" i="1"/>
  <c r="D411" i="1"/>
  <c r="D413" i="1"/>
  <c r="D414" i="1"/>
  <c r="E62" i="1"/>
  <c r="E61" i="1"/>
  <c r="K422" i="1"/>
  <c r="F422" i="1"/>
  <c r="J422" i="1"/>
  <c r="K415" i="1"/>
  <c r="F415" i="1"/>
  <c r="J415" i="1"/>
  <c r="K416" i="1"/>
  <c r="F416" i="1"/>
  <c r="J416" i="1"/>
  <c r="K417" i="1"/>
  <c r="F417" i="1"/>
  <c r="J417" i="1"/>
  <c r="K418" i="1"/>
  <c r="F418" i="1"/>
  <c r="J418" i="1"/>
  <c r="K419" i="1"/>
  <c r="F419" i="1"/>
  <c r="J419" i="1"/>
  <c r="K420" i="1"/>
  <c r="F420" i="1"/>
  <c r="J420" i="1"/>
  <c r="K421" i="1"/>
  <c r="J421" i="1"/>
  <c r="D173" i="1" l="1"/>
  <c r="D191" i="1"/>
  <c r="D58" i="1"/>
  <c r="D61" i="1"/>
  <c r="D59" i="1"/>
  <c r="D62" i="1"/>
  <c r="D192" i="1"/>
  <c r="D174" i="1"/>
  <c r="K380" i="1"/>
  <c r="K347" i="1"/>
  <c r="K64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F16" i="1"/>
  <c r="K414" i="1"/>
  <c r="K413" i="1"/>
  <c r="K412" i="1"/>
  <c r="K410" i="1"/>
  <c r="K409" i="1"/>
  <c r="K408" i="1"/>
  <c r="K407" i="1"/>
  <c r="K405" i="1"/>
  <c r="K404" i="1"/>
  <c r="K403" i="1"/>
  <c r="K400" i="1"/>
  <c r="K397" i="1"/>
  <c r="K396" i="1"/>
  <c r="K389" i="1"/>
  <c r="K388" i="1"/>
  <c r="K387" i="1"/>
  <c r="K385" i="1"/>
  <c r="K383" i="1"/>
  <c r="K376" i="1"/>
  <c r="K374" i="1"/>
  <c r="K372" i="1"/>
  <c r="K369" i="1"/>
  <c r="K366" i="1"/>
  <c r="K362" i="1"/>
  <c r="K359" i="1"/>
  <c r="K358" i="1"/>
  <c r="K356" i="1"/>
  <c r="K353" i="1"/>
  <c r="K349" i="1"/>
  <c r="K348" i="1"/>
  <c r="K346" i="1"/>
  <c r="K343" i="1"/>
  <c r="K341" i="1"/>
  <c r="K340" i="1"/>
  <c r="K339" i="1"/>
  <c r="K338" i="1"/>
  <c r="K333" i="1"/>
  <c r="K331" i="1"/>
  <c r="K330" i="1"/>
  <c r="K322" i="1"/>
  <c r="K318" i="1"/>
  <c r="K317" i="1"/>
  <c r="K314" i="1"/>
  <c r="K310" i="1"/>
  <c r="K309" i="1"/>
  <c r="K306" i="1"/>
  <c r="K302" i="1"/>
  <c r="K301" i="1"/>
  <c r="K298" i="1"/>
  <c r="K294" i="1"/>
  <c r="K293" i="1"/>
  <c r="K289" i="1"/>
  <c r="K283" i="1"/>
  <c r="K281" i="1"/>
  <c r="K278" i="1"/>
  <c r="K277" i="1"/>
  <c r="K271" i="1"/>
  <c r="K269" i="1"/>
  <c r="K266" i="1"/>
  <c r="K263" i="1"/>
  <c r="K257" i="1"/>
  <c r="K254" i="1"/>
  <c r="K249" i="1"/>
  <c r="K246" i="1"/>
  <c r="K245" i="1"/>
  <c r="K242" i="1"/>
  <c r="K237" i="1"/>
  <c r="K236" i="1"/>
  <c r="K233" i="1"/>
  <c r="K228" i="1"/>
  <c r="K227" i="1"/>
  <c r="K226" i="1"/>
  <c r="K225" i="1"/>
  <c r="K220" i="1"/>
  <c r="K219" i="1"/>
  <c r="K216" i="1"/>
  <c r="K211" i="1"/>
  <c r="K210" i="1"/>
  <c r="K209" i="1"/>
  <c r="K208" i="1"/>
  <c r="K202" i="1"/>
  <c r="K199" i="1"/>
  <c r="K197" i="1"/>
  <c r="K196" i="1"/>
  <c r="K193" i="1"/>
  <c r="K187" i="1"/>
  <c r="K186" i="1"/>
  <c r="K179" i="1"/>
  <c r="K178" i="1"/>
  <c r="K177" i="1"/>
  <c r="K176" i="1"/>
  <c r="K170" i="1"/>
  <c r="K168" i="1"/>
  <c r="K167" i="1"/>
  <c r="K157" i="1"/>
  <c r="K154" i="1"/>
  <c r="K153" i="1"/>
  <c r="K152" i="1"/>
  <c r="K151" i="1"/>
  <c r="K147" i="1"/>
  <c r="K144" i="1"/>
  <c r="K141" i="1"/>
  <c r="K138" i="1"/>
  <c r="K137" i="1"/>
  <c r="K136" i="1"/>
  <c r="K134" i="1"/>
  <c r="K133" i="1"/>
  <c r="K131" i="1"/>
  <c r="K128" i="1"/>
  <c r="K127" i="1"/>
  <c r="K125" i="1"/>
  <c r="K122" i="1"/>
  <c r="K117" i="1"/>
  <c r="K114" i="1"/>
  <c r="K110" i="1"/>
  <c r="K109" i="1"/>
  <c r="K107" i="1"/>
  <c r="K106" i="1"/>
  <c r="K102" i="1"/>
  <c r="K101" i="1"/>
  <c r="K100" i="1"/>
  <c r="K94" i="1"/>
  <c r="K92" i="1"/>
  <c r="K86" i="1"/>
  <c r="K84" i="1"/>
  <c r="K82" i="1"/>
  <c r="K78" i="1"/>
  <c r="K76" i="1"/>
  <c r="K74" i="1"/>
  <c r="K69" i="1"/>
  <c r="K68" i="1"/>
  <c r="K67" i="1"/>
  <c r="K66" i="1"/>
  <c r="K65" i="1"/>
  <c r="K63" i="1"/>
  <c r="K60" i="1"/>
  <c r="K59" i="1"/>
  <c r="K58" i="1"/>
  <c r="K57" i="1"/>
  <c r="K50" i="1"/>
  <c r="K42" i="1"/>
  <c r="K41" i="1"/>
  <c r="K34" i="1"/>
  <c r="K33" i="1"/>
  <c r="K29" i="1"/>
  <c r="K26" i="1"/>
  <c r="K25" i="1"/>
  <c r="K19" i="1"/>
  <c r="K16" i="1"/>
  <c r="K15" i="1"/>
  <c r="K8" i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C425" i="1" s="1"/>
  <c r="J7" i="1"/>
  <c r="B430" i="1" l="1"/>
  <c r="B433" i="1"/>
  <c r="F425" i="1"/>
  <c r="F426" i="1" l="1"/>
  <c r="F427" i="1" s="1"/>
</calcChain>
</file>

<file path=xl/sharedStrings.xml><?xml version="1.0" encoding="utf-8"?>
<sst xmlns="http://schemas.openxmlformats.org/spreadsheetml/2006/main" count="3131" uniqueCount="2326">
  <si>
    <t>FASTPIPE RIGID SYSTEM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</si>
  <si>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</si>
  <si>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</si>
  <si>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</si>
  <si>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</si>
  <si>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</si>
  <si>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</si>
  <si>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</si>
  <si>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</si>
  <si>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</si>
  <si>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</si>
  <si>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</si>
  <si>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</si>
  <si>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</si>
  <si>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</si>
  <si>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</si>
  <si>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</si>
  <si>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</si>
  <si>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</si>
  <si>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</si>
  <si>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</si>
  <si>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</si>
  <si>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</si>
  <si>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</si>
  <si>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</si>
  <si>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</si>
  <si>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</si>
  <si>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</si>
  <si>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</si>
  <si>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</si>
  <si>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</si>
  <si>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</si>
  <si>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</si>
  <si>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</si>
  <si>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</si>
  <si>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</si>
  <si>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</si>
  <si>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</si>
  <si>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</si>
  <si>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</si>
  <si>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</si>
  <si>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</si>
  <si>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</si>
  <si>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</si>
  <si>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</si>
  <si>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</si>
  <si>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</si>
  <si>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</si>
  <si>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</si>
  <si>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</si>
  <si>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</si>
  <si>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</si>
  <si>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</si>
  <si>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</si>
  <si>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</si>
  <si>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</si>
  <si>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</si>
  <si>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</si>
  <si>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</si>
  <si>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</si>
  <si>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</si>
  <si>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</si>
  <si>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</si>
  <si>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</si>
  <si>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</si>
  <si>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</si>
  <si>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</si>
  <si>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</si>
  <si>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</si>
  <si>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</si>
  <si>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</si>
  <si>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</si>
  <si>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</si>
  <si>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</si>
  <si>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</si>
  <si>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</si>
  <si>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</si>
  <si>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</si>
  <si>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</si>
  <si>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</si>
  <si>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</si>
  <si>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</si>
  <si>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</si>
  <si>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</si>
  <si>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</si>
  <si>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</si>
  <si>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</si>
  <si>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</si>
  <si>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</si>
  <si>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</si>
  <si>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</si>
  <si>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</si>
  <si>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</si>
  <si>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</si>
  <si>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</si>
  <si>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</si>
  <si>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</si>
  <si>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</si>
  <si>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</si>
  <si>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</si>
  <si>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</si>
  <si>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</si>
  <si>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</si>
  <si>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</si>
  <si>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</si>
  <si>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</si>
  <si>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</si>
  <si>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</si>
  <si>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</si>
  <si>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</si>
  <si>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</si>
  <si>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</si>
  <si>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</si>
  <si>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</si>
  <si>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</si>
  <si>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</si>
  <si>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</si>
  <si>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</si>
  <si>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</si>
  <si>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</si>
  <si>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</si>
  <si>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</si>
  <si>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</si>
  <si>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</si>
  <si>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</si>
  <si>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</si>
  <si>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</si>
  <si>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</si>
  <si>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</si>
  <si>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</si>
  <si>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</si>
  <si>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</si>
  <si>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</si>
  <si>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</si>
  <si>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</si>
  <si>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</si>
  <si>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</si>
  <si>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</si>
  <si>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</si>
  <si>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</si>
  <si>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</si>
  <si>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</si>
  <si>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</si>
  <si>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</si>
  <si>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</si>
  <si>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</si>
  <si>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</si>
  <si>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</si>
  <si>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</si>
  <si>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</si>
  <si>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</si>
  <si>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</si>
  <si>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</si>
  <si>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</si>
  <si>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</si>
  <si>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</si>
  <si>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</si>
  <si>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</si>
  <si>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</si>
  <si>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</si>
  <si>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</si>
  <si>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</si>
  <si>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</si>
  <si>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</si>
  <si>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</si>
  <si>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</si>
  <si>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</si>
  <si>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</si>
  <si>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</si>
  <si>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</si>
  <si>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</si>
  <si>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</si>
  <si>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</si>
  <si>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</si>
  <si>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</si>
  <si>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</si>
  <si>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</si>
  <si>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</si>
  <si>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</si>
  <si>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</si>
  <si>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</si>
  <si>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</si>
  <si>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</si>
  <si>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</si>
  <si>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</si>
  <si>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</si>
  <si>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</si>
  <si>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</si>
  <si>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</si>
  <si>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</si>
  <si>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</si>
  <si>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</si>
  <si>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</si>
  <si>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</si>
  <si>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</si>
  <si>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</si>
  <si>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</si>
  <si>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</si>
  <si>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</si>
  <si>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</si>
  <si>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</si>
  <si>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</si>
  <si>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</si>
  <si>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</si>
  <si>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</si>
  <si>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</si>
  <si>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</si>
  <si>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</si>
  <si>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</si>
  <si>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</si>
  <si>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</si>
  <si>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</si>
  <si>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</si>
  <si>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</si>
  <si>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</si>
  <si>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</si>
  <si>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</si>
  <si>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</si>
  <si>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</si>
  <si>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</si>
  <si>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</si>
  <si>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</si>
  <si>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</si>
  <si>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</si>
  <si>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</si>
  <si>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</si>
  <si>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</si>
  <si>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</si>
  <si>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</si>
  <si>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</si>
  <si>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</si>
  <si>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</si>
  <si>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</si>
  <si>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</si>
  <si>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</si>
  <si>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</si>
  <si>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</si>
  <si>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</si>
  <si>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</si>
  <si>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</si>
  <si>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</si>
  <si>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</si>
  <si>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</si>
  <si>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</si>
  <si>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</si>
  <si>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</si>
  <si>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</si>
  <si>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</si>
  <si>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</si>
  <si>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</si>
  <si>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</si>
  <si>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</si>
  <si>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</si>
  <si>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</si>
  <si>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</si>
  <si>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</si>
  <si>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</si>
  <si>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</si>
  <si>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</si>
  <si>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</si>
  <si>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</si>
  <si>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</si>
  <si>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</si>
  <si>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</si>
  <si>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</si>
  <si>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</si>
  <si>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</si>
  <si>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</si>
  <si>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</si>
  <si>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</si>
  <si>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</si>
  <si>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</si>
  <si>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</si>
  <si>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</si>
  <si>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</si>
  <si>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</si>
  <si>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</si>
  <si>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</si>
  <si>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</si>
  <si>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</si>
  <si>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</si>
  <si>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</si>
  <si>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</si>
  <si>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F0238-FT</t>
  </si>
  <si>
    <t>F0240</t>
  </si>
  <si>
    <t>F0241</t>
  </si>
  <si>
    <t>F0242</t>
  </si>
  <si>
    <t>F0243</t>
  </si>
  <si>
    <t>F0244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</si>
  <si>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</si>
  <si>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</si>
  <si>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</si>
  <si>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</si>
  <si>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</si>
  <si>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</si>
  <si>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</si>
  <si>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</si>
  <si>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</si>
  <si>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</si>
  <si>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</si>
  <si>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</si>
  <si>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</si>
  <si>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</si>
  <si>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</si>
  <si>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</si>
  <si>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</si>
  <si>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</si>
  <si>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</si>
  <si>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</si>
  <si>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</si>
  <si>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</si>
  <si>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</si>
  <si>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</si>
  <si>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</si>
  <si>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</si>
  <si>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</si>
  <si>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</si>
  <si>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</si>
  <si>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</si>
  <si>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</si>
  <si>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</si>
  <si>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</si>
  <si>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</si>
  <si>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</si>
  <si>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</si>
  <si>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</si>
  <si>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</si>
  <si>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</si>
  <si>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</si>
  <si>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</si>
  <si>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</si>
  <si>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</si>
  <si>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</si>
  <si>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</si>
  <si>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</si>
  <si>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</si>
  <si>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</si>
  <si>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Pipe Size</t>
  </si>
  <si>
    <t>Weight</t>
  </si>
  <si>
    <t>TIMER CONTROLLED, 1/4", 115V, 250 PSI</t>
  </si>
  <si>
    <t>15 CFM, 0.01 MICRON, ACTIVATED CARBON</t>
  </si>
  <si>
    <t>15 CFM, 5 MICRON, PRE-FILTER</t>
  </si>
  <si>
    <t>15 CFM, 1 MICRON, GENERAL PURPOSE</t>
  </si>
  <si>
    <t>15 CFM, 0.01 MICRON, OIL REMOVAL, COALESCING</t>
  </si>
  <si>
    <t>3/4"</t>
  </si>
  <si>
    <t>50120-HANDLE</t>
  </si>
  <si>
    <t>AA-18-0025</t>
  </si>
  <si>
    <t>1/8 ACTIVE ALUMINA, 25 LB BOX, 4X8, 3.2MM</t>
  </si>
  <si>
    <t>AA-316-0025</t>
  </si>
  <si>
    <t>3/16 ACTIVE ALUMINA, 25 LB BOX, 3X6, 4.8MM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</si>
  <si>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</si>
  <si>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</si>
  <si>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</si>
  <si>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</si>
  <si>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</si>
  <si>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</si>
  <si>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</si>
  <si>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</si>
  <si>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</si>
  <si>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</si>
  <si>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</si>
  <si>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</si>
  <si>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</si>
  <si>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</si>
  <si>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</si>
  <si>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</si>
  <si>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</si>
  <si>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</si>
  <si>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</si>
  <si>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</si>
  <si>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</si>
  <si>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</si>
  <si>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</si>
  <si>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</si>
  <si>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</si>
  <si>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</si>
  <si>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</si>
  <si>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</si>
  <si>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</si>
  <si>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</si>
  <si>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</si>
  <si>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</si>
  <si>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</si>
  <si>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</si>
  <si>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</si>
  <si>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</si>
  <si>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</si>
  <si>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</si>
  <si>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</si>
  <si>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</si>
  <si>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</si>
  <si>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</si>
  <si>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</si>
  <si>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</si>
  <si>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</si>
  <si>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</si>
  <si>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</si>
  <si>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</si>
  <si>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</si>
  <si>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</si>
  <si>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</si>
  <si>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</si>
  <si>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</si>
  <si>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</si>
  <si>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</si>
  <si>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</si>
  <si>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</si>
  <si>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</si>
  <si>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</si>
  <si>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</si>
  <si>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</si>
  <si>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</si>
  <si>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</si>
  <si>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</si>
  <si>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</si>
  <si>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</si>
  <si>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</si>
  <si>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</si>
  <si>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</si>
  <si>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</si>
  <si>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</si>
  <si>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</si>
  <si>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</si>
  <si>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</si>
  <si>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</si>
  <si>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</si>
  <si>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</si>
  <si>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</si>
  <si>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</si>
  <si>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</si>
  <si>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</si>
  <si>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</si>
  <si>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</si>
  <si>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</si>
  <si>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</si>
  <si>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</si>
  <si>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</si>
  <si>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</si>
  <si>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</si>
  <si>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</si>
  <si>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</si>
  <si>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</si>
  <si>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</si>
  <si>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</si>
  <si>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</si>
  <si>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</si>
  <si>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</si>
  <si>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</si>
  <si>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</si>
  <si>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</si>
  <si>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</si>
  <si>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</si>
  <si>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</si>
  <si>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</si>
  <si>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</si>
  <si>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</si>
  <si>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</si>
  <si>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</si>
  <si>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</si>
  <si>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</si>
  <si>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</si>
  <si>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</si>
  <si>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</si>
  <si>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</si>
  <si>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</si>
  <si>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</si>
  <si>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</si>
  <si>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</si>
  <si>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TIMER CONTROLLED, 1/2", 115V, 250 PSI</t>
  </si>
  <si>
    <t>CDD-005</t>
  </si>
  <si>
    <t>CDD-005-DES</t>
  </si>
  <si>
    <t>CDD-010</t>
  </si>
  <si>
    <t>CDD-010-DES</t>
  </si>
  <si>
    <t>CDD-025</t>
  </si>
  <si>
    <t>CDD-025-DES</t>
  </si>
  <si>
    <t>CDD-030</t>
  </si>
  <si>
    <t>CDD-030-DES</t>
  </si>
  <si>
    <t>CP-0100</t>
  </si>
  <si>
    <t>CP-0101</t>
  </si>
  <si>
    <t>CP-0102</t>
  </si>
  <si>
    <t>CP-0103</t>
  </si>
  <si>
    <t>CP-0104</t>
  </si>
  <si>
    <t>CP-0190</t>
  </si>
  <si>
    <t>COMPRESSOR SHUT OFF VALVE, 110 VOLT, 3/4" FEMALE NPT</t>
  </si>
  <si>
    <t>CP-441-4X</t>
  </si>
  <si>
    <t>CP-4525-L</t>
  </si>
  <si>
    <t>CP-4525-R</t>
  </si>
  <si>
    <t>1/2"</t>
  </si>
  <si>
    <t>1"</t>
  </si>
  <si>
    <t>F0026</t>
  </si>
  <si>
    <t>SPRAY BOTTLE</t>
  </si>
  <si>
    <t>F0143</t>
  </si>
  <si>
    <t>F0152</t>
  </si>
  <si>
    <t>F0153</t>
  </si>
  <si>
    <t>F0154</t>
  </si>
  <si>
    <t>F0155</t>
  </si>
  <si>
    <t>F0238</t>
  </si>
  <si>
    <t>F0250</t>
  </si>
  <si>
    <t>F0325</t>
  </si>
  <si>
    <t>F0335</t>
  </si>
  <si>
    <t>F0350</t>
  </si>
  <si>
    <t>F1000-12</t>
  </si>
  <si>
    <t>F1000-6</t>
  </si>
  <si>
    <t>F1000SS</t>
  </si>
  <si>
    <t>F1014</t>
  </si>
  <si>
    <t>F1021</t>
  </si>
  <si>
    <t>F1024 TOP KIT</t>
  </si>
  <si>
    <t>F1071</t>
  </si>
  <si>
    <t>F1076-10</t>
  </si>
  <si>
    <t>F1863-12</t>
  </si>
  <si>
    <t>F1863GREEN</t>
  </si>
  <si>
    <t>F2000-12</t>
  </si>
  <si>
    <t>F2000-6</t>
  </si>
  <si>
    <t>F2000SS</t>
  </si>
  <si>
    <t>F2002P</t>
  </si>
  <si>
    <t>F2003P</t>
  </si>
  <si>
    <t>F2005P</t>
  </si>
  <si>
    <t>F2009P</t>
  </si>
  <si>
    <t>F2014</t>
  </si>
  <si>
    <t>F2021</t>
  </si>
  <si>
    <t>F2021P</t>
  </si>
  <si>
    <t>F2022-10P</t>
  </si>
  <si>
    <t>F2024 TOP KIT</t>
  </si>
  <si>
    <t>F2024P</t>
  </si>
  <si>
    <t>F2025</t>
  </si>
  <si>
    <t>F2026</t>
  </si>
  <si>
    <t>F2065</t>
  </si>
  <si>
    <t>F2070</t>
  </si>
  <si>
    <t>F2071</t>
  </si>
  <si>
    <t>F2076-10</t>
  </si>
  <si>
    <t>F2118P</t>
  </si>
  <si>
    <t>F2218P</t>
  </si>
  <si>
    <t>F28031</t>
  </si>
  <si>
    <t>F28070 FIT-GBOX ONLY</t>
  </si>
  <si>
    <t>F28090 FIT-GBOX ONLY</t>
  </si>
  <si>
    <t>F28099 FIT-GBOX ONLY</t>
  </si>
  <si>
    <t>F28235 FIT-GBOX ONLY</t>
  </si>
  <si>
    <t>F2863-12</t>
  </si>
  <si>
    <t>F2863GREEN</t>
  </si>
  <si>
    <t>F3100</t>
  </si>
  <si>
    <t>F3111</t>
  </si>
  <si>
    <t>F3125</t>
  </si>
  <si>
    <t>F3150</t>
  </si>
  <si>
    <t>F3175</t>
  </si>
  <si>
    <t>F3400</t>
  </si>
  <si>
    <t>F3411</t>
  </si>
  <si>
    <t>F3425</t>
  </si>
  <si>
    <t>F3450</t>
  </si>
  <si>
    <t>1.5"</t>
  </si>
  <si>
    <t>F4000-4</t>
  </si>
  <si>
    <t>F4000SS</t>
  </si>
  <si>
    <t>F4065</t>
  </si>
  <si>
    <t>F4065V</t>
  </si>
  <si>
    <t>F4067</t>
  </si>
  <si>
    <t>F4068</t>
  </si>
  <si>
    <t>F4069</t>
  </si>
  <si>
    <t>F4070</t>
  </si>
  <si>
    <t>F4076-10</t>
  </si>
  <si>
    <t>F41005-15.5</t>
  </si>
  <si>
    <t>F41005-34.5</t>
  </si>
  <si>
    <t>F4241</t>
  </si>
  <si>
    <t>F4863-4</t>
  </si>
  <si>
    <t>F4863GREEN</t>
  </si>
  <si>
    <t>2"</t>
  </si>
  <si>
    <t>F5000-4</t>
  </si>
  <si>
    <t>F5000SS</t>
  </si>
  <si>
    <t>F5065</t>
  </si>
  <si>
    <t>F5070</t>
  </si>
  <si>
    <t>F5076-10</t>
  </si>
  <si>
    <t>F5863</t>
  </si>
  <si>
    <t>F5863-4</t>
  </si>
  <si>
    <t>F5863GREEN</t>
  </si>
  <si>
    <t>FC0162</t>
  </si>
  <si>
    <t>FC0165</t>
  </si>
  <si>
    <t>FC0166</t>
  </si>
  <si>
    <t>FC0167</t>
  </si>
  <si>
    <t>FC0168</t>
  </si>
  <si>
    <t>FC0169</t>
  </si>
  <si>
    <t>FC0170</t>
  </si>
  <si>
    <t>FC0190</t>
  </si>
  <si>
    <t>FC1002</t>
  </si>
  <si>
    <t>FC1003</t>
  </si>
  <si>
    <t>FC1004</t>
  </si>
  <si>
    <t>FC1005</t>
  </si>
  <si>
    <t>FC1006</t>
  </si>
  <si>
    <t>FC1009</t>
  </si>
  <si>
    <t>FC1014</t>
  </si>
  <si>
    <t>3/4" FASTPIPE SINGLE PORT OUTLET KIT COMPRESSED PIPE</t>
  </si>
  <si>
    <t>FC1018</t>
  </si>
  <si>
    <t>FC1023</t>
  </si>
  <si>
    <t>FC1024</t>
  </si>
  <si>
    <t>FC1024V</t>
  </si>
  <si>
    <t>FC1024W</t>
  </si>
  <si>
    <t>FC1033</t>
  </si>
  <si>
    <t>FC1050</t>
  </si>
  <si>
    <t>FC1051</t>
  </si>
  <si>
    <t>FC1075</t>
  </si>
  <si>
    <t>FC1076-10</t>
  </si>
  <si>
    <t>FC1093</t>
  </si>
  <si>
    <t>FC1100</t>
  </si>
  <si>
    <t>FC1111</t>
  </si>
  <si>
    <t>FC1118</t>
  </si>
  <si>
    <t>FC1120</t>
  </si>
  <si>
    <t>FC2002</t>
  </si>
  <si>
    <t>FC2003</t>
  </si>
  <si>
    <t>FC2004</t>
  </si>
  <si>
    <t>FC2005</t>
  </si>
  <si>
    <t>FC2006</t>
  </si>
  <si>
    <t>FC2009</t>
  </si>
  <si>
    <t>FC2012</t>
  </si>
  <si>
    <t>FC2014</t>
  </si>
  <si>
    <t>1" FASTPIPE SINGLE PORT OUTLET KIT COMPRESSED PIPE</t>
  </si>
  <si>
    <t>FC2018</t>
  </si>
  <si>
    <t>FC2023</t>
  </si>
  <si>
    <t>FC2024</t>
  </si>
  <si>
    <t>FC2024V</t>
  </si>
  <si>
    <t>FC2024W</t>
  </si>
  <si>
    <t>FC2033</t>
  </si>
  <si>
    <t>FC2050</t>
  </si>
  <si>
    <t>FC2051</t>
  </si>
  <si>
    <t>FC2075</t>
  </si>
  <si>
    <t>FC2076-10</t>
  </si>
  <si>
    <t>FC2093</t>
  </si>
  <si>
    <t>FC2100</t>
  </si>
  <si>
    <t>FC2107</t>
  </si>
  <si>
    <t>FC2110</t>
  </si>
  <si>
    <t>FC2118</t>
  </si>
  <si>
    <t>FC2121</t>
  </si>
  <si>
    <t>FC2210C</t>
  </si>
  <si>
    <t>FC2218</t>
  </si>
  <si>
    <t>FC2220</t>
  </si>
  <si>
    <t>FC2222</t>
  </si>
  <si>
    <t>FC4002</t>
  </si>
  <si>
    <t>FC4003</t>
  </si>
  <si>
    <t>FC4004</t>
  </si>
  <si>
    <t>FC4005</t>
  </si>
  <si>
    <t>FC4006</t>
  </si>
  <si>
    <t>FC4009</t>
  </si>
  <si>
    <t>FC4012</t>
  </si>
  <si>
    <t>FC4023</t>
  </si>
  <si>
    <t>FC4033</t>
  </si>
  <si>
    <t>FC4051</t>
  </si>
  <si>
    <t>FC4076-10</t>
  </si>
  <si>
    <t>FC4110</t>
  </si>
  <si>
    <t>FC4206</t>
  </si>
  <si>
    <t>FC4207</t>
  </si>
  <si>
    <t>FC4210</t>
  </si>
  <si>
    <t>FC4210C</t>
  </si>
  <si>
    <t>FC4218</t>
  </si>
  <si>
    <t>FC4221</t>
  </si>
  <si>
    <t>FC4223</t>
  </si>
  <si>
    <t>FC4418</t>
  </si>
  <si>
    <t>FC4420</t>
  </si>
  <si>
    <t>FC4444</t>
  </si>
  <si>
    <t>FC5002</t>
  </si>
  <si>
    <t>FC5003</t>
  </si>
  <si>
    <t>FC5004</t>
  </si>
  <si>
    <t>FC5005</t>
  </si>
  <si>
    <t>FC5006</t>
  </si>
  <si>
    <t>FC5009</t>
  </si>
  <si>
    <t>FC5012</t>
  </si>
  <si>
    <t>FC5023</t>
  </si>
  <si>
    <t>FC5033</t>
  </si>
  <si>
    <t>FC5051</t>
  </si>
  <si>
    <t>FC5076-10</t>
  </si>
  <si>
    <t>FC5110</t>
  </si>
  <si>
    <t>FC5206</t>
  </si>
  <si>
    <t>FC5207</t>
  </si>
  <si>
    <t>FC5210</t>
  </si>
  <si>
    <t>FC5210C</t>
  </si>
  <si>
    <t>FC5221</t>
  </si>
  <si>
    <t>FC5223</t>
  </si>
  <si>
    <t>FC5418</t>
  </si>
  <si>
    <t>FC5421</t>
  </si>
  <si>
    <t>FC5518</t>
  </si>
  <si>
    <t>FC5555</t>
  </si>
  <si>
    <t>FC7002</t>
  </si>
  <si>
    <t>3"</t>
  </si>
  <si>
    <t>FC7003</t>
  </si>
  <si>
    <t>FC7004</t>
  </si>
  <si>
    <t>FC7005</t>
  </si>
  <si>
    <t>FC7006</t>
  </si>
  <si>
    <t>FC7023</t>
  </si>
  <si>
    <t>FC7051</t>
  </si>
  <si>
    <t>FC7076-10</t>
  </si>
  <si>
    <t>FC7110</t>
  </si>
  <si>
    <t>FC7207</t>
  </si>
  <si>
    <t>FC7210</t>
  </si>
  <si>
    <t>FC7210C</t>
  </si>
  <si>
    <t>FC7421</t>
  </si>
  <si>
    <t>FC7618</t>
  </si>
  <si>
    <t>FC7718</t>
  </si>
  <si>
    <t>FC7777</t>
  </si>
  <si>
    <t>3" INLINE VALVE</t>
  </si>
  <si>
    <t>FC7900</t>
  </si>
  <si>
    <t>FC8002</t>
  </si>
  <si>
    <t>4"</t>
  </si>
  <si>
    <t>FC8003</t>
  </si>
  <si>
    <t>FC8004</t>
  </si>
  <si>
    <t>FC8005</t>
  </si>
  <si>
    <t>FC8006</t>
  </si>
  <si>
    <t>FC8023</t>
  </si>
  <si>
    <t>FC8051</t>
  </si>
  <si>
    <t>FC8076-10</t>
  </si>
  <si>
    <t>FC8207</t>
  </si>
  <si>
    <t>FC8221</t>
  </si>
  <si>
    <t>FC8321</t>
  </si>
  <si>
    <t>FC8818</t>
  </si>
  <si>
    <t>FC8888</t>
  </si>
  <si>
    <t>FC8900</t>
  </si>
  <si>
    <t>FI7065</t>
  </si>
  <si>
    <t>FI7070</t>
  </si>
  <si>
    <t>FI7076-10</t>
  </si>
  <si>
    <t>FI7863</t>
  </si>
  <si>
    <t>3" FASTPIPE FLANGE GASKET AND BOLT SET</t>
  </si>
  <si>
    <t>FI8210C</t>
  </si>
  <si>
    <t>6"</t>
  </si>
  <si>
    <t>FI9020-RB</t>
  </si>
  <si>
    <t>REPLACEMENT BATTERY FOR FI9020 LUGGING TOOL</t>
  </si>
  <si>
    <t>FI9022</t>
  </si>
  <si>
    <t>FI9023</t>
  </si>
  <si>
    <t>FI9024</t>
  </si>
  <si>
    <t>FI9050</t>
  </si>
  <si>
    <t>FI9210C</t>
  </si>
  <si>
    <t>H-100-75-3</t>
  </si>
  <si>
    <t>H-100-75-4</t>
  </si>
  <si>
    <t>H-100-75-5</t>
  </si>
  <si>
    <t>H-50-25-4</t>
  </si>
  <si>
    <t>H-50-25-5</t>
  </si>
  <si>
    <t>H-50-50-4</t>
  </si>
  <si>
    <t>H-50-50-5</t>
  </si>
  <si>
    <t>H-50B-50-2</t>
  </si>
  <si>
    <t>H-75-50-3</t>
  </si>
  <si>
    <t>H-75-50-4</t>
  </si>
  <si>
    <t>H-75-50-5</t>
  </si>
  <si>
    <t>H-75-75-3</t>
  </si>
  <si>
    <t>H-75-75-4</t>
  </si>
  <si>
    <t>H-75-75-5</t>
  </si>
  <si>
    <t>K215-218 GAUGE</t>
  </si>
  <si>
    <t>K215-BOWL</t>
  </si>
  <si>
    <t>K215-CAP</t>
  </si>
  <si>
    <t>K215-FILTER</t>
  </si>
  <si>
    <t>K215-PLUNGER</t>
  </si>
  <si>
    <t>K216-217 FILTER</t>
  </si>
  <si>
    <t>K216-218 BOWL</t>
  </si>
  <si>
    <t>K216-218 CAP</t>
  </si>
  <si>
    <t>K216-218 PLUNGER</t>
  </si>
  <si>
    <t>K218-FILTER</t>
  </si>
  <si>
    <t>K3015</t>
  </si>
  <si>
    <t>AUTO FILL TIRE INFLATOR</t>
  </si>
  <si>
    <t>K30T</t>
  </si>
  <si>
    <t>K35050</t>
  </si>
  <si>
    <t>K35050M</t>
  </si>
  <si>
    <t>K35075</t>
  </si>
  <si>
    <t>K35075M</t>
  </si>
  <si>
    <t>K35100</t>
  </si>
  <si>
    <t>K35100M</t>
  </si>
  <si>
    <t>K35150</t>
  </si>
  <si>
    <t>K35200</t>
  </si>
  <si>
    <t>K35300</t>
  </si>
  <si>
    <t>K40T</t>
  </si>
  <si>
    <t>K50T</t>
  </si>
  <si>
    <t>K5220</t>
  </si>
  <si>
    <t>K5221</t>
  </si>
  <si>
    <t>K6220</t>
  </si>
  <si>
    <t>K6221</t>
  </si>
  <si>
    <t>K6241</t>
  </si>
  <si>
    <t>K8220</t>
  </si>
  <si>
    <t>K8221</t>
  </si>
  <si>
    <t>K8230</t>
  </si>
  <si>
    <t>K8231</t>
  </si>
  <si>
    <t>K8240</t>
  </si>
  <si>
    <t>K8241</t>
  </si>
  <si>
    <t>K90215</t>
  </si>
  <si>
    <t>K90216</t>
  </si>
  <si>
    <t>K91215</t>
  </si>
  <si>
    <t>K91216</t>
  </si>
  <si>
    <t>K91217</t>
  </si>
  <si>
    <t>K92215</t>
  </si>
  <si>
    <t>K92216</t>
  </si>
  <si>
    <t>K92217</t>
  </si>
  <si>
    <t>K9230</t>
  </si>
  <si>
    <t>K9231</t>
  </si>
  <si>
    <t>K9240</t>
  </si>
  <si>
    <t>K93210</t>
  </si>
  <si>
    <t>K93211</t>
  </si>
  <si>
    <t>K93212</t>
  </si>
  <si>
    <t>K93213</t>
  </si>
  <si>
    <t>K93219</t>
  </si>
  <si>
    <t>M3810</t>
  </si>
  <si>
    <t>M3810V</t>
  </si>
  <si>
    <t>M3810W</t>
  </si>
  <si>
    <t>M38120</t>
  </si>
  <si>
    <t>M3820</t>
  </si>
  <si>
    <t>M38220</t>
  </si>
  <si>
    <t>M6026-25</t>
  </si>
  <si>
    <t>M6026-50</t>
  </si>
  <si>
    <t>M6026G</t>
  </si>
  <si>
    <t>M6027G</t>
  </si>
  <si>
    <t>M6030-25</t>
  </si>
  <si>
    <t>M6030-50</t>
  </si>
  <si>
    <t>M6030G</t>
  </si>
  <si>
    <t>M6031G</t>
  </si>
  <si>
    <t>M6032</t>
  </si>
  <si>
    <t>M6032-25</t>
  </si>
  <si>
    <t>M6032-50</t>
  </si>
  <si>
    <t>M6032G</t>
  </si>
  <si>
    <t>M6033</t>
  </si>
  <si>
    <t>M6033G</t>
  </si>
  <si>
    <t>M6520</t>
  </si>
  <si>
    <t>M6520-100</t>
  </si>
  <si>
    <t>M6580</t>
  </si>
  <si>
    <t>M7510</t>
  </si>
  <si>
    <t>M7510-2</t>
  </si>
  <si>
    <t>M7510-2V</t>
  </si>
  <si>
    <t>M7510-SPACER</t>
  </si>
  <si>
    <t>SPACER PLATE FOR M81010 BLOCK, 1/4" THICK</t>
  </si>
  <si>
    <t>M7510V</t>
  </si>
  <si>
    <t>M7510W</t>
  </si>
  <si>
    <t>M75120</t>
  </si>
  <si>
    <t>M8001</t>
  </si>
  <si>
    <t>M8001P</t>
  </si>
  <si>
    <t>M8002P</t>
  </si>
  <si>
    <t>M8003P</t>
  </si>
  <si>
    <t>M8004</t>
  </si>
  <si>
    <t>M8005P</t>
  </si>
  <si>
    <t>M8006</t>
  </si>
  <si>
    <t>M8007</t>
  </si>
  <si>
    <t>M8008</t>
  </si>
  <si>
    <t>M8009</t>
  </si>
  <si>
    <t>M8010P</t>
  </si>
  <si>
    <t>M8011P</t>
  </si>
  <si>
    <t>M8012</t>
  </si>
  <si>
    <t>M8014</t>
  </si>
  <si>
    <t>M8014P</t>
  </si>
  <si>
    <t>M8015</t>
  </si>
  <si>
    <t>M8016</t>
  </si>
  <si>
    <t>M8018</t>
  </si>
  <si>
    <t>M8020</t>
  </si>
  <si>
    <t>M8021</t>
  </si>
  <si>
    <t>M8021P</t>
  </si>
  <si>
    <t>M8022</t>
  </si>
  <si>
    <t>M8022P</t>
  </si>
  <si>
    <t>M8023</t>
  </si>
  <si>
    <t>M8024</t>
  </si>
  <si>
    <t>M8024P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</si>
  <si>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</si>
  <si>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</si>
  <si>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</si>
  <si>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</si>
  <si>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</si>
  <si>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</si>
  <si>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</si>
  <si>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</si>
  <si>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</si>
  <si>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</si>
  <si>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</si>
  <si>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</si>
  <si>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</si>
  <si>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</si>
  <si>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</si>
  <si>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</si>
  <si>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</si>
  <si>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</si>
  <si>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</si>
  <si>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</si>
  <si>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M8054-10</t>
  </si>
  <si>
    <t>M8055</t>
  </si>
  <si>
    <t>M8055-10</t>
  </si>
  <si>
    <t>M8056</t>
  </si>
  <si>
    <t>M8056-10</t>
  </si>
  <si>
    <t>M8057</t>
  </si>
  <si>
    <t>M8058</t>
  </si>
  <si>
    <t>M8059</t>
  </si>
  <si>
    <t>M8066</t>
  </si>
  <si>
    <t>M8067</t>
  </si>
  <si>
    <t>M8067P</t>
  </si>
  <si>
    <t>M8068</t>
  </si>
  <si>
    <t>M8080</t>
  </si>
  <si>
    <t>M8080P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</si>
  <si>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</si>
  <si>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</si>
  <si>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</si>
  <si>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</si>
  <si>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</si>
  <si>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</si>
  <si>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</si>
  <si>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</si>
  <si>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</si>
  <si>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</si>
  <si>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M8101</t>
  </si>
  <si>
    <t>M81010</t>
  </si>
  <si>
    <t>M81010-2</t>
  </si>
  <si>
    <t>M81010-THRU</t>
  </si>
  <si>
    <t>M8101V</t>
  </si>
  <si>
    <t>M8200</t>
  </si>
  <si>
    <t>M8201</t>
  </si>
  <si>
    <t>M8203</t>
  </si>
  <si>
    <t>M8203V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</si>
  <si>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</si>
  <si>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</si>
  <si>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</si>
  <si>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</si>
  <si>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</si>
  <si>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</si>
  <si>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</si>
  <si>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</si>
  <si>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</si>
  <si>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</si>
  <si>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</si>
  <si>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</si>
  <si>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</si>
  <si>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</si>
  <si>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</si>
  <si>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</si>
  <si>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</si>
  <si>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</si>
  <si>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MC6026-02</t>
  </si>
  <si>
    <t>MC6026-05</t>
  </si>
  <si>
    <t>MC6026-10</t>
  </si>
  <si>
    <t>MC6026-15</t>
  </si>
  <si>
    <t>MC6026-25</t>
  </si>
  <si>
    <t>MC6030-02</t>
  </si>
  <si>
    <t>MC6030-05</t>
  </si>
  <si>
    <t>MC6030-10</t>
  </si>
  <si>
    <t>MC6030-15</t>
  </si>
  <si>
    <t>MC6030-25</t>
  </si>
  <si>
    <t>MC6032-02</t>
  </si>
  <si>
    <t>MC6032-05</t>
  </si>
  <si>
    <t>MC6032-10</t>
  </si>
  <si>
    <t>MC6032-15</t>
  </si>
  <si>
    <t>MC6032-25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</si>
  <si>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</si>
  <si>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</si>
  <si>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</si>
  <si>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</si>
  <si>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</si>
  <si>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</si>
  <si>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</si>
  <si>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</si>
  <si>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</si>
  <si>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</si>
  <si>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</si>
  <si>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MC8002</t>
  </si>
  <si>
    <t>MC8003</t>
  </si>
  <si>
    <t>MC8004</t>
  </si>
  <si>
    <t>MC8005</t>
  </si>
  <si>
    <t>MC8006</t>
  </si>
  <si>
    <t>MC8007</t>
  </si>
  <si>
    <t>MC8009</t>
  </si>
  <si>
    <t>MC8010</t>
  </si>
  <si>
    <t>MC8011</t>
  </si>
  <si>
    <t>MC8012</t>
  </si>
  <si>
    <t>MC8014</t>
  </si>
  <si>
    <t>MC8015</t>
  </si>
  <si>
    <t>MC8016</t>
  </si>
  <si>
    <t>MC8018</t>
  </si>
  <si>
    <t>MC8019</t>
  </si>
  <si>
    <t>MC8020</t>
  </si>
  <si>
    <t>MC8021</t>
  </si>
  <si>
    <t>MC8022</t>
  </si>
  <si>
    <t>MC8023</t>
  </si>
  <si>
    <t>MC8024</t>
  </si>
  <si>
    <t>MC8025</t>
  </si>
  <si>
    <t>MC8026</t>
  </si>
  <si>
    <t>MC8027</t>
  </si>
  <si>
    <t>MC8028</t>
  </si>
  <si>
    <t>MC8038</t>
  </si>
  <si>
    <t>MC8039</t>
  </si>
  <si>
    <t>MC8040</t>
  </si>
  <si>
    <t>MC8054-10</t>
  </si>
  <si>
    <t>MC8055-10</t>
  </si>
  <si>
    <t>MC8056-10</t>
  </si>
  <si>
    <t>MC8067</t>
  </si>
  <si>
    <t>MC8068</t>
  </si>
  <si>
    <t>MC8078</t>
  </si>
  <si>
    <t>MC8080</t>
  </si>
  <si>
    <t>MC8085</t>
  </si>
  <si>
    <t>MC8086</t>
  </si>
  <si>
    <t>MC8088</t>
  </si>
  <si>
    <t>MC8089</t>
  </si>
  <si>
    <t>MC8090</t>
  </si>
  <si>
    <t>MC8092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</si>
  <si>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</si>
  <si>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</si>
  <si>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</si>
  <si>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</si>
  <si>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</si>
  <si>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</si>
  <si>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</si>
  <si>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</si>
  <si>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</si>
  <si>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</si>
  <si>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</si>
  <si>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</si>
  <si>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</si>
  <si>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</si>
  <si>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</si>
  <si>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</si>
  <si>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MKON-155-KIT</t>
  </si>
  <si>
    <t>RNC DRYER ELEMENT KIT</t>
  </si>
  <si>
    <t>MKON-405-KIT</t>
  </si>
  <si>
    <t>MKON-55-KIT</t>
  </si>
  <si>
    <t>MKON-65-KIT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</si>
  <si>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</si>
  <si>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</si>
  <si>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</si>
  <si>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</si>
  <si>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</si>
  <si>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</si>
  <si>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</si>
  <si>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</si>
  <si>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</si>
  <si>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</si>
  <si>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</si>
  <si>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</si>
  <si>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</si>
  <si>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</si>
  <si>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</si>
  <si>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</si>
  <si>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</si>
  <si>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</si>
  <si>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</si>
  <si>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</si>
  <si>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</si>
  <si>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</si>
  <si>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</si>
  <si>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</si>
  <si>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</si>
  <si>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</si>
  <si>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</si>
  <si>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</si>
  <si>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</si>
  <si>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</si>
  <si>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</si>
  <si>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</si>
  <si>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</si>
  <si>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</si>
  <si>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</si>
  <si>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</si>
  <si>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</si>
  <si>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</si>
  <si>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R-01045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</si>
  <si>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</si>
  <si>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</si>
  <si>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</si>
  <si>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</si>
  <si>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</si>
  <si>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</si>
  <si>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</si>
  <si>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</si>
  <si>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</si>
  <si>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</si>
  <si>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</si>
  <si>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</si>
  <si>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</si>
  <si>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</si>
  <si>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</si>
  <si>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</si>
  <si>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</si>
  <si>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</si>
  <si>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R-RH23050</t>
  </si>
  <si>
    <t>R-RH23075</t>
  </si>
  <si>
    <t>R-RH25050</t>
  </si>
  <si>
    <t>R-RH25100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</si>
  <si>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</si>
  <si>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</si>
  <si>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</si>
  <si>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</si>
  <si>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</si>
  <si>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</si>
  <si>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</si>
  <si>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ST010T062</t>
  </si>
  <si>
    <t>ST035NP100</t>
  </si>
  <si>
    <t>ST068T250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</si>
  <si>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</si>
  <si>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</si>
  <si>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</si>
  <si>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</si>
  <si>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</si>
  <si>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</si>
  <si>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</si>
  <si>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</si>
  <si>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</si>
  <si>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</si>
  <si>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</si>
  <si>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</si>
  <si>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</si>
  <si>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</si>
  <si>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</si>
  <si>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</si>
  <si>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</si>
  <si>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</si>
  <si>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</si>
  <si>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</si>
  <si>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XDV-250-115V</t>
  </si>
  <si>
    <t>XDV-380-115V</t>
  </si>
  <si>
    <t>TIMER CONTROLLED, 3/8", 115V, 250 PSI</t>
  </si>
  <si>
    <t>XDV-500-115V</t>
  </si>
  <si>
    <t>PRICE LIST 1-2024</t>
  </si>
  <si>
    <t>No.</t>
  </si>
  <si>
    <t>AA-025MY</t>
  </si>
  <si>
    <t>AA-025MYA</t>
  </si>
  <si>
    <t>AA-025MYAR</t>
  </si>
  <si>
    <t>AA-025MYR</t>
  </si>
  <si>
    <t>AA-050MY</t>
  </si>
  <si>
    <t>AA-050MYA</t>
  </si>
  <si>
    <t>AA-050MYAR</t>
  </si>
  <si>
    <t>AA-050MYR</t>
  </si>
  <si>
    <t>AA-075MY</t>
  </si>
  <si>
    <t>AA-075MYA</t>
  </si>
  <si>
    <t>AA-075MYAR</t>
  </si>
  <si>
    <t>AA-075MYR</t>
  </si>
  <si>
    <t>AA-100MY</t>
  </si>
  <si>
    <t>AA-100MYA</t>
  </si>
  <si>
    <t>AA-100MYAR</t>
  </si>
  <si>
    <t>AA-100MYR</t>
  </si>
  <si>
    <t>AA-18-0050</t>
  </si>
  <si>
    <t>AA-18-0100</t>
  </si>
  <si>
    <t>AA-18-0350</t>
  </si>
  <si>
    <t>AA-18-1764</t>
  </si>
  <si>
    <t>AA-316-0050</t>
  </si>
  <si>
    <t>AA-316-0100</t>
  </si>
  <si>
    <t>AA-316-0350</t>
  </si>
  <si>
    <t>AA-316-1764</t>
  </si>
  <si>
    <t>AE-025A</t>
  </si>
  <si>
    <t>AE-025P</t>
  </si>
  <si>
    <t>AE-025X</t>
  </si>
  <si>
    <t>AE-025Y</t>
  </si>
  <si>
    <t>BG2025</t>
  </si>
  <si>
    <t>BG2225</t>
  </si>
  <si>
    <t>CBV-5038-115V</t>
  </si>
  <si>
    <t>CDD-RNG-K</t>
  </si>
  <si>
    <t>CH3825-20</t>
  </si>
  <si>
    <t>CH3825-6</t>
  </si>
  <si>
    <t>COM-1000K</t>
  </si>
  <si>
    <t>COM-1050</t>
  </si>
  <si>
    <t>COM-1060</t>
  </si>
  <si>
    <t>COM-1061</t>
  </si>
  <si>
    <t>COM-1062</t>
  </si>
  <si>
    <t>COM-1065</t>
  </si>
  <si>
    <t>COM-1066</t>
  </si>
  <si>
    <t>COM-1067</t>
  </si>
  <si>
    <t>COM-1067-1</t>
  </si>
  <si>
    <t>COM-1067-2</t>
  </si>
  <si>
    <t>COM-1069</t>
  </si>
  <si>
    <t>COM-1070</t>
  </si>
  <si>
    <t>COM-1071</t>
  </si>
  <si>
    <t>COM-1072</t>
  </si>
  <si>
    <t>COM-1073</t>
  </si>
  <si>
    <t>COM-1074</t>
  </si>
  <si>
    <t>COM-1075</t>
  </si>
  <si>
    <t>COM-1076</t>
  </si>
  <si>
    <t>COM-1077</t>
  </si>
  <si>
    <t>COM-1078</t>
  </si>
  <si>
    <t>COM-1079</t>
  </si>
  <si>
    <t>COM-1082</t>
  </si>
  <si>
    <t>COM-1083</t>
  </si>
  <si>
    <t>COM-1084</t>
  </si>
  <si>
    <t>COM-1085</t>
  </si>
  <si>
    <t>COM-1086</t>
  </si>
  <si>
    <t>COM-1104</t>
  </si>
  <si>
    <t>COM-1105</t>
  </si>
  <si>
    <t>COM-1106</t>
  </si>
  <si>
    <t>COM-1107</t>
  </si>
  <si>
    <t>CORD-115V</t>
  </si>
  <si>
    <t>CORD-230V</t>
  </si>
  <si>
    <t>DX70</t>
  </si>
  <si>
    <t>DX77</t>
  </si>
  <si>
    <t>DXHR2</t>
  </si>
  <si>
    <t>F0234</t>
  </si>
  <si>
    <t>F0236</t>
  </si>
  <si>
    <t>F400650-1</t>
  </si>
  <si>
    <t>F400650-3</t>
  </si>
  <si>
    <t>FBV-125</t>
  </si>
  <si>
    <t>FBV-250</t>
  </si>
  <si>
    <t>FBV-255025</t>
  </si>
  <si>
    <t>FBV-380</t>
  </si>
  <si>
    <t>FBV-385025</t>
  </si>
  <si>
    <t>FBV-500</t>
  </si>
  <si>
    <t>FBV-505025</t>
  </si>
  <si>
    <t>FCC-1</t>
  </si>
  <si>
    <t>FCC-2</t>
  </si>
  <si>
    <t>FCC-3</t>
  </si>
  <si>
    <t>FCC-4</t>
  </si>
  <si>
    <t>FCC-5</t>
  </si>
  <si>
    <t>K3000</t>
  </si>
  <si>
    <t>K3001</t>
  </si>
  <si>
    <t>K3020</t>
  </si>
  <si>
    <t>K94200</t>
  </si>
  <si>
    <t>M8592</t>
  </si>
  <si>
    <t>M8596</t>
  </si>
  <si>
    <t>MBVP-0250-BR</t>
  </si>
  <si>
    <t>MBVP-0250-SS</t>
  </si>
  <si>
    <t>MBVP-0500-BR</t>
  </si>
  <si>
    <t>MBVP-0500-SS</t>
  </si>
  <si>
    <t>MBVP-0750-BR</t>
  </si>
  <si>
    <t>MBVP-0750-SS</t>
  </si>
  <si>
    <t>MBVP-1000-BR</t>
  </si>
  <si>
    <t>MBVP-1000-SS</t>
  </si>
  <si>
    <t>MBVP-1250-BR</t>
  </si>
  <si>
    <t>MBVP-1250-SS</t>
  </si>
  <si>
    <t>MC0164</t>
  </si>
  <si>
    <t>MC0165</t>
  </si>
  <si>
    <t>MC0166</t>
  </si>
  <si>
    <t>MDD250</t>
  </si>
  <si>
    <t>MDTOT-01</t>
  </si>
  <si>
    <t>MDV-400</t>
  </si>
  <si>
    <t>MDV-EF1</t>
  </si>
  <si>
    <t>MHTV-100</t>
  </si>
  <si>
    <t>MKON-75-KIT</t>
  </si>
  <si>
    <t>MKO-US-90-KIT</t>
  </si>
  <si>
    <t>MMR-120-150-115V</t>
  </si>
  <si>
    <t>MMR-240-150-115V</t>
  </si>
  <si>
    <t>MNLD-1765-044-L</t>
  </si>
  <si>
    <t>MNLD-1765-144-L</t>
  </si>
  <si>
    <t>MNLD-1765-232-L</t>
  </si>
  <si>
    <t>MNLD-4590-044-L</t>
  </si>
  <si>
    <t>MNLD-4590-144-L</t>
  </si>
  <si>
    <t>MNLD-4590-232-L</t>
  </si>
  <si>
    <t>MS-0350-150NPT-50NPT</t>
  </si>
  <si>
    <t>MS-0700-200NPT-50NPT</t>
  </si>
  <si>
    <t>MS-1300-300NPT-50NPT</t>
  </si>
  <si>
    <t>MS-K-01</t>
  </si>
  <si>
    <t>MS-K-02</t>
  </si>
  <si>
    <t>MS-K-03</t>
  </si>
  <si>
    <t>MS-K-04</t>
  </si>
  <si>
    <t>MSV-4A4X8</t>
  </si>
  <si>
    <t>NLD-0005</t>
  </si>
  <si>
    <t>NLD-0005N</t>
  </si>
  <si>
    <t>NLD-0015</t>
  </si>
  <si>
    <t>NLD-0015HP</t>
  </si>
  <si>
    <t>NLD-0050</t>
  </si>
  <si>
    <t>NLD-0150</t>
  </si>
  <si>
    <t>PCA250</t>
  </si>
  <si>
    <t>R-03050BR</t>
  </si>
  <si>
    <t>R-03075BR</t>
  </si>
  <si>
    <t>R-05050BR</t>
  </si>
  <si>
    <t>RA23001</t>
  </si>
  <si>
    <t>RA23002</t>
  </si>
  <si>
    <t>RNC-0150</t>
  </si>
  <si>
    <t>R-PS03050</t>
  </si>
  <si>
    <t>R-PS03050-5</t>
  </si>
  <si>
    <t>R-PS05050</t>
  </si>
  <si>
    <t>R-PS05050-5</t>
  </si>
  <si>
    <t>R-PS05100</t>
  </si>
  <si>
    <t>R-PS05100-5</t>
  </si>
  <si>
    <t>RST-1003071</t>
  </si>
  <si>
    <t>SBBV125</t>
  </si>
  <si>
    <t>SBBV250</t>
  </si>
  <si>
    <t>SBBV375</t>
  </si>
  <si>
    <t>SBBV500</t>
  </si>
  <si>
    <t>SBEM125</t>
  </si>
  <si>
    <t>SBEM250</t>
  </si>
  <si>
    <t>SBEM375</t>
  </si>
  <si>
    <t>SBEM500</t>
  </si>
  <si>
    <t>SBHDM125</t>
  </si>
  <si>
    <t>SBHDM250</t>
  </si>
  <si>
    <t>SBHDM375</t>
  </si>
  <si>
    <t>SBHDM500</t>
  </si>
  <si>
    <t>SBSC125</t>
  </si>
  <si>
    <t>SBSC250</t>
  </si>
  <si>
    <t>SBSC375</t>
  </si>
  <si>
    <t>SBSC500</t>
  </si>
  <si>
    <t>TDA-25</t>
  </si>
  <si>
    <t>TMR-0011</t>
  </si>
  <si>
    <t>TMR-1003</t>
  </si>
  <si>
    <t>TMR-1238</t>
  </si>
  <si>
    <t>TMR-1310</t>
  </si>
  <si>
    <t>TMR-995959</t>
  </si>
  <si>
    <t>VAIR-150</t>
  </si>
  <si>
    <t>VAIR-150REK</t>
  </si>
  <si>
    <t>VAIR-150REK-3M</t>
  </si>
  <si>
    <t>VAIR-150REK-6M</t>
  </si>
  <si>
    <t>VAIR-150REK-M</t>
  </si>
  <si>
    <t>WMD-1</t>
  </si>
  <si>
    <t>WMD-2</t>
  </si>
  <si>
    <t>WMD-3</t>
  </si>
  <si>
    <t>WMD-4</t>
  </si>
  <si>
    <t>WMD-5</t>
  </si>
  <si>
    <t>XDV-250-115V-FBV</t>
  </si>
  <si>
    <t>XDV-500-115V-BASE</t>
  </si>
  <si>
    <t>Description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</si>
  <si>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</si>
  <si>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</si>
  <si>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</si>
  <si>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</si>
  <si>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</si>
  <si>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</si>
  <si>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</si>
  <si>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</si>
  <si>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</si>
  <si>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</si>
  <si>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</si>
  <si>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</si>
  <si>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</si>
  <si>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</si>
  <si>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</si>
  <si>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</si>
  <si>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</si>
  <si>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</si>
  <si>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</si>
  <si>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</si>
  <si>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</si>
  <si>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</si>
  <si>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</si>
  <si>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</si>
  <si>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</si>
  <si>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</si>
  <si>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</si>
  <si>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</si>
  <si>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</si>
  <si>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</si>
  <si>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</si>
  <si>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</si>
  <si>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</si>
  <si>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</si>
  <si>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</si>
  <si>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</si>
  <si>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</si>
  <si>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</si>
  <si>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</si>
  <si>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</si>
  <si>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</si>
  <si>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</si>
  <si>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</si>
  <si>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</si>
  <si>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</si>
  <si>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</si>
  <si>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</si>
  <si>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</si>
  <si>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</si>
  <si>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</si>
  <si>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</si>
  <si>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</si>
  <si>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</si>
  <si>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</si>
  <si>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</si>
  <si>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</si>
  <si>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</si>
  <si>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</si>
  <si>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</si>
  <si>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</si>
  <si>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</si>
  <si>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</si>
  <si>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</si>
  <si>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</si>
  <si>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</si>
  <si>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</si>
  <si>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</si>
  <si>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</si>
  <si>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</si>
  <si>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</si>
  <si>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</si>
  <si>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</si>
  <si>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</si>
  <si>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</si>
  <si>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</si>
  <si>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</si>
  <si>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</si>
  <si>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</si>
  <si>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</si>
  <si>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</si>
  <si>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</si>
  <si>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</si>
  <si>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</si>
  <si>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</si>
  <si>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</si>
  <si>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</si>
  <si>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</si>
  <si>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</si>
  <si>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</si>
  <si>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</si>
  <si>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</si>
  <si>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</si>
  <si>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</si>
  <si>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</si>
  <si>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</si>
  <si>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</si>
  <si>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</si>
  <si>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</si>
  <si>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</si>
  <si>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</si>
  <si>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</si>
  <si>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</si>
  <si>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 xml:space="preserve">1/4" NPT 15 CFM FILTER ASSEMBLY MOISTURE SEPARATOR-OIL COALESCING </t>
  </si>
  <si>
    <t>1/4" NPT 15 CFM FILTER ASSEMBLY MOISTURE SEPARATOR-OIL COALESCING-CARBON</t>
  </si>
  <si>
    <t>1/4" NPT 15 CFM FILTER ASSEMBLY MOISTURE SEPARATOR-OIL COALESCING-CARBON-REGULATOR</t>
  </si>
  <si>
    <t>1/4" NPT 15 CFM FILTER ASSEMBLY MOISTURE SEPARATOR-OIL COALESCING-REGULATOR</t>
  </si>
  <si>
    <t xml:space="preserve">1/2" NPT 60 CFM FILTER ASSEMBLY MOISTURE SEPARATOR-OIL COALESCING </t>
  </si>
  <si>
    <t>1/2" NPT 60 CFM FILTER ASSEMBLY MOISTURE SEPARATOR-OIL COALESCING-CARBON</t>
  </si>
  <si>
    <t>1/2" NPT 60 CFM FILTER ASSEMBLY MOISTURE SEPARATOR-OIL COALESCING-CARBON-REGULATOR</t>
  </si>
  <si>
    <t>1/2" NPT 60 CFM FILTER ASSEMBLY MOISTURE SEPARATOR-OIL COALESCING-REGULATOR</t>
  </si>
  <si>
    <t xml:space="preserve">3/4" NPT 90 CFM FILTER ASSEMBLY MOISTURE SEPARATOR-OIL COALESCING </t>
  </si>
  <si>
    <t>3/4" NPT 90 CFM FILTER ASSEMBLY MOISTURE SEPARATOR-OIL COALESCING-CARBON</t>
  </si>
  <si>
    <t>3/4" NPT 90 CFM FILTER ASSEMBLY MOISTURE SEPARATOR-OIL COALESCING-CARBON-REGULATOR</t>
  </si>
  <si>
    <t>3/4" NPT 90 CFM FILTER ASSEMBLY MOISTURE SEPARATOR-OIL COALESCING-REGULATOR</t>
  </si>
  <si>
    <t xml:space="preserve">1" NPT 150 CFM FILTER ASSEMBLY MOISTURE SEPARATOR-OIL COALESCING </t>
  </si>
  <si>
    <t>1" NPT 150 CFM FILTER ASSEMBLY MOISTURE SEPARATOR-OIL COALESCING-CARBON</t>
  </si>
  <si>
    <t>1" NPT 150CFM FILTER ASSEMBLY MOISTURE SEPARATOR-OIL COALESCING-CARBON-REGULATOR</t>
  </si>
  <si>
    <t>1" NPT 150CFM FILTER ASSEMBLY MOISTURE SEPARATOR-OIL COALESCING-REGULATOR</t>
  </si>
  <si>
    <t>1/8 ACTIVE ALUMINA, 50 LB BOX, 4X8, 3.2MM</t>
  </si>
  <si>
    <t>1/8 ACTIVE ALUMINA, 100 LB BOX, 4X8, 3.2MM</t>
  </si>
  <si>
    <t>1/8 ACTIVE ALUMINA, 350 LB, 4X8, 3.2MM</t>
  </si>
  <si>
    <t>1/8 ACTIVE ALUMINA, 1764 LB, 4X8, 3.2MM</t>
  </si>
  <si>
    <t>3/16 ACTIVE ALUMINA, 50 LB BAG, 3X6, 4.8MM</t>
  </si>
  <si>
    <t>3/16 ACTIVE ALUMINA, 100 LB BAG, 3X6, 4.8MM</t>
  </si>
  <si>
    <t>3/16 ACTIVE ALUMINA, 350 LB, 3X6, 4.8MM</t>
  </si>
  <si>
    <t>3/16 ACTIVE ALUMINA, 1764 LB, 3X6, 4.8MM</t>
  </si>
  <si>
    <t>BLOW GUN WITH AL BODY 1/4" IND. W SAFETY NOZZLE</t>
  </si>
  <si>
    <t xml:space="preserve">BLOW GUN WITH AL BODY 1/4" IND. W NOZZLE SET </t>
  </si>
  <si>
    <t>1/2", COMBI TIMER CONTROLLED DRAIN 115V 1/2 IN X 3/8 OUT</t>
  </si>
  <si>
    <t xml:space="preserve">DRYER, DESICCANT, COMPACT, 5 CFM, 1/2", </t>
  </si>
  <si>
    <t>REPLACE DESICCANT, CDD-005, 1.05KG/2.31LB</t>
  </si>
  <si>
    <t xml:space="preserve">DRYER, DESICCANT, COMPACT, 10 CFM, 1/2", </t>
  </si>
  <si>
    <t>REPLACE DESSICANT CDD-010 1.51KG/3.33LBS</t>
  </si>
  <si>
    <t xml:space="preserve">DRYER, DESICCANT, COMPACT, 25 CFM, 1/2" </t>
  </si>
  <si>
    <t>REPLACE DESICCANT CDD-025 2.43kg/5.36lbs</t>
  </si>
  <si>
    <t>DRYER, DESICCANT, COMPACT, 30, 1/2"</t>
  </si>
  <si>
    <t>REPLACE DESICCANT CDD-030 2.89kg/6.37LB</t>
  </si>
  <si>
    <t>CDD HEAD O-RING</t>
  </si>
  <si>
    <t>COIL HOSE 3/8 X 20 FT, 1/4 MALE NPT SWIVEL ENDS</t>
  </si>
  <si>
    <t>COIL HOSE 3/8 X 6 FT, 1/4 MALE NPT SWIVEL ENDS</t>
  </si>
  <si>
    <t>CARBON MONOXIDE MONITOR FILTRATION KIT 1", 150 CFM</t>
  </si>
  <si>
    <t>RAM 744 W/POWER SUPPLY</t>
  </si>
  <si>
    <t>MOISTURE SEPARATOR, 1" NPT, 150 CFM</t>
  </si>
  <si>
    <t>OIL REMOVAL FILTER, 1" NPT, 150 CFM</t>
  </si>
  <si>
    <t xml:space="preserve">CARBON FILTER, 1" NPT, 150 CFM </t>
  </si>
  <si>
    <t xml:space="preserve">FILTER MOUNT BRACKET </t>
  </si>
  <si>
    <t>1" MNPT X 2-1/2" STAINLESS STEEL PIPE NIPPLE</t>
  </si>
  <si>
    <t>1" MNPT X 4" SS PIPE NIPPLE</t>
  </si>
  <si>
    <t xml:space="preserve">1" MNPT X 4" SS PIPE NIPPLE WITH ONE 1/8" NPT PORT </t>
  </si>
  <si>
    <t xml:space="preserve">1" MNPT X 4" SS PIPE NIPPLE WITH TWO 1/8" NPT PORTS </t>
  </si>
  <si>
    <t>PRESSURE DIFFERENTIAL GAUGE 10 PSI</t>
  </si>
  <si>
    <t>STRAP WRENCH, 1-1/2 to 5-Inch, 6-Inch L</t>
  </si>
  <si>
    <t>744 MOUNT BRACKET</t>
  </si>
  <si>
    <t>1/4 TUBE X 1/8 NPT ELBOW PTC FITTING</t>
  </si>
  <si>
    <t>1/4 TUBE X 1/2 NPT ELBOW PTC FITTING</t>
  </si>
  <si>
    <t>1/4 TUBE X 1/4 NPT STRAIGHT PTC FITTING</t>
  </si>
  <si>
    <t>1/4 TUBE X 1/4 NPT ELBOW PTC FITTING</t>
  </si>
  <si>
    <t>#2-56 FLAT HEAD CS X 3/8 LONG</t>
  </si>
  <si>
    <t xml:space="preserve">#10-32 SOCKET HEAD CS X 7/16 LONG </t>
  </si>
  <si>
    <t xml:space="preserve">#10 Stainless Steel Washer </t>
  </si>
  <si>
    <t>1/4 TUBE X 1/8 NPT STRAIGHT PTC FITTING</t>
  </si>
  <si>
    <t>1/4" SOCKET HEAD CS x 5/8 LONG</t>
  </si>
  <si>
    <t>1/4" HEX NUT</t>
  </si>
  <si>
    <t>MOUNT PLATE 20X20 STEEL WHITE</t>
  </si>
  <si>
    <t>1/4" OD NYLON, BLACK, TUBING</t>
  </si>
  <si>
    <t>DO NOT ORDER BLUE MONSTER THREAD TAPE  1429X1/2""</t>
  </si>
  <si>
    <t xml:space="preserve">TOOL BOX </t>
  </si>
  <si>
    <t>OIL REMOVAL ELEMENT AP 150 CFM</t>
  </si>
  <si>
    <t>CARBON ELEMENT AP 150 CFM</t>
  </si>
  <si>
    <t>MOISTURE SEPARATOR ELEMENT 150 CFM</t>
  </si>
  <si>
    <t>PART, CORD DRAIN VALVES 115V (6 FT)</t>
  </si>
  <si>
    <t>PART, CORD DRAIN VALVES 230V (6 FT)</t>
  </si>
  <si>
    <t>COMPRESSED AIR LABEL,  BLUE,</t>
  </si>
  <si>
    <t>NITROGEN LABEL, GREEN</t>
  </si>
  <si>
    <t>INERT GAS PIPE LABEL, GREEN</t>
  </si>
  <si>
    <t>ARGON PIPE LABEL, GREEN</t>
  </si>
  <si>
    <t>CARBON DIOXIDE LABEL,GREEN</t>
  </si>
  <si>
    <t>VIBRATION PAD RUBBER/CORK..  SET OF 4,        4 X 4 X 1</t>
  </si>
  <si>
    <t>PRESSURE GAUGE, BOTTOM MOUNT, 4-1/2" FACE</t>
  </si>
  <si>
    <t>PRESSURE GAUGE, REAR MOUNT, 4-1/2" DIAMETER FACE</t>
  </si>
  <si>
    <t xml:space="preserve">DRYWALL BRACKET FOR R-03050 HOSE REEL </t>
  </si>
  <si>
    <t>METAL OUTLET STAND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</si>
  <si>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</si>
  <si>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</si>
  <si>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</si>
  <si>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</si>
  <si>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</si>
  <si>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</si>
  <si>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</si>
  <si>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</si>
  <si>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</si>
  <si>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</si>
  <si>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</si>
  <si>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</si>
  <si>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</si>
  <si>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</si>
  <si>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</si>
  <si>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  AND 6" SADDLE DROP DRILL BIT (15/16) FASTPIPE</t>
  </si>
  <si>
    <t xml:space="preserve">3/4" TOOL KIT FASTPIPE </t>
  </si>
  <si>
    <t xml:space="preserve">1" TOOL KIT FASTPIPE  </t>
  </si>
  <si>
    <t>1-1/2" TOOL KIT FASTPIPE</t>
  </si>
  <si>
    <t>PIPE CUTTER 3/4" THRU 2"  FASTPIPE, non returnable</t>
  </si>
  <si>
    <t>3/4" thru  2" HAND DEBURRING TOOL, non returnable</t>
  </si>
  <si>
    <t>3/4"-1" PIPE DEBURRING TOOL FASTPIPE, non returnable</t>
  </si>
  <si>
    <t>Pipe cutter replacement wheels  for F0140,   2 pack</t>
  </si>
  <si>
    <t>2" TOOL KIT FASTPIPE</t>
  </si>
  <si>
    <t xml:space="preserve">CHANGEABLE-BLADE DEBURRING SCRAPER </t>
  </si>
  <si>
    <t>DEBUR TOOL 3"</t>
  </si>
  <si>
    <t>DEBUR TOOL 4"</t>
  </si>
  <si>
    <t>DEBUR TOOL 6"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</si>
  <si>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</si>
  <si>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</si>
  <si>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</si>
  <si>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</si>
  <si>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</si>
  <si>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</si>
  <si>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</si>
  <si>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</si>
  <si>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</si>
  <si>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</si>
  <si>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</si>
  <si>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</si>
  <si>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</si>
  <si>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</si>
  <si>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</si>
  <si>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</si>
  <si>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</si>
  <si>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</si>
  <si>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</si>
  <si>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</si>
  <si>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</si>
  <si>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</si>
  <si>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</si>
  <si>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</si>
  <si>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</si>
  <si>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</si>
  <si>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 xml:space="preserve">3/8" X 25 FT AIR HOSE 1/4" NPT MALE ENDS, RUBBER, </t>
  </si>
  <si>
    <t>3/8" X 35’ AIR HOSE- TSUNAMI ULTRA-FLO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</si>
  <si>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</si>
  <si>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</si>
  <si>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</si>
  <si>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</si>
  <si>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</si>
  <si>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</si>
  <si>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</si>
  <si>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</t>
  </si>
  <si>
    <t>3/4"  ALUMINUM TUBING 19 FT 2 INCHES LONG FASTPIPE 12 PACK</t>
  </si>
  <si>
    <t>3/4"  ALUMINUM TUBING 19 FT 2 INCHES LONG FASTPIPE 6 PACK</t>
  </si>
  <si>
    <t>3/4" ALUMINUM TUBING 19 FT 2 INCHES LONG FASTPIPE green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</si>
  <si>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</si>
  <si>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</si>
  <si>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</si>
  <si>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</si>
  <si>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</si>
  <si>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</si>
  <si>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</si>
  <si>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 xml:space="preserve">3/4" FASTPIPE SINGLE PORT OUTLET KIT </t>
  </si>
  <si>
    <t>3/4" FASTPIPE X 1/2"" NPT MALE THREADED NIPPLE,   purple</t>
  </si>
  <si>
    <t>3/4" SPANNER WRENCH FASTPIPE, Two Required</t>
  </si>
  <si>
    <t>3/4" TOOLSET FASTPIPE,  (2) F1020 SPANNER, DEBURR TOOL</t>
  </si>
  <si>
    <t>3/4" PIPE CLIP  FASTPIPE  10 PACK</t>
  </si>
  <si>
    <t>3/4" FASTPIPE MULTI PORT WALL OUTLET, 1/2" NPT (4X)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</si>
  <si>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</si>
  <si>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</si>
  <si>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</si>
  <si>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</si>
  <si>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</si>
  <si>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</si>
  <si>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</si>
  <si>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</si>
  <si>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</si>
  <si>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</si>
  <si>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</si>
  <si>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</si>
  <si>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</si>
  <si>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</si>
  <si>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3/4" ALUMINUM PIPE (7' 6") FASTPIPE 12 PACK</t>
  </si>
  <si>
    <t>green 3/4" ALUMINUM PIPE (7' 6") FASTPIPE EACH, green,   non returnable</t>
  </si>
  <si>
    <t>1" ALUMINUM TUBING 19 FT 2 INCHES LONG FASTPIPE   BLUE</t>
  </si>
  <si>
    <t xml:space="preserve">1" ALUMINUM TUBING 19 FT 2 INCHES LONG FASTPIPE 12 PACK  FASTPIPE 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</si>
  <si>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</si>
  <si>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</si>
  <si>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</si>
  <si>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1"  UNION FASTPIPE</t>
  </si>
  <si>
    <t>1"  UNION FASTPIPE CLAMSHELL</t>
  </si>
  <si>
    <t>1" 90 DEGREE ELBOW FASTPIPE</t>
  </si>
  <si>
    <t>1" 90 DEGREE ELBOW FASTPIPE CLAMSHELL</t>
  </si>
  <si>
    <t>1" 45 DEGREE ELBOW FASTPIPE</t>
  </si>
  <si>
    <t>1" EQUAL TEE FASTPIPE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</si>
  <si>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</si>
  <si>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</si>
  <si>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</si>
  <si>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</si>
  <si>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</si>
  <si>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1  REDUCING TEE X 1/2" FEMALE NPT  FASTPIPE CLAMSHELL</t>
  </si>
  <si>
    <t>1" SADDLE DROP X 1/4" FEMALE NPT  FASTPIPE</t>
  </si>
  <si>
    <t>1" SADDLE DROP X 1/2" FEMALE NPT FASTPIPE</t>
  </si>
  <si>
    <t xml:space="preserve">1" SINGLE PORT OUTLET KIT  FASTPIPE </t>
  </si>
  <si>
    <t>1" FASTPIPE X 1/2" NPT MALE THREADED NIPPLE</t>
  </si>
  <si>
    <t>1" SPANNER WRENCH FASTPIPE, Two required, non-returnable</t>
  </si>
  <si>
    <t xml:space="preserve">1" TOOLSET,  (2) F2020 SPANNER, DEBURR TOOL  FASTPIPE </t>
  </si>
  <si>
    <t>1" TOOLSET,  (2) F2020 SPANNER, DEBURR TOOL  FASTPIPE CLAMSHELL</t>
  </si>
  <si>
    <t>1" PIPE CLIP  FASTPIPE  10 PACK</t>
  </si>
  <si>
    <t>1" PIPE CLIP  FASTPIPE  10 PACK CLAMSHELL</t>
  </si>
  <si>
    <t>1 " FASTPIPE MULTI PORT WALL OUTLET, 1/2" NPT (4X)</t>
  </si>
  <si>
    <t>1" OUTLET KIT CONVERSION TO SHUTOFF FASTPIPE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</si>
  <si>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</si>
  <si>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</si>
  <si>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</si>
  <si>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DUAL PORT OUTLET, 1/2" NPT TOP PORT,  1/2" NPT OUTLET PORT (2X)   W/ DRAIN VALVE  (OUTLET WITH FEMA</t>
  </si>
  <si>
    <t xml:space="preserve">MULTI PORT OUTLET, 3/4" NPT TOP PORT,  1/2" NPT OUTLET PORT (4X)   W/ DRAIN VALVE  </t>
  </si>
  <si>
    <t>1" CROSS FITTING FASTPIPE</t>
  </si>
  <si>
    <t>1" FASTPIPE  SEALING ORING BLACK</t>
  </si>
  <si>
    <t>1" STAINLESS STEEL BITE RING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</si>
  <si>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</si>
  <si>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</si>
  <si>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</si>
  <si>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</si>
  <si>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</si>
  <si>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</si>
  <si>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</si>
  <si>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</si>
  <si>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</si>
  <si>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</si>
  <si>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</si>
  <si>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</si>
  <si>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</si>
  <si>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</si>
  <si>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</si>
  <si>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</si>
  <si>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</si>
  <si>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</si>
  <si>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</si>
  <si>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3/4" FASTPIPE SPOTLESS PIPING KIT</t>
  </si>
  <si>
    <t>3/4" FASTPIPE MASTER KIT 90 FT, 3 OUTLETS  -  SHIPS IN ONE BOX</t>
  </si>
  <si>
    <t>3/4" FASTPIPE MASTER KIT 90 FT,  fitting box only</t>
  </si>
  <si>
    <t>3/4" FASTPIPE COOLING KIT</t>
  </si>
  <si>
    <t>1" FASTPIPE MASTER KIT 90FT, 3 OUTLETS -SHIPS IN ONE BOX</t>
  </si>
  <si>
    <t>1" FASTPIPE MASTER KIT 90FT,    fitting box only</t>
  </si>
  <si>
    <t>1" FASTPIPE COOLING KIT</t>
  </si>
  <si>
    <t>3/4" FASTPIPE MASTER KIT 230FT, 5 OUTLETS  COMBO UNIT 2 PACKAGES</t>
  </si>
  <si>
    <t>3/4" FASTPIPE MASTER KIT 235FT, fitting box only</t>
  </si>
  <si>
    <t>1" FASTPIPE MASTER KIT 230FT, 5 OUTLETS  COMBO UNIT 2 PACKAGES (non-returnable)</t>
  </si>
  <si>
    <t>1" FASTPIPE MASTER KIT 230FT, fitting box only</t>
  </si>
  <si>
    <t>1" ALUMINUM PIPE (7' 6") FASTPIPE EACH, BLUE,  non returnable</t>
  </si>
  <si>
    <t>1" ALUMINUM PIPE (7' 6") FASTPIPE 12 PACK</t>
  </si>
  <si>
    <t>green 1" ALUMINUM PIPE (7' 6") FASTPIPE EACH, green,   non returnable</t>
  </si>
  <si>
    <t>HEX NUT, NICKEL PLATED BRASS 1" FASTPIPE</t>
  </si>
  <si>
    <t>GASKET FOR BRASS INSERTS 1"  FASTPIPE</t>
  </si>
  <si>
    <t>BRASS INSERT 1/4" FEMALE NPT 1" FASTPIPE</t>
  </si>
  <si>
    <t>BRASS INSERT 1/2" FEMALE NPT 1" FASTPIPE</t>
  </si>
  <si>
    <t>BRASS INSERT 3/4" FEMALE NPT 1" FASTPIPE</t>
  </si>
  <si>
    <t>HEX NUT, NICKEL PLATED BRASS 3/4" FASTPIPE</t>
  </si>
  <si>
    <t>GASKET FOR BRASS INSERTS 3/4"  FASTPIPE</t>
  </si>
  <si>
    <t>BRASS INSERT 1/4" FEMALE NPTF 3/4"  FASTPIPE</t>
  </si>
  <si>
    <t>BRASS INSERT 1/2" FEMALE NPTF 3/4"  FASTPIPE</t>
  </si>
  <si>
    <t>1-1/2 " ALUMINUM TUBING 19 FT 2 INCHES LONG  FASTPIPE  BLUE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</si>
  <si>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</si>
  <si>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</si>
  <si>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</si>
  <si>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</si>
  <si>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</si>
  <si>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</si>
  <si>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</si>
  <si>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</si>
  <si>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 IN MACHINED AL SLEEVE OUTLET CAP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</si>
  <si>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</si>
  <si>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</si>
  <si>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</si>
  <si>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</si>
  <si>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</si>
  <si>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</si>
  <si>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</si>
  <si>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</si>
  <si>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1-1/2" FASTPIPE PARTS ORING</t>
  </si>
  <si>
    <t>1-1/2" PARTS ORING  GREEN VITON  RK</t>
  </si>
  <si>
    <t>1-1/2" CONE NUT, SPARE PARTS</t>
  </si>
  <si>
    <t>1-1/2" COLLET, SPARE PARTS</t>
  </si>
  <si>
    <t>1-1/2" BACKER, SPARE PARTS</t>
  </si>
  <si>
    <t>1-1/2" FASTPIPE STAINLESS STEEL BITE RING</t>
  </si>
  <si>
    <t>1-1/2" FASTPIPE PARTS KIT  (1) O-RING  (1) SS BITE RING</t>
  </si>
  <si>
    <t>1-1/2 FASTPIPE ORING/BITE RING 10 PACK</t>
  </si>
  <si>
    <t xml:space="preserve">1-1/2" TUBE ASSEMBLY  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</si>
  <si>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</si>
  <si>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</si>
  <si>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</si>
  <si>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</si>
  <si>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</si>
  <si>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</si>
  <si>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</si>
  <si>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</si>
  <si>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</si>
  <si>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</si>
  <si>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</si>
  <si>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</si>
  <si>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</si>
  <si>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</si>
  <si>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</si>
  <si>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</si>
  <si>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1-1/2 " ALUMINUM TUBING 7 FT 6 INCHES LONG  FASTPIPE 4 PACK FASTPIPE</t>
  </si>
  <si>
    <t>green 1-1/2" ALUMINUM PIPE (7' 6") FASTPIPE EACH, green,   non returnable</t>
  </si>
  <si>
    <t>2" ALUMINUM TUBING 19 FT 2 INCHES LONG FASTPIPE   BLUE</t>
  </si>
  <si>
    <t>2" ALUMINUM TUBING 19 FT 2 INCHES LONG FASTPIPE 4 PACK</t>
  </si>
  <si>
    <t>2" ALUMINUM TUBING 19 FT 2 INCHES LONG FASTPIPE GREEN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</si>
  <si>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</si>
  <si>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</si>
  <si>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</si>
  <si>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</si>
  <si>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</si>
  <si>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</si>
  <si>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</si>
  <si>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</si>
  <si>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</si>
  <si>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</si>
  <si>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</si>
  <si>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</si>
  <si>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</si>
  <si>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2" FASTPIPE  ORING</t>
  </si>
  <si>
    <t>2" FASTPIPE STAINLESS STEEL BITE RING</t>
  </si>
  <si>
    <t>2" FASTPIPE PARTS KIT  (1) O-RING  (1) SS BITE RING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</si>
  <si>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</si>
  <si>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</si>
  <si>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</si>
  <si>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</si>
  <si>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</si>
  <si>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</si>
  <si>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</si>
  <si>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</si>
  <si>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</si>
  <si>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</si>
  <si>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</si>
  <si>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</si>
  <si>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</si>
  <si>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</si>
  <si>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</si>
  <si>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2" ALUMINUM PIPE (7' 6") FASTPIPE EACH, BLUE,   non returnable</t>
  </si>
  <si>
    <t>2" ALUMINUM TUBING 7 FT 6 INCHES LONG  FASTPIPE 4 PACK FASTPIPE</t>
  </si>
  <si>
    <t>green 2" ALUMINUM PIPE (7' 6") FASTPIPE EACH, green,   non returnable</t>
  </si>
  <si>
    <t>PART, VALVE, FILTER BALL, 1/8"-1/2" INLET</t>
  </si>
  <si>
    <t>PART, VALVE, FILTER BALL, 1/4"-1/2" NPT INLET</t>
  </si>
  <si>
    <t>PART, VALVE, FILTER BALL, 1/4"-1/2" MALE AND 1/4" FEMALE DUAL INLET</t>
  </si>
  <si>
    <t>PART, VALVE, FILTER BALL, 3/8"-1/2" INLET</t>
  </si>
  <si>
    <t>PART, VALVE, FILTER BALL, 3/8"-1/2" MALE AND 1/4" FEMALE DUAL INLET</t>
  </si>
  <si>
    <t xml:space="preserve">PART, VALVE, FILTER BALL, 1/2"-1/2" NPT INLET 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</si>
  <si>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</si>
  <si>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</si>
  <si>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</si>
  <si>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</si>
  <si>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</si>
  <si>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</si>
  <si>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</si>
  <si>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</si>
  <si>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</si>
  <si>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</si>
  <si>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</si>
  <si>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</si>
  <si>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</si>
  <si>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</si>
  <si>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</si>
  <si>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COMPRESSED PIPE X 1/2" NPT MALE THREADED NIPPLE</t>
  </si>
  <si>
    <t>3/4" SLIDE UNION COMPRESSED PIPE</t>
  </si>
  <si>
    <t xml:space="preserve">3/4" MULTI PORT WALL OUTLET, 1/2" NPT (4X) </t>
  </si>
  <si>
    <t xml:space="preserve">3/4" MULTI PORT WALL OUTLET W/SHUTOFF, 1/2" NPT (4X) </t>
  </si>
  <si>
    <t>3/4" THRU WALL OUTLET KIT, 1/2" NPT ON FACE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</si>
  <si>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</si>
  <si>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</si>
  <si>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</si>
  <si>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</si>
  <si>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</si>
  <si>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</si>
  <si>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</si>
  <si>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</si>
  <si>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</si>
  <si>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</si>
  <si>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</si>
  <si>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</si>
  <si>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</si>
  <si>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</si>
  <si>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</si>
  <si>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</si>
  <si>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</si>
  <si>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COMPRESSED PIPE X 1/2" NPT MALE THREADED NIPPLE</t>
  </si>
  <si>
    <t>1" SLIDE UNION COMPRESSED COMPRESSED PIPE</t>
  </si>
  <si>
    <t xml:space="preserve">1" MULTI PORT WALL OUTLET, 1/2" NPT (4X) </t>
  </si>
  <si>
    <t>1" MULTI PORT WALL OUTLET W/SHUTOFF, 1/2" NPT (4X)</t>
  </si>
  <si>
    <t>1" THRU WALL OUTLET KIT, 1/2" NPT ON FACE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</si>
  <si>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</si>
  <si>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</si>
  <si>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</si>
  <si>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</si>
  <si>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</si>
  <si>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</si>
  <si>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</si>
  <si>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</si>
  <si>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</si>
  <si>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</si>
  <si>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</si>
  <si>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</si>
  <si>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</si>
  <si>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</si>
  <si>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</si>
  <si>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</si>
  <si>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</si>
  <si>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</si>
  <si>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</si>
  <si>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</si>
  <si>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</si>
  <si>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</si>
  <si>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</si>
  <si>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</si>
  <si>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</si>
  <si>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</si>
  <si>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</si>
  <si>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</si>
  <si>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</si>
  <si>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</si>
  <si>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</si>
  <si>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</si>
  <si>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</si>
  <si>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</si>
  <si>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</si>
  <si>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</si>
  <si>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</si>
  <si>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</si>
  <si>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</si>
  <si>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</si>
  <si>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</si>
  <si>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</si>
  <si>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</si>
  <si>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</si>
  <si>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</si>
  <si>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</si>
  <si>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</si>
  <si>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</si>
  <si>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</si>
  <si>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</si>
  <si>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</si>
  <si>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</si>
  <si>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</si>
  <si>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</si>
  <si>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</si>
  <si>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</si>
  <si>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</si>
  <si>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</si>
  <si>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</si>
  <si>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</si>
  <si>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</si>
  <si>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</si>
  <si>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</si>
  <si>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</si>
  <si>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</si>
  <si>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</si>
  <si>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</si>
  <si>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</si>
  <si>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</si>
  <si>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</si>
  <si>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</si>
  <si>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</si>
  <si>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</si>
  <si>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</si>
  <si>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</si>
  <si>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</si>
  <si>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</si>
  <si>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</si>
  <si>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</si>
  <si>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</si>
  <si>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</si>
  <si>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</si>
  <si>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</si>
  <si>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</si>
  <si>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</si>
  <si>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</si>
  <si>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</si>
  <si>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</si>
  <si>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4" FLANGE, ANSI</t>
  </si>
  <si>
    <t>CLAMP, FILTER, FCC-1 (A)</t>
  </si>
  <si>
    <t>CLAMP, FILTER, FCC-2 (B)</t>
  </si>
  <si>
    <t>CLAMP, FILTER, FCC-3 (C)</t>
  </si>
  <si>
    <t>CLAMP, FILTER, FCC-4 (D)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</si>
  <si>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</si>
  <si>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</si>
  <si>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</si>
  <si>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</si>
  <si>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</si>
  <si>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</si>
  <si>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</si>
  <si>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</si>
  <si>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</si>
  <si>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</si>
  <si>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</si>
  <si>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</si>
  <si>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</si>
  <si>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</si>
  <si>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</si>
  <si>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</si>
  <si>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</si>
  <si>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</si>
  <si>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</si>
  <si>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</si>
  <si>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</si>
  <si>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FASTPIPE INDUSTRIAL ORING</t>
  </si>
  <si>
    <t>3" STAINLESS STEEL BITE RING FASTPIPE INDUSTRIAL</t>
  </si>
  <si>
    <t>3" PARTS KIT FASTPIPE  INDUSTRIAL  (1) O-RING  (1) SS BITE RING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</si>
  <si>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</si>
  <si>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</si>
  <si>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</si>
  <si>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</si>
  <si>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</si>
  <si>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</si>
  <si>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</si>
  <si>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</si>
  <si>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</si>
  <si>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3" ALUMINUM PIPE (7' 6") FASTPIPE EACH, BLUE,   non returnable</t>
  </si>
  <si>
    <t>3" FLANGE FASTPIPE  COMPRESSION X FLANGE   4 HOLE, 7-1/2" OD, ANSI 150#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</si>
  <si>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</si>
  <si>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</si>
  <si>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</si>
  <si>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</si>
  <si>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</si>
  <si>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</si>
  <si>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</si>
  <si>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</si>
  <si>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</si>
  <si>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</si>
  <si>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</si>
  <si>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</si>
  <si>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</si>
  <si>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</si>
  <si>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</si>
  <si>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</si>
  <si>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</si>
  <si>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</si>
  <si>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</si>
  <si>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</si>
  <si>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</si>
  <si>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 xml:space="preserve">LUG TOOL JAW SET,  4" and 6" FASTPIPE INDUSTRIAL, </t>
  </si>
  <si>
    <t>JAW  HOLDER ONLY</t>
  </si>
  <si>
    <t>4 INCH JAW SET</t>
  </si>
  <si>
    <t>6 INCH JAW SET</t>
  </si>
  <si>
    <t>PRESS TOOL, 2 BATTERIES, CASE 3" AND 4"</t>
  </si>
  <si>
    <t>6" INNER SEAL  FASTPIPE INDUSTRIAL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</si>
  <si>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</si>
  <si>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</si>
  <si>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</si>
  <si>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</si>
  <si>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</si>
  <si>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</si>
  <si>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</si>
  <si>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</si>
  <si>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1" MANIFOLD X (3) 3/4 OUTLETS</t>
  </si>
  <si>
    <t>1" MANIFOLD X (4) 3/4 OUTLETS</t>
  </si>
  <si>
    <t>1" MANIFOLD X (5) 3/4 OUTLETS</t>
  </si>
  <si>
    <t>1/2 MANIFOLD X (4) 1/4 OUTLETS</t>
  </si>
  <si>
    <t>1/2 MANIFOLD X (5) 1/4 OUTLETS</t>
  </si>
  <si>
    <t>1/2 MANIFOLD X (4) 1/2 OUTLETS</t>
  </si>
  <si>
    <t>1/2 MANIFOLD X (5) 1/2 OUTLETS</t>
  </si>
  <si>
    <t>1/2 MANIFOLD X (2) 1/2 OUTLETS,  one end blank, inert gas, wall spacing for Fastpipe 3/4 and 1</t>
  </si>
  <si>
    <t>3/4 MANIFOLD X (3) 1/2 OUTLETS</t>
  </si>
  <si>
    <t>3/4 MANIFOLD X (4) 1/2 OUTLETS</t>
  </si>
  <si>
    <t>3/4 MANIFOLD X (5) 1/2 OUTLETS</t>
  </si>
  <si>
    <t>3/4 MANIFOLD X (3) 3/4 OUTLETS</t>
  </si>
  <si>
    <t>3/4 MANIFOLD X (4) 3/4 OUTLETS</t>
  </si>
  <si>
    <t>3/4 MANIFOLD X (5) 3/4 OUTLETS</t>
  </si>
  <si>
    <t>SQUARE PRESSURE GAUGE FOR K93215-K93218, K96075 FILTER REGULATOR</t>
  </si>
  <si>
    <t>BOWL FOR 3/8" K93215</t>
  </si>
  <si>
    <t>ADJUSTMENT CAP FOR K93215 FILTER REGULATOR</t>
  </si>
  <si>
    <t>FILTER ONLY FOR K93215 3/8</t>
  </si>
  <si>
    <t>PLUNGER DIAPHRAGM  FOR 3/8" K93215</t>
  </si>
  <si>
    <t>FILTER ONLY FOR K93216 K93217 K96050 K96075</t>
  </si>
  <si>
    <t>BOWL FOR 1/2" K93216 THRU K93218 and  K96075 Vert</t>
  </si>
  <si>
    <t>ADJUSTMENT CAP FOR K93216-218 FILTER REGULATOR and K96075 Vert</t>
  </si>
  <si>
    <t>PLUNGER DIAPHRAGM  FOR K93216-218 and K96075 Vert</t>
  </si>
  <si>
    <t>FILTER ONLY FOR K93218  1</t>
  </si>
  <si>
    <t>discontinued  AUTO TIRE INFLATOR, LITHIUM RECHARGEABLE</t>
  </si>
  <si>
    <t>REPLACEMENT CHARGER FOR K3000</t>
  </si>
  <si>
    <t>AUTO TIRE INFLATOR  +20 PSI OVERFILL OPTION</t>
  </si>
  <si>
    <t>REGULATOR TO LUBRICATOR MOUNT BRACKET 3000 SERIES</t>
  </si>
  <si>
    <t>1/2" NPT BALL VALVE, BRASS, FEMALE X FEMALE</t>
  </si>
  <si>
    <t>1/2" NPT BALL VALVE, BRASS, MALE X FEMALE</t>
  </si>
  <si>
    <t>3/4" NPT BALL VALVE, BRASS, FEMALE X FEMALE</t>
  </si>
  <si>
    <t>3/4" NPT BALL VALVE, BRASS, MALE X FEMALE</t>
  </si>
  <si>
    <t>1" NPT BALL VALVE, BRASS, FEMALE X FEMALE</t>
  </si>
  <si>
    <t>1" NPT BALL VALVE, BRASS, MALE X FEMALE</t>
  </si>
  <si>
    <t>1-1/2" NPT BALL VALVE, BRASS, FEMALE X FEMALE</t>
  </si>
  <si>
    <t>2" NPT BALL VALVE, BRASS, FEMALE X FEMALE  600WOG</t>
  </si>
  <si>
    <t>3" NPT BALL VALVE, BRASS, FEMALE X FEMALE  400WOG</t>
  </si>
  <si>
    <t>REGULATOR TO LUBRICATOR MOUNT BRACKET 4000 SERIES</t>
  </si>
  <si>
    <t>REGULATOR TO LUBRICATOR MOUNT BRACKET 4000-06  SERIES</t>
  </si>
  <si>
    <t>PLUG, 1/4" FEMALE NPT, INDUSTRIAL STYLE, FITS 30 CFM BODY</t>
  </si>
  <si>
    <t>PLUG, 1/4" MALE NPT, INDUSTRIAL STYLE, FITS 30 CFM BODY</t>
  </si>
  <si>
    <t>QUICK COUPLER PACK (3) K5220 1/4 FEMALE, (3) K5221 1/4 MALE, FITS 30 CFM BODY</t>
  </si>
  <si>
    <t>COUPLER, 1/4" FEMALE NPT PUSH TO CONNECT INDUSTRIAL STYLE 30 CFM BODY</t>
  </si>
  <si>
    <t>COUPLER, 1/4" MALE NPT PUSH TO CONNECT INDUSTRIAL STYLE 30 CFM BODY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</si>
  <si>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</si>
  <si>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</si>
  <si>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</si>
  <si>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</si>
  <si>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PLUG,  1/4" FEMALE NPT THREAD, SAFETY PUSH BUTTON, INDUSTRIAL STYLE, 70 CFM BODY</t>
  </si>
  <si>
    <t>PLUG,  1/4" MALE NPT THREAD, SAFETY PUSH BUTTON, INDUSTRIAL STYLE, 70 CFM BODY</t>
  </si>
  <si>
    <t>PLUG,  3/8" FEMALE NPT THREAD, SAFETY PUSH BUTTON, INDUSTRIAL STYLE, 70 CFM BODY</t>
  </si>
  <si>
    <t>PLUG,  3/8" MALE NPT THREAD, SAFETY PUSH BUTTON, INDUSTRIAL STYLE, 70 CFM BODY</t>
  </si>
  <si>
    <t>PLUG,  1/2" FEMALE NPT THREAD, SAFETY PUSH BUTTON, INDUSTRIAL STYLE, 70 CFM BODY</t>
  </si>
  <si>
    <t>PLUG,  1/2" MALE NPT THREAD, SAFETY PUSH BUTTON, INDUSTRIAL STYLE, 70 CFM BODY</t>
  </si>
  <si>
    <t>AIR FILTER UNIT , 3/8"  NPT PORTS  (AF3000-03) with bracket</t>
  </si>
  <si>
    <t>AIR FILTER UNIT , 1/2"  NPT PORTS  (AF4000-04)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</si>
  <si>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</si>
  <si>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</si>
  <si>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</si>
  <si>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3/8" FILTER REGULATOR LUBRICATOR UNIT 3/8" NPT PORTS..(K93215, K30T, K91215)</t>
  </si>
  <si>
    <t>1/2" FILTER REGULATOR LUBRICATOR UNIT 1/2" NPT PORTS..(K93216, K40T, K91216)</t>
  </si>
  <si>
    <t>3/4" FILTER REGULATOR LUBRICATOR UNIT 3/4" NPT PORTS..(K93217,K50T, K91217)</t>
  </si>
  <si>
    <t>COUPLER,  3/8" FEMALE NPT THREAD, SAFETY PUSH BUTTON, INDUSTRIAL STYLE, 70 CFM BODY</t>
  </si>
  <si>
    <t>COUPLER,  3/8" MALE NPT THREAD, SAFETY PUSH BUTTON, INDUSTRIAL STYLE, 70 CFM BODY</t>
  </si>
  <si>
    <t>COUPLER,  1/2" FEMALE NPT THREAD, SAFETY PUSH BUTTON, INDUSTRIAL STYLE, 70 CFM BODY</t>
  </si>
  <si>
    <t>COUPLER,  1/2" MALE NPT THREAD, SAFETY PUSH BUTTON, INDUSTRIAL STYLE, 70 CFM BODY</t>
  </si>
  <si>
    <t>1/4" INLINE REGULATOR WITH GAUGE, 1/4" NPT PORTS    SMC</t>
  </si>
  <si>
    <t>3/8" INLINE REGULATOR WITH GAUGE, 3/8" NPT PORTS (AIR 3000-03)</t>
  </si>
  <si>
    <t>1/2" INLINE REGULATOR WITH GAUGE, 1/2" NPT PORTS</t>
  </si>
  <si>
    <t>3/4"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</si>
  <si>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</si>
  <si>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</si>
  <si>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</si>
  <si>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</si>
  <si>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1" INLINE REGULATOR WITH GAUGE AND MOUNT BRACKET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</si>
  <si>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</si>
  <si>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</si>
  <si>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</si>
  <si>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</si>
  <si>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1/2" MAXLINE SINGLE PORT OUTLET IN CLAMSHELL 1/4" NPT OUTLET PORT</t>
  </si>
  <si>
    <t>1/2" MAXLINE OUTLET KIT, 1/4" OUTLET PORT WITH SHUTOFF</t>
  </si>
  <si>
    <t xml:space="preserve">1/2" MAXLINE THRU WALL OUTLET KIT, 1/4" OUTLET PORT </t>
  </si>
  <si>
    <t>1/2" MASTER KIT NAPA,  120 FT OF TUBING, 3 AIR OUTLETS</t>
  </si>
  <si>
    <t>1/2" MAXLINE MANIFOLD KIT</t>
  </si>
  <si>
    <t>MANIFOLD BLOCK ONLY 3/8" PORTS, MAXLINE LONG</t>
  </si>
  <si>
    <t>1/2" MAXLINE TUBING 100FT ROLL, includes bevel tool and cutter,  non returnable</t>
  </si>
  <si>
    <t>MAXLINE 1/2 TUBING X 25 FT  with instruction sheet, non returnable</t>
  </si>
  <si>
    <t>MAXLINE 1/2 TUBING X 50 FT  with instruction sheet, non returnable</t>
  </si>
  <si>
    <t>1/2" MAXLINE TUBING 100FT ROLL, GREEN,  includes bevel tool and cutter, non returnable</t>
  </si>
  <si>
    <t>1/2" MAXLINE TUBING 300FT ROLL,  includes bevel tool and cutter, non returnable</t>
  </si>
  <si>
    <t>1/2" MAXLINE TUBING 300FT ROLL,  GREEN, includes bevel tool and cutter, non returnable</t>
  </si>
  <si>
    <t>3/4" MAXLINE TUBING 100FT ROLL, includes bevel tool and cutter</t>
  </si>
  <si>
    <t xml:space="preserve">MAXLINE 3/4 TUBING X 25 FT </t>
  </si>
  <si>
    <t xml:space="preserve">MAXLINE 3/4 TUBING X 50 FT </t>
  </si>
  <si>
    <t>3/4" MAXLINE TUBING 100FT ROLL,  GREEN,</t>
  </si>
  <si>
    <t xml:space="preserve">3/4" MAXLINE TUBING 300FT ROLL, </t>
  </si>
  <si>
    <t>3/4" MAXLINE TUBING 300FT ROLL, GREEN, includes bevel tool and cutter, non returnable</t>
  </si>
  <si>
    <t>1" MAXLINE TUBING 100FT ROLL  includes  bevel tool and cutter, non returnable</t>
  </si>
  <si>
    <t>MAXLINE 1" TUBING X 25 FT  with instruction sheet, non returnable</t>
  </si>
  <si>
    <t>MAXLINE 1" TUBING X 50 FT with instruction sheet,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</si>
  <si>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</si>
  <si>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</si>
  <si>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</si>
  <si>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2" MAXLINE TUBING 200FT ROLL, does not include deburr tool, crimp tool or cutter, non returnable</t>
  </si>
  <si>
    <t>2" MAXLINE 100 FT ROLL  does not include deburr tool, crimp tool or cutter, non returnable</t>
  </si>
  <si>
    <t>1" MAXLINE MASTER KIT  300 FT</t>
  </si>
  <si>
    <t>3/4" MAXLINE MASTER KIT COMPLETE 100FT</t>
  </si>
  <si>
    <t>3/4" MAXLINE SINGLE PORT OUTLET KIT IN CLAMSHELL, 1/2"" NPT OUTLET PORT</t>
  </si>
  <si>
    <t>3/4" MAXLINE OUTLET KIT, 1/2" NPT OUTLET PORT WITH TWO HOLES ON THE FACE,  1/2 NPT AND 1/4 NPT</t>
  </si>
  <si>
    <t>3/4" MAXLINE OUTLET KIT WITH TWO HOLES ON THE FACE, 1/2 NPT AND 1/4 NPT, WITH SHUTOFF VALVE</t>
  </si>
  <si>
    <t xml:space="preserve">3/4" MAXLINE SINGLE PORT OUTLET KIT WITH SHUTOFF, 1/2" NPT OUTLET PORT </t>
  </si>
  <si>
    <t xml:space="preserve">3/4" MAXLINE  THRU WALL OUTLET KIT, 1/2" NPT OUTLET PORT </t>
  </si>
  <si>
    <t>3/4"  MASTER KIT NAPA,  120 FT OF TUBING, 3 AIR OUTLETS</t>
  </si>
  <si>
    <t>3/4" MAXLINE MASTER KIT 300 FT</t>
  </si>
  <si>
    <t>1/2" MAXLINE X 3/8" MALE NPT STRAIGHT FITTING</t>
  </si>
  <si>
    <t>1/2" MAXLINE X 3/8" MALE NPT STRAIGHT FITTING CLAMSHELL</t>
  </si>
  <si>
    <t>1/2" MAXLINE X 1/2" MALE NPT STRAIGHT FITTING</t>
  </si>
  <si>
    <t>1/2" MAXLINE X 1/2" MALE NPT STRAIGHT FITTING CLAMSHELL</t>
  </si>
  <si>
    <t>3/4" MAXLINE X 3/4" MALE NPT FITTING</t>
  </si>
  <si>
    <t>3/4" MAXLINE X 3/4" MALE NPT FITTING CLAMSHELL</t>
  </si>
  <si>
    <t>1" MAXLINE X 1" MALE NPT STRAIGHT FITTING</t>
  </si>
  <si>
    <t>3/4" MAXLINE X 1/2" MALE NPT FITTING</t>
  </si>
  <si>
    <t>3/4" MAXLINE X 1/2" MALE NPT FITTING CLAMSHELL</t>
  </si>
  <si>
    <t>1/2" MAXLINE X 1/2" FEMALE NPT STRAIGHT FITTING</t>
  </si>
  <si>
    <t>3/4" MAXLINE X 3/4" FEMALE NPT STRAIGHT FITTING</t>
  </si>
  <si>
    <t>1" MAXLINE X 1" FEMALE NPT STRAIGHT FITTING</t>
  </si>
  <si>
    <t>1/2" MAXLINE SINGLE PORT ELBOW, 1/2" FEMALE NPT</t>
  </si>
  <si>
    <t>1/2"  EQUAL TEE MAXLINE</t>
  </si>
  <si>
    <t>1/2"  EQUAL TEE MAXLINE CLAMSHELL</t>
  </si>
  <si>
    <t>3/4" EQUAL TEE MAXLINE</t>
  </si>
  <si>
    <t>3/4" EQUAL TEE MAXLINE CLAMSHELL</t>
  </si>
  <si>
    <t>1"  EQUAL TEE  MAXLINE</t>
  </si>
  <si>
    <t>3/4" REDUCING TEE FITTING, DROP LEG 1/2" MAXLINE</t>
  </si>
  <si>
    <t>3/4" REDUCING TEE FITTING, DROP LEG 1/2" MAXLINE CLAMSHELL</t>
  </si>
  <si>
    <t>1" MAXLINE X 3/4" MALE NPT STRAIGHT FITTING</t>
  </si>
  <si>
    <t>1" REDUCING TEE FITTING, DROP LEG 1/2" MAXLINE</t>
  </si>
  <si>
    <t>1" REDUCING TEE FITTING, DROP LEG 3/4" MAXLINE</t>
  </si>
  <si>
    <t>1/2" REDUCING TEE X 1/2" FEMALE NPT MAXLINE</t>
  </si>
  <si>
    <t>1" X 1/2"  REDUCING UNION FITTING  MAXLINE</t>
  </si>
  <si>
    <t>1/2" UNION FITTING MAXLINE</t>
  </si>
  <si>
    <t>1/2" UNION FITTING MAXLINE CLAMSHELL</t>
  </si>
  <si>
    <t>3/4" UNION FITTING MAXLINE</t>
  </si>
  <si>
    <t>3/4" UNION FITTING MAXLINE CLAMSHELL</t>
  </si>
  <si>
    <t>1" UNION FITTING MAXLINE</t>
  </si>
  <si>
    <t>3/4" X 1/2"  REDUCING UNION FITTING  MAXLINE</t>
  </si>
  <si>
    <t>3/4" X 1/2"  REDUCING UNION FITTING  MAXLINE CLAMSHELL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</si>
  <si>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</si>
  <si>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</si>
  <si>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</si>
  <si>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</si>
  <si>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</si>
  <si>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</si>
  <si>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</si>
  <si>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</si>
  <si>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</si>
  <si>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</si>
  <si>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</si>
  <si>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</si>
  <si>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</si>
  <si>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</si>
  <si>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</si>
  <si>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</si>
  <si>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</si>
  <si>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</si>
  <si>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</si>
  <si>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</si>
  <si>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</si>
  <si>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1/2 MAXLINE ORING 10 PACK</t>
  </si>
  <si>
    <t>3/4"  O-RING MAXLINE</t>
  </si>
  <si>
    <t>3/4 MAXLINE ORING 10 PACK</t>
  </si>
  <si>
    <t>1"  ORING MAXLINE</t>
  </si>
  <si>
    <t>1" MAXLINE ORING 10 PACK</t>
  </si>
  <si>
    <t>1/2 HEX NUT,  MAXLINE FITTING</t>
  </si>
  <si>
    <t>3/4 HEX NUT,  MAXLINE FITTING</t>
  </si>
  <si>
    <t>1" HEX NUT,  MAXLINE FITTING</t>
  </si>
  <si>
    <t>1/2" PIPE CLIP MAXLINE 10/PACK</t>
  </si>
  <si>
    <t>3/4" PIPE CLIP MAXLINE 10/PACK</t>
  </si>
  <si>
    <t>1" PIPE CLIP MAXLINE 10/PACK</t>
  </si>
  <si>
    <t>3/4" ELBOW MAXLINE</t>
  </si>
  <si>
    <t>3/4" ELBOW MAXLINE CLAMSHELL</t>
  </si>
  <si>
    <t>1" ELBOW MAXLINE</t>
  </si>
  <si>
    <t>3/4" REDUCING TEE, 1/2" FEMALE NPT DROP LEG  MAXLINE</t>
  </si>
  <si>
    <t>1/2"  ELBOW FITTING MAXLINE</t>
  </si>
  <si>
    <t>1/2"  ELBOW FITTING MAXLINE CLAMSHELL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</si>
  <si>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</si>
  <si>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</si>
  <si>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</si>
  <si>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</si>
  <si>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</si>
  <si>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</si>
  <si>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</si>
  <si>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</si>
  <si>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</si>
  <si>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PIPE WRAP TAPE 2" X 100 FT  10 MIL, non returnable</t>
  </si>
  <si>
    <t>1/2" MAXLINE SINGLE PORT OUTLET, 1/2" NPT PORT</t>
  </si>
  <si>
    <t>SINGLE PORT OUTLET, 1/2" npt outlet BLOCK ONLY</t>
  </si>
  <si>
    <t>DUAL PORT OUTLET, 1/2" npt &amp; 1/4" npt outlet BLOCK ONLY</t>
  </si>
  <si>
    <t>M81010 MAXLINE BLOCK WITH 1/2 FEMALE NPT BOTH ENDS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</si>
  <si>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</si>
  <si>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</si>
  <si>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</si>
  <si>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</si>
  <si>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</si>
  <si>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</si>
  <si>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</si>
  <si>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</si>
  <si>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</si>
  <si>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</si>
  <si>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</si>
  <si>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</si>
  <si>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</si>
  <si>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</si>
  <si>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</si>
  <si>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</si>
  <si>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  non returnable</t>
  </si>
  <si>
    <t>2" MAXLINE CRIMP HEAD, WITH ALUMINUM EXPANDER PLUG</t>
  </si>
  <si>
    <t>2" MAXLINE CRIMP HEAD</t>
  </si>
  <si>
    <t>2" MAXLINE DEBURR TOOL, non returnable</t>
  </si>
  <si>
    <t>2" MAXLINE INSTALLATION EXPANDER PLUG  non returnable</t>
  </si>
  <si>
    <t>MOTORIZED BALL, 1/4", 110-230V, BRASS</t>
  </si>
  <si>
    <t>MOTORIZED BALL, 1/4", 110-230V, SS316</t>
  </si>
  <si>
    <t>MOTORIZED BALL, 1/2", 110-230V, BRASS</t>
  </si>
  <si>
    <t>MOTORIZED BALL, 1/2", 110-230V, SS316</t>
  </si>
  <si>
    <t>MOTORIZED BALL, 3/4", 110-230V, BRASS</t>
  </si>
  <si>
    <t>MOTORIZED BALL, 3/4", 110-230V, SS316</t>
  </si>
  <si>
    <t>MOTORIZED BALL, 1", 110-230V, BRASS</t>
  </si>
  <si>
    <t>MOTORIZED BALL, 1", 110-230V, SS316</t>
  </si>
  <si>
    <t>MOTORIZED BALL, 1-1/4", 110-230V, BRASS</t>
  </si>
  <si>
    <t>MOTORIZED BALL, 1-1/4", 110-230V, SS316</t>
  </si>
  <si>
    <t xml:space="preserve">JAWS 1/2" COMPRESSED PIPE </t>
  </si>
  <si>
    <t>MCMASTER ONLY  MAXLINE 1/2 TUBING X 2 FT WITH DEBUR TOOL AND INSTRUCTION SHEET *ADD WARNING LABEL*</t>
  </si>
  <si>
    <t>MCMASTER ONLY MAXLINE 1/2 TUBING X 5 FT WITH DEBUR TOOL AND INSTRUCTION SHEET *ADD WARNING LABEL*</t>
  </si>
  <si>
    <t>MCMASTER ONLY MAXLINE 1/2 TUBING X 10 FT WITH DEBUR TOOL AND INSTRUCTION SHEET *ADD WARNING LABEL*</t>
  </si>
  <si>
    <t>MCMASTER ONLY MAXLINE 1/2 TUBING X 15 FT WITH DEBUR TOOL AND INSTRUCTION SHEET *ADD WARNING LABEL*</t>
  </si>
  <si>
    <t>MCMASTER ONLY MAXLINE 1/2 TUBING X 25 FT WITH DEBUR TOOL AND INSTRUCTION SHEET *ADD WARNING LABEL*</t>
  </si>
  <si>
    <t>MCMASTER ONLY MAXLINE 3/4 TUBING X 2 FT WITH DEBUR TOOL AND INSTRUCTION SHEET *ADD WARNING LABEL*</t>
  </si>
  <si>
    <t>MCMASTER ONLY MAXLINE 3/4 TUBING X 5 FT WITH DEBUR TOOL AND INSTRUCTION SHEET *ADD WARNING LABEL*</t>
  </si>
  <si>
    <t>MCMASTER ONLY MAXLINE 3/4 TUBING X 10 FT WITH DEBUR TOOL AND INSTRUCTION SHEET *ADD WARNING LABEL*</t>
  </si>
  <si>
    <t>MCMASTER ONLY MAXLINE 3/4 TUBING X 15 FT WITH DEBUR TOOL AND INSTRUCTION SHEET *ADD WARNING LABEL*</t>
  </si>
  <si>
    <t>MCMASTER ONLY MAXLINE 3/4 TUBING X 25 FT WITH DEBUR TOOL AND INSTRUCTION SHEET *ADD WARNING LABEL*</t>
  </si>
  <si>
    <t>MCMASTER ONLY MAXLINE 1" TUBING X 2 FT WITH DEBUR TOOL AND INSTRUCTION SHEET *ADD WARNING LABEL*</t>
  </si>
  <si>
    <t>MCMASTER ONLY MAXLINE 1" TUBING X 5 FT WITH DEBUR TOOL AND INSTRUCTION SHEET *ADD WARNING LABEL*</t>
  </si>
  <si>
    <t>MCMASTER ONLY MAXLINE 1" TUBING X 10 FT WITH DEBUR TOOL AND INSTRUCTION SHEET *ADD WARNING LABEL*</t>
  </si>
  <si>
    <t>MCMASTER ONLY MAXLINE 1" TUBING X 15 FT WITH DEBUR TOOL AND INSTRUCTION SHEET *ADD WARNING LABEL*</t>
  </si>
  <si>
    <t>MCMASTER ONLY MAXLINE 1" TUBING X 25 FT WITH DEBUR TOOL AND INSTRUCTION SHEET *ADD WARNING LABEL*</t>
  </si>
  <si>
    <t>1/2" COMPRESSED FLEXIBLE TUBING X 3/8" MALE NPT STRAIGHT FITTING</t>
  </si>
  <si>
    <t>1/2" COMPRESSED FLEXIBLE TUBING X 1/2" MALE NPT STRAIGHT FITTING</t>
  </si>
  <si>
    <t>3/4" COMPRESSED FLEXIBLE TUBING X 3/4" MALE NPT FITTING</t>
  </si>
  <si>
    <t>1" COMPRESSED FLEXIBLE TUBING X 1" MALE NPT STRAIGHT FITTING</t>
  </si>
  <si>
    <t>3/4" COMPRESSED FLEXIBLE TUBING X 1/2" MALE NPT FITTING</t>
  </si>
  <si>
    <t>1/2" COMPRESSED FLEXIBLE TUBING X 1/2" FEMALE NPT STRAIGHT FITTING</t>
  </si>
  <si>
    <t>3/4" COMPRESSED FLEXIBLE TUBING X 3/4" FEMALE NPT STRAIGHT FITTING</t>
  </si>
  <si>
    <t>1/2" COMPRESSED FLEXIBLE TUBING SINGLE PORT ELBOW, 1/2" FEMALE NPT</t>
  </si>
  <si>
    <t>1/2"  EQUAL TEE COMPRESSED FLEXIBLE TUBING</t>
  </si>
  <si>
    <t>3/4" EQUAL TEE COMPRESSED FLEXIBLE TUBING</t>
  </si>
  <si>
    <t>1"  EQUAL TEE  COMPRESSED FLEXIBLE TUBING</t>
  </si>
  <si>
    <t>3/4" REDUCING TEE FITTING, DROP LEG 1/2" COMPRESSED FLEXIBLE TUBING</t>
  </si>
  <si>
    <t>1" COMPRESSED FLEXIBLE TUBING X 3/4" MALE NPT STRAIGHT FITTING</t>
  </si>
  <si>
    <t>1" REDUCING TEE FITTING, DROP LEG 1/2" COMPRESSED FLEXIBLE TUBING</t>
  </si>
  <si>
    <t>1" REDUCING TEE FITTING, DROP LEG 3/4" COMPRESSED FLEXIBLE TUBING</t>
  </si>
  <si>
    <t>1/2" REDUCING TEE X 1/2" FEMALE NPT COMPRESSED FLEXIBLE TUBING</t>
  </si>
  <si>
    <t>1" X 1/2"  REDUCING UNION FITTING  COMPRESSED FLEXIBLE TUBING</t>
  </si>
  <si>
    <t>1/2" UNION FITTING COMPRESSED FLEXIBLE TUBING</t>
  </si>
  <si>
    <t>3/4" UNION FITTING COMPRESSED FLEXIBLE TUBING</t>
  </si>
  <si>
    <t>1" UNION FITTING COMPRESSED FLEXIBLE TUBING</t>
  </si>
  <si>
    <t>3/4" X 1/2"  REDUCING UNION FITTING  COMPRESSED FLEXIBLE TUBING</t>
  </si>
  <si>
    <t>1" X 3/4" REDUCING UNION FITTING  COMPRESSED FLEXIBLE TUBING</t>
  </si>
  <si>
    <t>1/2"  END CAP FITTING COMPRESSED FLEXIBLE TUBING</t>
  </si>
  <si>
    <t>3/4"  END CAP FITTING COMPRESSED FLEXIBLE TUBING</t>
  </si>
  <si>
    <t>1"  END CAP FITTING COMPRESSED FLEXIBLE TUBING</t>
  </si>
  <si>
    <t>1/2" INLINE HAND VALVE COMPRESSED FLEXIBLE TUBING standard handle</t>
  </si>
  <si>
    <t>3/4" INLINE HAND VALVE COMPRESSED FLEXIBLE TUBING</t>
  </si>
  <si>
    <t>1" INLINE HAND VALVE COMPRESSED FLEXIBLE TUBING</t>
  </si>
  <si>
    <t>1/2"  REPLACEMENT ORING COMPRESSED FLEXIBLE TUBING</t>
  </si>
  <si>
    <t>3/4"  REPLACEMENT ORING COMPRESSED FLEXIBLE TUBING- PACK OF 10</t>
  </si>
  <si>
    <t>1"  REPLACEMENT ORING COMPRESSED FLEXIBLE TUBING</t>
  </si>
  <si>
    <t>3/4" ELBOW COMPRESSED FLEXIBLE TUBING</t>
  </si>
  <si>
    <t>1" ELBOW COMPRESSED FLEXIBLE TUBING</t>
  </si>
  <si>
    <t>3/4" REDUCING TEE, 1/2" FEMALE NPT DROP LEG  COMPRESSED FLEXIBLE TUBING</t>
  </si>
  <si>
    <t>1/2"  ELBOW FITTING COMPRESSED FLEXIBLE TUBING</t>
  </si>
  <si>
    <t>1/2" COMPRESSED FLEXIBLE TUBING X 1/2" MALE NPT ELBOW FITTING</t>
  </si>
  <si>
    <t>3/4" COMPRESSED FLEXIBLE TUBING X 1/2" MALE NPT ELBOW FITTING</t>
  </si>
  <si>
    <t>3/4" COMPRESSED FLEXIBLE TUBING X 3/4" MALE NPT ELBOW FITTING</t>
  </si>
  <si>
    <t>1"  REDUCING TEE, 3/4" FEMALE NPT DROP LEG,   COMPRESSED FLEXIBLE TUBING</t>
  </si>
  <si>
    <t>1" COMPRESSED FLEXIBLE TUBING X 1" MALE NPT ELBOW FITTING</t>
  </si>
  <si>
    <t>1/2"-3/4"-1" HAND CRIMP TOOL COMPRESSED FLEXIBLE TUBING</t>
  </si>
  <si>
    <t>1/4" MINI DISPOSABLE INLINE DESICCANT  DRYER, 2 PK</t>
  </si>
  <si>
    <t>NO LOSS, FLOAT OPERATED, 1/2", EGG, 230PSI</t>
  </si>
  <si>
    <t>DRAIN, INTERNAL FLOAT, 1/8 NPT DRAIN PORT</t>
  </si>
  <si>
    <t>BRASS REPL FOR EF1 DRAIN, 232PSI, 1/2</t>
  </si>
  <si>
    <t>HOLDING TANK VENT FILTER, 5/8", 3/4", 1", 1-1/2"</t>
  </si>
  <si>
    <t>REGENERATIVE, MODULAR, 120 CFM, 1-1/2", 115V</t>
  </si>
  <si>
    <t>REGENERATIVE, MODULAR, 240 CFM, 1-1/2", 115V</t>
  </si>
  <si>
    <t>NO LOSS, FLOAT OPERATED, 1/2"X3/8", 1765 CFM, 44 PSI</t>
  </si>
  <si>
    <t>NO LOSS, FLOAT OPERATED, 1/2"X3/8", 1765 CFM, 144 PSI</t>
  </si>
  <si>
    <t>NO LOSS, FLOAT OPERATED, 1/2"X3/8", 1765 CFM, 232 PSI</t>
  </si>
  <si>
    <t>NO LOSS, FLOAT OPERATED, 3/4"X1/2", 4590 CFM, 44 PSI</t>
  </si>
  <si>
    <t>NO LOSS, FLOAT OPERATED, 3/4"X1/2", 4590 CFM, 144 PSI</t>
  </si>
  <si>
    <t>NO LOSS, FLOAT OPERATED, 3/4"X1/2", 4590 CFM, 232 PSI</t>
  </si>
  <si>
    <t>MOISTURE SEPARATOR, 350 CFM, 1", 1/2" NPT PORT</t>
  </si>
  <si>
    <t>MOISTURE SEPARATOR, 700 CFM, 2", 1/2" NPT PORT</t>
  </si>
  <si>
    <t>MOISTURE SEPARATOR, 1300 CFM, 3", 1/2" NPT PORT</t>
  </si>
  <si>
    <t>MOISTURE SEPARATOR KIT HEAD SEAL O-RING 15/60</t>
  </si>
  <si>
    <t>MOISTURE SEPARATOR KIT HEAD SEAL O-RING 120/175/350</t>
  </si>
  <si>
    <t>MOISTURE SEPARATOR KIT HEAD SEAL O-RING 700</t>
  </si>
  <si>
    <t>MOISTURE SEPARATOR KIT HEAD SEAL O-RING 1300</t>
  </si>
  <si>
    <t>MOLECULAR SIEVE DESICCANT, 4 ANGSTROM, 4X8 MESH, 200 LB Drum</t>
  </si>
  <si>
    <t xml:space="preserve">NO LOSS, ELECTRONIC, IN 1/2"X2 OUT 3/8", 90-260V, </t>
  </si>
  <si>
    <t xml:space="preserve">NO LOSS, ELECTRONIC, IN 1/2"X2 OUT 1/2"X1, 90-260V, </t>
  </si>
  <si>
    <t xml:space="preserve">NO LOSS, ELECTRONIC, IN 1/2"X2" OUT 1/2", 90-260V, </t>
  </si>
  <si>
    <t xml:space="preserve">NO LOSS, ELECTRONIC, IN 1/2"X2" OUT 3/8", 90-260V, </t>
  </si>
  <si>
    <t xml:space="preserve">NO LOSS, ELECTRONIC, IN 3/4"X3" OUT 1/2"X1", 90-260V, </t>
  </si>
  <si>
    <t>PAINTERS CLIP ASSEMBLY, NON STATIC HOSE, REGULATOR AND DRYER</t>
  </si>
  <si>
    <t>ELECTRIC CORD REEL 16 GA X 45 FT, WITH SWIVEL, LEAD IN CORD (3 FT), RATED 10 AMPS AT 120 VOLTS</t>
  </si>
  <si>
    <t>HOSE REEL,  3/8 X 50 FT, 1/2" INLET X 1/4" NPT OUTLET,  BLUE, DUAL ARM, ALL METAL, RAPIDAIR</t>
  </si>
  <si>
    <t>HOSE REEL, 3/8" X 50 FT 1/2" INLET X 1/4" NPT OUTLET,  BLACK W/ RED HOSE, DUAL ARM, ALL METAL</t>
  </si>
  <si>
    <t>HOSE REEL,  3/8 X 75 FT, 1/2" INLET X 1/4" NPT OUTLET,  BLUE, DUAL ARM, ALL METAL, RAPIDAIR</t>
  </si>
  <si>
    <t>HOSE REEL, 3/8 X 75 FT, 1/2" INLET X 1/4" NPT OUTLET,  BLACK W/ RED HOSE, DUAL ARM, ALL METAL</t>
  </si>
  <si>
    <t>HOSE REEL,  1/2 X 50 FT, 1/2" INLET X 1/2" NPT OUTLET,  BLUE, DUAL ARM, ALL METAL, RAPIDAIR</t>
  </si>
  <si>
    <t>HOSE REEL, 1/2 X 100 FT, 1/2" INLET X 1/2" NPT OUTLET,  BLUE, RAPIDAIR **SHIP  LTL ONLY **</t>
  </si>
  <si>
    <t>BLOW GUN + 20FT COIL HOSE + SAFETY COUPLER</t>
  </si>
  <si>
    <t>ALL-IN-ONE DIGITAL CYCLING REFRIGERATED DRYER (2 INTEGRATED FILTERS) 150CFM, 1-1/2, 230V</t>
  </si>
  <si>
    <t>REPLACEMENT PAWL/SPRING FOR R-03050 HOSE REEL</t>
  </si>
  <si>
    <t>REPLACEMENT PAWL/SPRING FOR R-03050 HOSE REEL, QTY 5</t>
  </si>
  <si>
    <t>REPLACEMENT PAWL/SPRING FOR R-03075 &amp; R-05050 HOSE REEL</t>
  </si>
  <si>
    <t>REPLACEMENT PAWL/SPRING FOR R-03075 &amp; R-05050 HOSE REEL, QTY 5</t>
  </si>
  <si>
    <t>REPLACEMENT PAWL/SPRING FOR R-05100 HOSE REEL</t>
  </si>
  <si>
    <t>REPLACEMENT PAWL/SPRING FOR R-05100 HOSE REEL, QTY 5</t>
  </si>
  <si>
    <t>3/8" X 50' REPLACEMENT HOSE FOR HOSE REEL R-03050</t>
  </si>
  <si>
    <t>3/8" X 75' REPLACEMENT HOSE FOR HOSE REEL R-03075</t>
  </si>
  <si>
    <t>1/2" X 50' REPLACMENT HOSE FOR HOSE REEL R-05050</t>
  </si>
  <si>
    <t>1/2" X 100' REPLACEMENT HOSE FOR HOSE REEL R-05100</t>
  </si>
  <si>
    <t>SWIVEL BRACKET FOR R-03050</t>
  </si>
  <si>
    <t>SWIVEL BRACKET FOR R-05050</t>
  </si>
  <si>
    <t>BRACKETS,WALL MOUNT FOR RST DRYER</t>
  </si>
  <si>
    <t>BREATHER VENT, 1/8", 10PK</t>
  </si>
  <si>
    <t>BREATHER VENT, 1/4", 10PK</t>
  </si>
  <si>
    <t>BREATHER VENT, 3/8", 10PK</t>
  </si>
  <si>
    <t>BREATHER VENT, 1/2", 10PK</t>
  </si>
  <si>
    <t>PNEUMATIC EXHAUST MUFFLER, 1/8" NPT, 10PK</t>
  </si>
  <si>
    <t>PNEUMATIC EXHAUST MUFFLER, 1/4" NPT, 10PK</t>
  </si>
  <si>
    <t>PNEUMATIC EXHAUST MUFFLER, 3/8" NPT, 10PK</t>
  </si>
  <si>
    <t>PNEUMATIC EXHAUST MUFFLER, 1/2" NPT, 10PK</t>
  </si>
  <si>
    <t>HEAVY-DUTY SILENCER/MUFFLER, 1/8" MALE NPT, 5PK</t>
  </si>
  <si>
    <t>HEAVY-DUTY SILENCER/MUFFLER, 1/4" MALE NPT, 5PK</t>
  </si>
  <si>
    <t>HEAVY-DUTY SILENCER/MUFFLER, 3/8" MALE NPT, 5 PK</t>
  </si>
  <si>
    <t>HEAVY-DUTY SILENCER/MUFFLER, 1/2" MALE NPT, 5 PK</t>
  </si>
  <si>
    <t>SPEED CONTROL MUFFLER, 1/8" NPT, 20 SCFM, 10PK</t>
  </si>
  <si>
    <t>SPEED CONTROL MUFFLER, 1/4" NPT, 30 SCFM,10PK</t>
  </si>
  <si>
    <t xml:space="preserve">SPEED CONTROL MUFFLER, 3/8" NPT, 40 SCFM, 10 PK </t>
  </si>
  <si>
    <t xml:space="preserve">SPEED CONTROL MUFFLER, 1/2" NPT, 60 SCFM, 10 PK 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</si>
  <si>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</si>
  <si>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</si>
  <si>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</si>
  <si>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1/4" TSUNAMI MOUNT BRACKET,  21999-0867</t>
  </si>
  <si>
    <t>1/2" TSUNAMI MOUNT RAPIDAIR BRACKET,   plus (2)  mount screws #8 x 2-1/4</t>
  </si>
  <si>
    <t>1/4" NPT TSUNAMI WATER SEPARATOR UNIT, 21999-0390</t>
  </si>
  <si>
    <t>1/2" NPT TSUNAMI WATER SEPARATOR UNIT, 21999-0131</t>
  </si>
  <si>
    <t>3/4" NPT TSUNAMI WATER SEPARATOR UNIT, 2199-1034</t>
  </si>
  <si>
    <t>TSUNAMI WATER SEPARATOR 1" NPT, 21999-0082</t>
  </si>
  <si>
    <t>1/4" TSUNAMI WATER SEPARATOR SERVICE KIT, 21999-0846</t>
  </si>
  <si>
    <t>1/2" TSUNAMI WATER SEPARATOR SERVICE KIT, 21999-0227</t>
  </si>
  <si>
    <t>3/4" TSUNAMI WATER SEPARATOR SERVICE KIT, 21999-0228</t>
  </si>
  <si>
    <t>1/4" NPT TSUNAMI OIL COALESCING FILTER UNIT, 21999-0390-Z-FD</t>
  </si>
  <si>
    <t>1/2" NPT TSUNAMI OIL COALESCING FILTER UNIT, 21999-0131-Z-FD</t>
  </si>
  <si>
    <t>TSUNAMI OIL COALESCING FILTER UNIT, 1" NPT, 21999-0082-Z-FD</t>
  </si>
  <si>
    <t>1/4" TSUNAMI OIL COALESCING REPLACEMENT ELEMENT,   CHANGE  AT LEAST EVERY 6 MONTHS each</t>
  </si>
  <si>
    <t>1/2" TSUNAMI OIL COALESCING REPLACEMENT ELEMENT,   CHANGE  AT LEAST EVERY 6 MONTHS each</t>
  </si>
  <si>
    <t>1/4" NPT TSUNAMI ACTIVATED CARBON FILTER UNIT,  21999-0390-AC</t>
  </si>
  <si>
    <t>1/2" NPT TSUNAMI ACTIVATED CARBON FILTER UNIT, 21999-0131-AC</t>
  </si>
  <si>
    <t>1/4" TSUNAMI ACTIVATED CARBON REPLACEMENT ELEMENT,   CHANGE  AT LEAST EVERY 6 MONTHS each</t>
  </si>
  <si>
    <t>1/2"  TSUNAMI ACTIVATED CARBON REPLACEMENT ELEMENT, CHANGE AT LEAST EVERY 6 MONTHS each</t>
  </si>
  <si>
    <t>1/4" NPT TSUMANI FILTRATION PACKAGE #5, WATER SEP, OIL COALESCING, ACTIVE CARBON FILTERS, 21999-0421</t>
  </si>
  <si>
    <t>1/2" NPT TSUNAMI FILTRATION PACKAGE #5, WATER SEP, OIL COALESCING, ACTIVE CARBON FILTERS, 21999-0255</t>
  </si>
  <si>
    <t>1/2 DRAIN PORT ADAPTOR</t>
  </si>
  <si>
    <t>KIT, TIMER PANEL, SCREW AND GASKET</t>
  </si>
  <si>
    <t>KIT, DIGITAL TIMER PANEL, SCREW AND GASKET</t>
  </si>
  <si>
    <t>KIT, TIMER PANEL (1/8" DRAINS), SCREW AND GASKET</t>
  </si>
  <si>
    <t>KIT, TIMER PANEL, DIGITAL 99:59:59, SCREW AND GASKET</t>
  </si>
  <si>
    <t>REPLACEMENT ELEMENTS (3) FOR COM-1000K</t>
  </si>
  <si>
    <t>REPLACEMENT ELEMENTS (3) FOR VAIR-150- 3MONTH SUBSCRIPTION</t>
  </si>
  <si>
    <t>REPLACEMENT ELEMENTS (3) for VAIR-150- 6 MONTH SUBSCRIPTION</t>
  </si>
  <si>
    <t>REPLACEMENT ELEMENTS (3) for VAIR-150- MONTHLY SUBSCRIPTION</t>
  </si>
  <si>
    <t>BRACKET, WMD-1 (A)</t>
  </si>
  <si>
    <t>BRACKET, WMD-2 (B)</t>
  </si>
  <si>
    <t>BRACKET, WMD-3 (C)</t>
  </si>
  <si>
    <t>BRACKET, WMD-4 (D)</t>
  </si>
  <si>
    <t>BRACKET, WMD-5 (E)</t>
  </si>
  <si>
    <t>TIMER CONTROLLED DRAIN, ELECTRIC, 1/2" MALE NPT INLET, 1/4 FEMALE NPT OUTLET,  115 VOLT</t>
  </si>
  <si>
    <t>TIMER CONTROLLED, 1/2"NPT VALVE BASE, 115V, 250 PSI</t>
  </si>
  <si>
    <t xml:space="preserve">List </t>
  </si>
  <si>
    <t>1-1/2"</t>
  </si>
  <si>
    <t>Tier 3 Pricinng</t>
  </si>
  <si>
    <t>Tier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</si>
</sst>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#\ ####\ ##"/>
    <numFmt numFmtId="165" formatCode="&quot;$&quot;#,##0.00"/>
    <numFmt numFmtId="166" formatCode="0.000"/>
    <numFmt numFmtId="167" formatCode="[$-409]mmmm\ d\,\ yy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44" fontId="16" fillId="0" borderId="0" applyFont="0" applyFill="0" applyBorder="0" applyAlignment="0" applyProtection="0"/>
  </cellStyleXfs>
  <cellXfs count="18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8" fillId="2" borderId="0" xfId="1" applyFont="1" applyFill="1" applyAlignment="1" applyProtection="1"/>
    <xf numFmtId="165" fontId="6" fillId="0" borderId="0" xfId="0" applyNumberFormat="1" applyFont="1" applyAlignment="1">
      <alignment vertical="top"/>
    </xf>
    <xf numFmtId="165" fontId="7" fillId="0" borderId="0" xfId="0" applyNumberFormat="1" applyFont="1"/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2" borderId="0" xfId="0" applyFont="1" applyFill="1"/>
    <xf numFmtId="10" fontId="6" fillId="0" borderId="0" xfId="0" applyNumberFormat="1" applyFont="1"/>
    <xf numFmtId="10" fontId="6" fillId="0" borderId="0" xfId="0" applyNumberFormat="1" applyFont="1" applyAlignment="1">
      <alignment vertical="top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6" fillId="0" borderId="31" xfId="0" applyFont="1" applyBorder="1"/>
    <xf numFmtId="164" fontId="6" fillId="2" borderId="20" xfId="0" applyNumberFormat="1" applyFont="1" applyFill="1" applyBorder="1" applyAlignment="1">
      <alignment horizontal="left" vertical="center"/>
    </xf>
    <xf numFmtId="165" fontId="6" fillId="0" borderId="10" xfId="0" applyNumberFormat="1" applyFont="1" applyBorder="1" applyAlignment="1">
      <alignment horizontal="center" vertical="center"/>
    </xf>
    <xf numFmtId="3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32" xfId="0" applyFont="1" applyBorder="1"/>
    <xf numFmtId="164" fontId="6" fillId="2" borderId="21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2" borderId="21" xfId="0" applyFont="1" applyFill="1" applyBorder="1"/>
    <xf numFmtId="0" fontId="6" fillId="0" borderId="33" xfId="0" applyFont="1" applyBorder="1"/>
    <xf numFmtId="0" fontId="6" fillId="0" borderId="9" xfId="0" applyFont="1" applyBorder="1"/>
    <xf numFmtId="0" fontId="6" fillId="0" borderId="12" xfId="0" applyFont="1" applyBorder="1"/>
    <xf numFmtId="0" fontId="6" fillId="2" borderId="20" xfId="0" applyFont="1" applyFill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2" borderId="22" xfId="0" applyFont="1" applyFill="1" applyBorder="1"/>
    <xf numFmtId="165" fontId="6" fillId="0" borderId="15" xfId="0" applyNumberFormat="1" applyFont="1" applyBorder="1" applyAlignment="1">
      <alignment horizontal="center" vertical="center"/>
    </xf>
    <xf numFmtId="3" fontId="7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2" borderId="26" xfId="0" applyFont="1" applyFill="1" applyBorder="1"/>
    <xf numFmtId="165" fontId="6" fillId="0" borderId="4" xfId="0" applyNumberFormat="1" applyFont="1" applyBorder="1" applyAlignment="1">
      <alignment horizontal="center" vertical="center"/>
    </xf>
    <xf numFmtId="3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3" fontId="7" fillId="0" borderId="2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/>
    <xf numFmtId="165" fontId="7" fillId="3" borderId="30" xfId="0" applyNumberFormat="1" applyFont="1" applyFill="1" applyBorder="1" applyProtection="1">
      <protection locked="0"/>
    </xf>
    <xf numFmtId="165" fontId="7" fillId="3" borderId="29" xfId="0" applyNumberFormat="1" applyFont="1" applyFill="1" applyBorder="1" applyProtection="1">
      <protection locked="0"/>
    </xf>
    <xf numFmtId="3" fontId="7" fillId="3" borderId="35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/>
    </xf>
    <xf numFmtId="3" fontId="7" fillId="0" borderId="23" xfId="0" applyNumberFormat="1" applyFont="1" applyBorder="1" applyAlignment="1" applyProtection="1">
      <alignment horizontal="center" vertical="center"/>
      <protection locked="0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3" fontId="7" fillId="3" borderId="31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6" fillId="2" borderId="12" xfId="0" applyFont="1" applyFill="1" applyBorder="1"/>
    <xf numFmtId="3" fontId="7" fillId="0" borderId="28" xfId="0" applyNumberFormat="1" applyFont="1" applyBorder="1" applyAlignment="1" applyProtection="1">
      <alignment horizontal="center" vertical="center"/>
      <protection locked="0"/>
    </xf>
    <xf numFmtId="3" fontId="7" fillId="0" borderId="30" xfId="0" applyNumberFormat="1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2" borderId="32" xfId="0" applyFont="1" applyFill="1" applyBorder="1"/>
    <xf numFmtId="0" fontId="6" fillId="2" borderId="33" xfId="0" applyFont="1" applyFill="1" applyBorder="1"/>
    <xf numFmtId="0" fontId="6" fillId="2" borderId="31" xfId="0" applyFont="1" applyFill="1" applyBorder="1"/>
    <xf numFmtId="164" fontId="6" fillId="2" borderId="22" xfId="0" applyNumberFormat="1" applyFont="1" applyFill="1" applyBorder="1" applyAlignment="1">
      <alignment horizontal="left" vertical="center"/>
    </xf>
    <xf numFmtId="0" fontId="6" fillId="0" borderId="42" xfId="0" applyFont="1" applyBorder="1"/>
    <xf numFmtId="0" fontId="6" fillId="0" borderId="43" xfId="0" applyFont="1" applyBorder="1"/>
    <xf numFmtId="0" fontId="6" fillId="2" borderId="21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165" fontId="8" fillId="0" borderId="0" xfId="1" applyNumberFormat="1" applyFont="1" applyBorder="1" applyAlignment="1" applyProtection="1"/>
    <xf numFmtId="165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top"/>
    </xf>
    <xf numFmtId="165" fontId="11" fillId="2" borderId="0" xfId="0" applyNumberFormat="1" applyFont="1" applyFill="1"/>
    <xf numFmtId="0" fontId="12" fillId="0" borderId="0" xfId="0" applyFont="1" applyAlignment="1">
      <alignment horizontal="right"/>
    </xf>
    <xf numFmtId="3" fontId="13" fillId="2" borderId="35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165" fontId="12" fillId="0" borderId="5" xfId="0" applyNumberFormat="1" applyFont="1" applyBorder="1"/>
    <xf numFmtId="0" fontId="12" fillId="0" borderId="1" xfId="0" applyFont="1" applyBorder="1" applyAlignment="1">
      <alignment horizontal="right"/>
    </xf>
    <xf numFmtId="166" fontId="12" fillId="2" borderId="1" xfId="0" applyNumberFormat="1" applyFont="1" applyFill="1" applyBorder="1"/>
    <xf numFmtId="166" fontId="12" fillId="2" borderId="4" xfId="0" applyNumberFormat="1" applyFont="1" applyFill="1" applyBorder="1"/>
    <xf numFmtId="0" fontId="12" fillId="0" borderId="8" xfId="0" applyFont="1" applyBorder="1" applyAlignment="1">
      <alignment horizontal="right"/>
    </xf>
    <xf numFmtId="166" fontId="12" fillId="2" borderId="7" xfId="0" applyNumberFormat="1" applyFont="1" applyFill="1" applyBorder="1"/>
    <xf numFmtId="0" fontId="12" fillId="2" borderId="7" xfId="0" applyFont="1" applyFill="1" applyBorder="1" applyProtection="1">
      <protection locked="0"/>
    </xf>
    <xf numFmtId="165" fontId="12" fillId="3" borderId="33" xfId="0" applyNumberFormat="1" applyFont="1" applyFill="1" applyBorder="1" applyAlignment="1" applyProtection="1">
      <alignment horizontal="center" vertical="center"/>
      <protection locked="0"/>
    </xf>
    <xf numFmtId="165" fontId="12" fillId="2" borderId="33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left"/>
    </xf>
    <xf numFmtId="165" fontId="6" fillId="0" borderId="17" xfId="0" applyNumberFormat="1" applyFont="1" applyBorder="1" applyAlignment="1">
      <alignment vertical="top"/>
    </xf>
    <xf numFmtId="165" fontId="6" fillId="0" borderId="18" xfId="0" applyNumberFormat="1" applyFont="1" applyBorder="1" applyAlignment="1">
      <alignment vertical="top"/>
    </xf>
    <xf numFmtId="0" fontId="6" fillId="2" borderId="22" xfId="0" applyFont="1" applyFill="1" applyBorder="1" applyAlignment="1">
      <alignment horizontal="left"/>
    </xf>
    <xf numFmtId="165" fontId="6" fillId="0" borderId="19" xfId="0" applyNumberFormat="1" applyFont="1" applyBorder="1" applyAlignment="1">
      <alignment vertical="top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right"/>
    </xf>
    <xf numFmtId="0" fontId="12" fillId="2" borderId="44" xfId="0" applyFont="1" applyFill="1" applyBorder="1"/>
    <xf numFmtId="0" fontId="15" fillId="0" borderId="0" xfId="0" applyFont="1"/>
    <xf numFmtId="165" fontId="12" fillId="2" borderId="32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/>
    <xf numFmtId="165" fontId="12" fillId="2" borderId="31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 applyAlignment="1">
      <alignment horizontal="right"/>
    </xf>
    <xf numFmtId="3" fontId="10" fillId="3" borderId="29" xfId="0" applyNumberFormat="1" applyFont="1" applyFill="1" applyBorder="1" applyAlignment="1" applyProtection="1">
      <alignment horizontal="center" vertical="center"/>
      <protection locked="0"/>
    </xf>
    <xf numFmtId="3" fontId="10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/>
    <xf numFmtId="0" fontId="9" fillId="2" borderId="23" xfId="0" applyFont="1" applyFill="1" applyBorder="1"/>
    <xf numFmtId="0" fontId="6" fillId="0" borderId="23" xfId="0" applyFont="1" applyBorder="1"/>
    <xf numFmtId="0" fontId="9" fillId="0" borderId="23" xfId="0" applyFont="1" applyBorder="1"/>
    <xf numFmtId="0" fontId="9" fillId="0" borderId="24" xfId="0" applyFont="1" applyBorder="1"/>
    <xf numFmtId="0" fontId="6" fillId="0" borderId="24" xfId="0" applyFont="1" applyBorder="1"/>
    <xf numFmtId="165" fontId="0" fillId="0" borderId="0" xfId="0" applyNumberFormat="1"/>
    <xf numFmtId="0" fontId="3" fillId="0" borderId="0" xfId="0" applyFont="1"/>
    <xf numFmtId="44" fontId="14" fillId="0" borderId="0" xfId="5" applyFont="1" applyAlignment="1">
      <alignment vertical="center"/>
    </xf>
    <xf numFmtId="2" fontId="14" fillId="0" borderId="0" xfId="5" applyNumberFormat="1" applyFont="1" applyFill="1" applyAlignment="1">
      <alignment vertical="center"/>
    </xf>
    <xf numFmtId="2" fontId="14" fillId="0" borderId="0" xfId="5" applyNumberFormat="1" applyFont="1" applyAlignment="1">
      <alignment vertical="center"/>
    </xf>
    <xf numFmtId="3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/>
    </xf>
    <xf numFmtId="3" fontId="10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/>
    <xf numFmtId="165" fontId="6" fillId="0" borderId="45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165" fontId="7" fillId="0" borderId="3" xfId="0" applyNumberFormat="1" applyFont="1" applyBorder="1" applyProtection="1"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Protection="1">
      <protection locked="0"/>
    </xf>
    <xf numFmtId="165" fontId="7" fillId="3" borderId="16" xfId="0" applyNumberFormat="1" applyFont="1" applyFill="1" applyBorder="1" applyProtection="1">
      <protection locked="0"/>
    </xf>
    <xf numFmtId="165" fontId="7" fillId="3" borderId="37" xfId="0" applyNumberFormat="1" applyFont="1" applyFill="1" applyBorder="1" applyProtection="1">
      <protection locked="0"/>
    </xf>
    <xf numFmtId="3" fontId="7" fillId="3" borderId="38" xfId="0" applyNumberFormat="1" applyFont="1" applyFill="1" applyBorder="1" applyAlignment="1" applyProtection="1">
      <alignment horizontal="center" vertical="center"/>
      <protection locked="0"/>
    </xf>
    <xf numFmtId="165" fontId="7" fillId="3" borderId="38" xfId="0" applyNumberFormat="1" applyFont="1" applyFill="1" applyBorder="1" applyProtection="1">
      <protection locked="0"/>
    </xf>
    <xf numFmtId="165" fontId="7" fillId="3" borderId="39" xfId="0" applyNumberFormat="1" applyFont="1" applyFill="1" applyBorder="1" applyProtection="1">
      <protection locked="0"/>
    </xf>
    <xf numFmtId="3" fontId="7" fillId="3" borderId="41" xfId="0" applyNumberFormat="1" applyFont="1" applyFill="1" applyBorder="1" applyAlignment="1" applyProtection="1">
      <alignment horizontal="center" vertical="center"/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7" xfId="0" applyNumberFormat="1" applyFont="1" applyFill="1" applyBorder="1" applyAlignment="1" applyProtection="1">
      <alignment horizontal="center" vertical="center"/>
      <protection locked="0"/>
    </xf>
    <xf numFmtId="3" fontId="7" fillId="3" borderId="39" xfId="0" applyNumberFormat="1" applyFont="1" applyFill="1" applyBorder="1" applyAlignment="1" applyProtection="1">
      <alignment horizontal="center" vertical="center"/>
      <protection locked="0"/>
    </xf>
    <xf numFmtId="165" fontId="6" fillId="0" borderId="27" xfId="0" applyNumberFormat="1" applyFont="1" applyBorder="1" applyAlignment="1">
      <alignment vertical="top"/>
    </xf>
    <xf numFmtId="165" fontId="6" fillId="0" borderId="26" xfId="0" applyNumberFormat="1" applyFont="1" applyBorder="1" applyAlignment="1">
      <alignment horizontal="center" vertical="center"/>
    </xf>
    <xf numFmtId="0" fontId="9" fillId="2" borderId="20" xfId="0" applyFont="1" applyFill="1" applyBorder="1"/>
    <xf numFmtId="0" fontId="9" fillId="0" borderId="20" xfId="0" applyFont="1" applyBorder="1"/>
    <xf numFmtId="0" fontId="9" fillId="2" borderId="0" xfId="0" applyFont="1" applyFill="1"/>
    <xf numFmtId="165" fontId="6" fillId="2" borderId="21" xfId="0" applyNumberFormat="1" applyFont="1" applyFill="1" applyBorder="1" applyAlignment="1">
      <alignment horizontal="center" vertical="center"/>
    </xf>
    <xf numFmtId="0" fontId="10" fillId="2" borderId="12" xfId="0" applyFont="1" applyFill="1" applyBorder="1"/>
    <xf numFmtId="165" fontId="12" fillId="0" borderId="33" xfId="0" applyNumberFormat="1" applyFont="1" applyBorder="1" applyAlignment="1">
      <alignment horizontal="center" vertical="center"/>
    </xf>
    <xf numFmtId="3" fontId="7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wrapText="1"/>
    </xf>
    <xf numFmtId="0" fontId="6" fillId="2" borderId="25" xfId="0" applyFont="1" applyFill="1" applyBorder="1" applyAlignment="1">
      <alignment horizontal="left" wrapText="1"/>
    </xf>
    <xf numFmtId="14" fontId="6" fillId="2" borderId="36" xfId="0" applyNumberFormat="1" applyFont="1" applyFill="1" applyBorder="1" applyAlignment="1" applyProtection="1">
      <alignment horizontal="left" wrapText="1"/>
      <protection locked="0"/>
    </xf>
    <xf numFmtId="0" fontId="6" fillId="2" borderId="6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36" xfId="2" applyFont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4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</cellXfs>
  <cellStyles count="6">
    <cellStyle name="Currency" xfId="5" builtinId="4"/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39191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1638863</xdr:colOff>
      <xdr:row>133</xdr:row>
      <xdr:rowOff>47223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103159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1763530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96340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126161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1286157</xdr:colOff>
      <xdr:row>341</xdr:row>
      <xdr:rowOff>122860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1657909</xdr:colOff>
      <xdr:row>112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1619246</xdr:colOff>
      <xdr:row>148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157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29973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151064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85417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1810899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113058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133229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66180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1694050</xdr:colOff>
      <xdr:row>141</xdr:row>
      <xdr:rowOff>152773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140549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11297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153118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164</xdr:row>
      <xdr:rowOff>3808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1602232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1599991</xdr:colOff>
      <xdr:row>173</xdr:row>
      <xdr:rowOff>151250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152728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1456790</xdr:colOff>
      <xdr:row>288</xdr:row>
      <xdr:rowOff>112767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1895475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1666875</xdr:colOff>
      <xdr:row>102</xdr:row>
      <xdr:rowOff>113059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123</xdr:row>
      <xdr:rowOff>38100</xdr:rowOff>
    </xdr:from>
    <xdr:to>
      <xdr:col>0</xdr:col>
      <xdr:colOff>1562100</xdr:colOff>
      <xdr:row>127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1752600</xdr:colOff>
      <xdr:row>133</xdr:row>
      <xdr:rowOff>151154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1571626</xdr:colOff>
      <xdr:row>153</xdr:row>
      <xdr:rowOff>133693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168</xdr:row>
      <xdr:rowOff>163514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1962150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1762125</xdr:colOff>
      <xdr:row>222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1819274</xdr:colOff>
      <xdr:row>241</xdr:row>
      <xdr:rowOff>123824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151159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160683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151156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94005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63845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1084445</xdr:colOff>
      <xdr:row>377</xdr:row>
      <xdr:rowOff>53906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101980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7563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1552575</xdr:colOff>
      <xdr:row>413</xdr:row>
      <xdr:rowOff>133350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1484451</xdr:colOff>
      <xdr:row>215</xdr:row>
      <xdr:rowOff>160189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1333500</xdr:colOff>
      <xdr:row>308</xdr:row>
      <xdr:rowOff>142874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1278309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149056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118</xdr:row>
      <xdr:rowOff>9525</xdr:rowOff>
    </xdr:from>
    <xdr:to>
      <xdr:col>0</xdr:col>
      <xdr:colOff>1628775</xdr:colOff>
      <xdr:row>122</xdr:row>
      <xdr:rowOff>152746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925273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1218277</xdr:colOff>
      <xdr:row>406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140673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5"/>
  <sheetViews>
    <sheetView tabSelected="1" zoomScale="115" zoomScaleNormal="115" workbookViewId="0">
      <pane ySplit="6" topLeftCell="A7" activePane="bottomLeft" state="frozen"/>
      <selection pane="bottomLeft" activeCell="H413" sqref="H413"/>
    </sheetView>
  </sheetViews>
  <sheetFormatPr defaultColWidth="9.140625" defaultRowHeight="12.75" x14ac:dyDescent="0.2"/>
  <cols>
    <col min="1" max="1" width="30.7109375" style="1" customWidth="1"/>
    <col min="2" max="2" width="11.140625" style="10" customWidth="1"/>
    <col min="3" max="3" width="8.85546875" style="3" bestFit="1" customWidth="1"/>
    <col min="4" max="4" width="9.7109375" style="5" customWidth="1"/>
    <col min="5" max="5" width="7.28515625" style="6" customWidth="1"/>
    <col min="6" max="6" width="11.85546875" style="3" customWidth="1"/>
    <col min="7" max="7" width="5.5703125" style="2" customWidth="1"/>
    <col min="8" max="8" width="53.5703125" style="163" customWidth="1"/>
    <col min="9" max="9" width="6.42578125" style="7" hidden="1" customWidth="1"/>
    <col min="10" max="10" width="7.42578125" style="8" hidden="1" customWidth="1"/>
    <col min="11" max="11" width="9.140625" style="1" hidden="1" customWidth="1"/>
    <col min="12" max="12" width="9.140625" style="1" customWidth="1"/>
    <col min="13" max="16384" width="9.140625" style="1"/>
  </cols>
  <sheetData>
    <row r="1" spans="1:11" ht="12.75" customHeight="1" x14ac:dyDescent="0.2">
      <c r="A1" s="1" t="s">
        <v>0</v>
      </c>
      <c r="B1" s="4"/>
      <c r="F1" s="73"/>
      <c r="G1" s="75"/>
      <c r="H1" s="159" t="s">
        <v>2324</v>
      </c>
    </row>
    <row r="2" spans="1:11" ht="12.75" customHeight="1" thickBot="1" x14ac:dyDescent="0.25">
      <c r="A2" s="9" t="s">
        <v>1</v>
      </c>
      <c r="F2" s="73"/>
      <c r="G2" s="37" t="s">
        <v>2</v>
      </c>
      <c r="H2" s="160">
        <v>45322</v>
      </c>
    </row>
    <row r="3" spans="1:11" ht="12.75" customHeight="1" thickBot="1" x14ac:dyDescent="0.25">
      <c r="A3" s="1" t="s">
        <v>3</v>
      </c>
      <c r="E3" s="13"/>
      <c r="F3" s="109"/>
      <c r="G3" s="110" t="s">
        <v>4</v>
      </c>
      <c r="H3" s="161"/>
    </row>
    <row r="4" spans="1:11" ht="12.75" customHeight="1" x14ac:dyDescent="0.2">
      <c r="A4" s="1" t="s">
        <v>5</v>
      </c>
      <c r="B4" s="4"/>
      <c r="C4" s="11"/>
      <c r="D4" s="12"/>
      <c r="E4" s="13" t="s">
        <v>6</v>
      </c>
      <c r="F4" s="74"/>
      <c r="G4" s="1"/>
      <c r="H4" s="162"/>
    </row>
    <row r="5" spans="1:11" ht="12.75" customHeight="1" x14ac:dyDescent="0.2">
      <c r="A5" s="112" t="s">
        <v>1099</v>
      </c>
      <c r="B5" s="4"/>
      <c r="C5" s="14" t="s">
        <v>7</v>
      </c>
      <c r="D5" s="15" t="s">
        <v>8</v>
      </c>
      <c r="E5" s="16" t="s">
        <v>9</v>
      </c>
      <c r="F5" s="17"/>
      <c r="G5" s="2" t="s">
        <v>10</v>
      </c>
    </row>
    <row r="6" spans="1:11" ht="12.75" customHeight="1" thickBot="1" x14ac:dyDescent="0.25">
      <c r="B6" s="10" t="s">
        <v>11</v>
      </c>
      <c r="C6" s="14" t="s">
        <v>12</v>
      </c>
      <c r="D6" s="15" t="s">
        <v>13</v>
      </c>
      <c r="E6" s="18" t="s">
        <v>14</v>
      </c>
      <c r="F6" s="17" t="s">
        <v>15</v>
      </c>
      <c r="G6" s="2" t="s">
        <v>16</v>
      </c>
      <c r="H6" s="164"/>
      <c r="I6" s="7" t="s">
        <v>17</v>
      </c>
      <c r="J6" s="8" t="s">
        <v>15</v>
      </c>
      <c r="K6" s="1" t="s">
        <v>18</v>
      </c>
    </row>
    <row r="7" spans="1:11" ht="12.75" customHeight="1" thickBot="1" x14ac:dyDescent="0.25">
      <c r="A7" s="20"/>
      <c r="B7" s="21" t="s">
        <v>19</v>
      </c>
      <c r="C7" s="22">
        <f>IFERROR(VLOOKUP(B7,Sheet3!A1:I1462,6,FALSE),0)</f>
        <v>41.44</v>
      </c>
      <c r="D7" s="102">
        <f>IFERROR(VLOOKUP(B7,Sheet3!A1:I1462,8,FALSE),0)</f>
        <v>24.87</v>
      </c>
      <c r="E7" s="157"/>
      <c r="F7" s="106">
        <f>D7*E7</f>
        <v>0</v>
      </c>
      <c r="G7" s="24" t="str">
        <f>IFERROR(VLOOKUP(B7,Sheet3!A1:I1462,4,FALSE),0)</f>
        <v>3/4"</v>
      </c>
      <c r="H7" s="165" t="str">
        <f>IFERROR(VLOOKUP(B7,Sheet3!A1:I1462,5,FALSE),0)</f>
        <v>3/4" ALUMINUM TUBING 19 FT 2 INCHES LONG FASTPIPE   BLUE</v>
      </c>
      <c r="I7" s="25">
        <f>IFERROR(VLOOKUP(B7,Sheet3!A1:J1462,9,FALSE),0)</f>
        <v>3</v>
      </c>
      <c r="J7" s="26">
        <f>I7*E7</f>
        <v>0</v>
      </c>
      <c r="K7" s="3">
        <f>E7*C7</f>
        <v>0</v>
      </c>
    </row>
    <row r="8" spans="1:11" ht="12.75" customHeight="1" x14ac:dyDescent="0.2">
      <c r="A8" s="27"/>
      <c r="B8" s="28" t="s">
        <v>20</v>
      </c>
      <c r="C8" s="29">
        <f>IFERROR(VLOOKUP(B8,Sheet3!A2:I1463,6,FALSE),0)</f>
        <v>64.47</v>
      </c>
      <c r="D8" s="102">
        <f>IFERROR(VLOOKUP(B8,Sheet3!A2:I1463,8,FALSE),0)</f>
        <v>38.68</v>
      </c>
      <c r="E8" s="130"/>
      <c r="F8" s="107">
        <f t="shared" ref="F8:F22" si="0">D8*E8</f>
        <v>0</v>
      </c>
      <c r="G8" s="31" t="str">
        <f>IFERROR(VLOOKUP(B8,Sheet3!A2:I1463,4,FALSE),0)</f>
        <v>1"</v>
      </c>
      <c r="H8" s="166" t="str">
        <f>IFERROR(VLOOKUP(B8,Sheet3!A2:$I$1463,5,FALSE),0)</f>
        <v>1" ALUMINUM TUBING 19 FT 2 INCHES LONG FASTPIPE   BLUE</v>
      </c>
      <c r="I8" s="25">
        <f>IFERROR(VLOOKUP(B8,Sheet3!A2:J1463,9,FALSE),0)</f>
        <v>4.2</v>
      </c>
      <c r="J8" s="26">
        <f t="shared" ref="J8:J71" si="1">I8*E8</f>
        <v>0</v>
      </c>
      <c r="K8" s="3">
        <f t="shared" ref="K8:K71" si="2">E8*C8</f>
        <v>0</v>
      </c>
    </row>
    <row r="9" spans="1:11" ht="12.75" customHeight="1" x14ac:dyDescent="0.2">
      <c r="A9" s="27"/>
      <c r="B9" s="28" t="s">
        <v>21</v>
      </c>
      <c r="C9" s="29">
        <f>IFERROR(VLOOKUP(B9,Sheet3!A3:I1464,6,FALSE),0)</f>
        <v>94.47</v>
      </c>
      <c r="D9" s="103">
        <f>IFERROR(VLOOKUP(B9,Sheet3!A3:I1464,8,FALSE),0)</f>
        <v>56.68</v>
      </c>
      <c r="E9" s="130"/>
      <c r="F9" s="107">
        <f t="shared" si="0"/>
        <v>0</v>
      </c>
      <c r="G9" s="31" t="str">
        <f>IFERROR(VLOOKUP(B9,Sheet3!A3:I1464,4,FALSE),0)</f>
        <v>1.5"</v>
      </c>
      <c r="H9" s="166" t="str">
        <f>IFERROR(VLOOKUP(B9,Sheet3!A3:$I$1463,5,FALSE),0)</f>
        <v>1-1/2 " ALUMINUM TUBING 19 FT 2 INCHES LONG  FASTPIPE  BLUE</v>
      </c>
      <c r="I9" s="25">
        <f>IFERROR(VLOOKUP(B9,Sheet3!A3:J1464,9,FALSE),0)</f>
        <v>8.4</v>
      </c>
      <c r="J9" s="26">
        <f t="shared" si="1"/>
        <v>0</v>
      </c>
      <c r="K9" s="3">
        <f t="shared" si="2"/>
        <v>0</v>
      </c>
    </row>
    <row r="10" spans="1:11" ht="12.75" customHeight="1" x14ac:dyDescent="0.2">
      <c r="A10" s="27"/>
      <c r="B10" s="28" t="s">
        <v>22</v>
      </c>
      <c r="C10" s="29">
        <f>IFERROR(VLOOKUP(B10,Sheet3!A4:I1465,6,FALSE),0)</f>
        <v>124.15</v>
      </c>
      <c r="D10" s="103">
        <f>IFERROR(VLOOKUP(B10,Sheet3!A4:I1465,8,FALSE),0)</f>
        <v>74.489999999999995</v>
      </c>
      <c r="E10" s="130"/>
      <c r="F10" s="107">
        <f t="shared" si="0"/>
        <v>0</v>
      </c>
      <c r="G10" s="31" t="str">
        <f>IFERROR(VLOOKUP(B10,Sheet3!A4:I1465,4,FALSE),0)</f>
        <v>2"</v>
      </c>
      <c r="H10" s="166" t="str">
        <f>IFERROR(VLOOKUP(B10,Sheet3!A4:$I$1463,5,FALSE),0)</f>
        <v>2" ALUMINUM TUBING 19 FT 2 INCHES LONG FASTPIPE   BLUE</v>
      </c>
      <c r="I10" s="25">
        <f>IFERROR(VLOOKUP(B10,Sheet3!A4:J1465,9,FALSE),0)</f>
        <v>10.6</v>
      </c>
      <c r="J10" s="26">
        <f t="shared" si="1"/>
        <v>0</v>
      </c>
      <c r="K10" s="3">
        <f t="shared" si="2"/>
        <v>0</v>
      </c>
    </row>
    <row r="11" spans="1:11" ht="12.75" customHeight="1" x14ac:dyDescent="0.2">
      <c r="A11" s="27"/>
      <c r="B11" s="28" t="s">
        <v>23</v>
      </c>
      <c r="C11" s="29">
        <f>IFERROR(VLOOKUP(B11,Sheet3!A5:I1466,6,FALSE),0)</f>
        <v>248.89</v>
      </c>
      <c r="D11" s="103">
        <f>IFERROR(VLOOKUP(B11,Sheet3!A5:I1466,8,FALSE),0)</f>
        <v>149.33000000000001</v>
      </c>
      <c r="E11" s="130"/>
      <c r="F11" s="107">
        <f t="shared" si="0"/>
        <v>0</v>
      </c>
      <c r="G11" s="31" t="str">
        <f>IFERROR(VLOOKUP(B11,Sheet3!A5:I1466,4,FALSE),0)</f>
        <v>3"</v>
      </c>
      <c r="H11" s="166" t="str">
        <f>IFERROR(VLOOKUP(B11,Sheet3!A5:$I$1463,5,FALSE),0)</f>
        <v>3" ALUMINUM TUBING 19 FT 2 INCHES LONG FASTPIPE BLUE</v>
      </c>
      <c r="I11" s="25">
        <f>IFERROR(VLOOKUP(B11,Sheet3!A5:J1466,9,FALSE),0)</f>
        <v>22.5</v>
      </c>
      <c r="J11" s="26">
        <f t="shared" si="1"/>
        <v>0</v>
      </c>
      <c r="K11" s="3">
        <f t="shared" si="2"/>
        <v>0</v>
      </c>
    </row>
    <row r="12" spans="1:11" ht="12.75" customHeight="1" x14ac:dyDescent="0.2">
      <c r="A12" s="27"/>
      <c r="B12" s="28"/>
      <c r="C12" s="29">
        <f>IFERROR(VLOOKUP(B12,Sheet3!A6:I1467,6,FALSE),0)</f>
        <v>0</v>
      </c>
      <c r="D12" s="103">
        <f>IFERROR(VLOOKUP(B12,Sheet3!A6:I1467,8,FALSE),0)</f>
        <v>0</v>
      </c>
      <c r="E12" s="130"/>
      <c r="F12" s="107">
        <f t="shared" si="0"/>
        <v>0</v>
      </c>
      <c r="G12" s="31"/>
      <c r="H12" s="166">
        <f>IFERROR(VLOOKUP(B12,Sheet3!A6:$I$1463,5,FALSE),0)</f>
        <v>0</v>
      </c>
      <c r="I12" s="25">
        <f>IFERROR(VLOOKUP(B12,Sheet3!A6:J1467,9,FALSE),0)</f>
        <v>0</v>
      </c>
      <c r="J12" s="26">
        <f t="shared" si="1"/>
        <v>0</v>
      </c>
      <c r="K12" s="3">
        <f t="shared" si="2"/>
        <v>0</v>
      </c>
    </row>
    <row r="13" spans="1:11" ht="12.75" customHeight="1" x14ac:dyDescent="0.2">
      <c r="A13" s="27"/>
      <c r="B13" s="32" t="s">
        <v>24</v>
      </c>
      <c r="C13" s="29">
        <f>IFERROR(VLOOKUP(B13,Sheet3!A7:I1468,6,FALSE),0)</f>
        <v>21.76</v>
      </c>
      <c r="D13" s="103">
        <f>IFERROR(VLOOKUP(B13,Sheet3!A7:I1468,8,FALSE),0)</f>
        <v>13.05</v>
      </c>
      <c r="E13" s="130"/>
      <c r="F13" s="107">
        <f t="shared" si="0"/>
        <v>0</v>
      </c>
      <c r="G13" s="31" t="str">
        <f>IFERROR(VLOOKUP(B13,Sheet3!A7:I1468,4,FALSE),0)</f>
        <v>3/4"</v>
      </c>
      <c r="H13" s="166" t="str">
        <f>IFERROR(VLOOKUP(B13,Sheet3!A7:$I$1463,5,FALSE),0)</f>
        <v>3/4" ALUMINUM PIPE (7' 6") FASTPIPE EACH, BLUE,   non returnable</v>
      </c>
      <c r="I13" s="25">
        <f>IFERROR(VLOOKUP(B13,Sheet3!A7:J1468,9,FALSE),0)</f>
        <v>1.3</v>
      </c>
      <c r="J13" s="26">
        <f t="shared" si="1"/>
        <v>0</v>
      </c>
      <c r="K13" s="3">
        <f t="shared" si="2"/>
        <v>0</v>
      </c>
    </row>
    <row r="14" spans="1:11" ht="12.75" customHeight="1" x14ac:dyDescent="0.2">
      <c r="A14" s="27"/>
      <c r="B14" s="32" t="s">
        <v>25</v>
      </c>
      <c r="C14" s="29">
        <f>IFERROR(VLOOKUP(B14,Sheet3!A8:I1469,6,FALSE),0)</f>
        <v>33.85</v>
      </c>
      <c r="D14" s="103">
        <f>IFERROR(VLOOKUP(B14,Sheet3!A8:I1469,8,FALSE),0)</f>
        <v>20.309999999999999</v>
      </c>
      <c r="E14" s="130"/>
      <c r="F14" s="107">
        <f t="shared" si="0"/>
        <v>0</v>
      </c>
      <c r="G14" s="31" t="str">
        <f>IFERROR(VLOOKUP(B14,Sheet3!A8:I1469,4,FALSE),0)</f>
        <v>1"</v>
      </c>
      <c r="H14" s="166" t="str">
        <f>IFERROR(VLOOKUP(B14,Sheet3!A8:$I$1463,5,FALSE),0)</f>
        <v>1" ALUMINUM PIPE (7' 6") FASTPIPE EACH, BLUE,  non returnable</v>
      </c>
      <c r="I14" s="25">
        <f>IFERROR(VLOOKUP(B14,Sheet3!A8:J1469,9,FALSE),0)</f>
        <v>1.5</v>
      </c>
      <c r="J14" s="26">
        <f t="shared" si="1"/>
        <v>0</v>
      </c>
      <c r="K14" s="3">
        <f t="shared" si="2"/>
        <v>0</v>
      </c>
    </row>
    <row r="15" spans="1:11" ht="12.75" customHeight="1" x14ac:dyDescent="0.2">
      <c r="A15" s="27"/>
      <c r="B15" s="32" t="s">
        <v>26</v>
      </c>
      <c r="C15" s="29">
        <f>IFERROR(VLOOKUP(B15,Sheet3!A9:I1470,6,FALSE),0)</f>
        <v>49.6</v>
      </c>
      <c r="D15" s="103">
        <f>IFERROR(VLOOKUP(B15,Sheet3!A9:I1470,8,FALSE),0)</f>
        <v>29.76</v>
      </c>
      <c r="E15" s="130"/>
      <c r="F15" s="107">
        <f t="shared" si="0"/>
        <v>0</v>
      </c>
      <c r="G15" s="31" t="str">
        <f>IFERROR(VLOOKUP(B15,Sheet3!A9:I1470,4,FALSE),0)</f>
        <v>1.5"</v>
      </c>
      <c r="H15" s="166" t="str">
        <f>IFERROR(VLOOKUP(B15,Sheet3!A9:$I$1463,5,FALSE),0)</f>
        <v>1-1/2" ALUMINUM PIPE (7' 6") FASTPIPE EACH</v>
      </c>
      <c r="I15" s="25">
        <f>IFERROR(VLOOKUP(B15,Sheet3!A9:J1470,9,FALSE),0)</f>
        <v>4</v>
      </c>
      <c r="J15" s="26">
        <f t="shared" si="1"/>
        <v>0</v>
      </c>
      <c r="K15" s="3">
        <f t="shared" si="2"/>
        <v>0</v>
      </c>
    </row>
    <row r="16" spans="1:11" ht="12.75" customHeight="1" x14ac:dyDescent="0.2">
      <c r="A16" s="27"/>
      <c r="B16" s="32"/>
      <c r="C16" s="29">
        <f>IFERROR(VLOOKUP(B16,Sheet3!A10:I1471,6,FALSE),0)</f>
        <v>0</v>
      </c>
      <c r="D16" s="103">
        <f>IFERROR(VLOOKUP(B16,Sheet3!A10:I1471,8,FALSE),0)</f>
        <v>0</v>
      </c>
      <c r="E16" s="130"/>
      <c r="F16" s="107">
        <f t="shared" si="0"/>
        <v>0</v>
      </c>
      <c r="G16" s="31"/>
      <c r="H16" s="166">
        <f>IFERROR(VLOOKUP(B16,Sheet3!A10:$I$1463,5,FALSE),0)</f>
        <v>0</v>
      </c>
      <c r="I16" s="25">
        <f>IFERROR(VLOOKUP(B16,Sheet3!A10:J1471,9,FALSE),0)</f>
        <v>0</v>
      </c>
      <c r="J16" s="26">
        <f t="shared" si="1"/>
        <v>0</v>
      </c>
      <c r="K16" s="3">
        <f t="shared" si="2"/>
        <v>0</v>
      </c>
    </row>
    <row r="17" spans="1:11" ht="12.75" customHeight="1" x14ac:dyDescent="0.2">
      <c r="A17" s="27"/>
      <c r="B17" s="28" t="s">
        <v>27</v>
      </c>
      <c r="C17" s="29">
        <f>IFERROR(VLOOKUP(B17,Sheet3!A11:I1472,6,FALSE),0)</f>
        <v>45.58</v>
      </c>
      <c r="D17" s="103">
        <f>IFERROR(VLOOKUP(B17,Sheet3!A11:I1472,8,FALSE),0)</f>
        <v>27.35</v>
      </c>
      <c r="E17" s="130"/>
      <c r="F17" s="107">
        <f t="shared" si="0"/>
        <v>0</v>
      </c>
      <c r="G17" s="31" t="str">
        <f>IFERROR(VLOOKUP(B17,Sheet3!A11:I1472,4,FALSE),0)</f>
        <v>3/4"</v>
      </c>
      <c r="H17" s="166" t="str">
        <f>IFERROR(VLOOKUP(B17,Sheet3!A11:$I$1463,5,FALSE),0)</f>
        <v>3/4" ALUMINUM TUBING 19 FT 2 INCHES LONG FASTPIPE green</v>
      </c>
      <c r="I17" s="25">
        <f>IFERROR(VLOOKUP(B17,Sheet3!A11:J1472,9,FALSE),0)</f>
        <v>3</v>
      </c>
      <c r="J17" s="26">
        <f t="shared" si="1"/>
        <v>0</v>
      </c>
      <c r="K17" s="3">
        <f t="shared" si="2"/>
        <v>0</v>
      </c>
    </row>
    <row r="18" spans="1:11" ht="12.75" customHeight="1" x14ac:dyDescent="0.2">
      <c r="A18" s="27"/>
      <c r="B18" s="28" t="s">
        <v>28</v>
      </c>
      <c r="C18" s="29">
        <f>IFERROR(VLOOKUP(B18,Sheet3!A12:I1473,6,FALSE),0)</f>
        <v>70.92</v>
      </c>
      <c r="D18" s="103">
        <f>IFERROR(VLOOKUP(B18,Sheet3!A12:I1473,8,FALSE),0)</f>
        <v>42.55</v>
      </c>
      <c r="E18" s="130"/>
      <c r="F18" s="107">
        <f t="shared" si="0"/>
        <v>0</v>
      </c>
      <c r="G18" s="31" t="str">
        <f>IFERROR(VLOOKUP(B18,Sheet3!A12:I1473,4,FALSE),0)</f>
        <v>1"</v>
      </c>
      <c r="H18" s="166" t="str">
        <f>IFERROR(VLOOKUP(B18,Sheet3!A12:$I$1463,5,FALSE),0)</f>
        <v xml:space="preserve">1" ALUMINUM TUBING 19 FT 2 INCHES LONG FASTPIPE  green, </v>
      </c>
      <c r="I18" s="25">
        <f>IFERROR(VLOOKUP(B18,Sheet3!A12:J1473,9,FALSE),0)</f>
        <v>4.2</v>
      </c>
      <c r="J18" s="26">
        <f t="shared" si="1"/>
        <v>0</v>
      </c>
      <c r="K18" s="3">
        <f t="shared" si="2"/>
        <v>0</v>
      </c>
    </row>
    <row r="19" spans="1:11" ht="12.75" customHeight="1" x14ac:dyDescent="0.2">
      <c r="A19" s="27"/>
      <c r="B19" s="28" t="s">
        <v>29</v>
      </c>
      <c r="C19" s="29">
        <f>IFERROR(VLOOKUP(B19,Sheet3!A13:I1474,6,FALSE),0)</f>
        <v>103.92</v>
      </c>
      <c r="D19" s="103">
        <f>IFERROR(VLOOKUP(B19,Sheet3!A13:I1474,8,FALSE),0)</f>
        <v>62.35</v>
      </c>
      <c r="E19" s="130"/>
      <c r="F19" s="107">
        <f t="shared" si="0"/>
        <v>0</v>
      </c>
      <c r="G19" s="31" t="str">
        <f>IFERROR(VLOOKUP(B19,Sheet3!A13:I1474,4,FALSE),0)</f>
        <v>1.5"</v>
      </c>
      <c r="H19" s="166" t="str">
        <f>IFERROR(VLOOKUP(B19,Sheet3!A13:$I$1463,5,FALSE),0)</f>
        <v xml:space="preserve"> 1-1/2 "" ALUMINUM TUBING 19 FT 2 INCHES LONG  FASTPIPE GREEN</v>
      </c>
      <c r="I19" s="25">
        <f>IFERROR(VLOOKUP(B19,Sheet3!A13:J1474,9,FALSE),0)</f>
        <v>8.4</v>
      </c>
      <c r="J19" s="26">
        <f t="shared" si="1"/>
        <v>0</v>
      </c>
      <c r="K19" s="3">
        <f t="shared" si="2"/>
        <v>0</v>
      </c>
    </row>
    <row r="20" spans="1:11" ht="12.75" customHeight="1" x14ac:dyDescent="0.2">
      <c r="A20" s="27"/>
      <c r="B20" s="28" t="s">
        <v>30</v>
      </c>
      <c r="C20" s="29">
        <f>IFERROR(VLOOKUP(B20,Sheet3!A14:I1475,6,FALSE),0)</f>
        <v>136.57</v>
      </c>
      <c r="D20" s="103">
        <f>IFERROR(VLOOKUP(B20,Sheet3!A14:I1475,8,FALSE),0)</f>
        <v>81.94</v>
      </c>
      <c r="E20" s="130"/>
      <c r="F20" s="107">
        <f t="shared" si="0"/>
        <v>0</v>
      </c>
      <c r="G20" s="31" t="str">
        <f>IFERROR(VLOOKUP(B20,Sheet3!A14:I1475,4,FALSE),0)</f>
        <v>2"</v>
      </c>
      <c r="H20" s="166" t="str">
        <f>IFERROR(VLOOKUP(B20,Sheet3!A14:$I$1463,5,FALSE),0)</f>
        <v>2" ALUMINUM TUBING 19 FT 2 INCHES LONG FASTPIPE GREEN</v>
      </c>
      <c r="I20" s="25">
        <f>IFERROR(VLOOKUP(B20,Sheet3!A14:J1475,9,FALSE),0)</f>
        <v>10.6</v>
      </c>
      <c r="J20" s="26">
        <f t="shared" si="1"/>
        <v>0</v>
      </c>
      <c r="K20" s="3">
        <f t="shared" si="2"/>
        <v>0</v>
      </c>
    </row>
    <row r="21" spans="1:11" ht="12.75" customHeight="1" x14ac:dyDescent="0.2">
      <c r="A21" s="27"/>
      <c r="B21" s="28" t="s">
        <v>31</v>
      </c>
      <c r="C21" s="29">
        <f>IFERROR(VLOOKUP(B21,Sheet3!A15:I1476,6,FALSE),0)</f>
        <v>424.94</v>
      </c>
      <c r="D21" s="103">
        <f>IFERROR(VLOOKUP(B21,Sheet3!A15:I1476,8,FALSE),0)</f>
        <v>254.96</v>
      </c>
      <c r="E21" s="130"/>
      <c r="F21" s="107">
        <f t="shared" si="0"/>
        <v>0</v>
      </c>
      <c r="G21" s="31" t="str">
        <f>IFERROR(VLOOKUP(B21,Sheet3!A15:I1476,4,FALSE),0)</f>
        <v>4"</v>
      </c>
      <c r="H21" s="166" t="str">
        <f>IFERROR(VLOOKUP(B21,Sheet3!A15:$I$1463,5,FALSE),0)</f>
        <v>4"  ALUMINUM TUBING 19 FT 2 INCHES LONG FASTPIPE</v>
      </c>
      <c r="I21" s="25">
        <f>IFERROR(VLOOKUP(B21,Sheet3!A15:J1476,9,FALSE),0)</f>
        <v>33.200000000000003</v>
      </c>
      <c r="J21" s="26">
        <f t="shared" si="1"/>
        <v>0</v>
      </c>
      <c r="K21" s="3">
        <f t="shared" si="2"/>
        <v>0</v>
      </c>
    </row>
    <row r="22" spans="1:11" ht="12.75" customHeight="1" thickBot="1" x14ac:dyDescent="0.25">
      <c r="A22" s="33"/>
      <c r="B22" s="68" t="s">
        <v>32</v>
      </c>
      <c r="C22" s="41">
        <f>IFERROR(VLOOKUP(B22,Sheet3!A16:I1477,6,FALSE),0)</f>
        <v>834.94</v>
      </c>
      <c r="D22" s="105">
        <f>IFERROR(VLOOKUP(B22,Sheet3!A16:I1477,8,FALSE),0)</f>
        <v>500.96</v>
      </c>
      <c r="E22" s="130"/>
      <c r="F22" s="108">
        <f t="shared" si="0"/>
        <v>0</v>
      </c>
      <c r="G22" s="43" t="str">
        <f>IFERROR(VLOOKUP(B22,Sheet3!A16:I1477,4,FALSE),0)</f>
        <v>6"</v>
      </c>
      <c r="H22" s="166" t="str">
        <f>IFERROR(VLOOKUP(B22,Sheet3!A16:$I$1463,5,FALSE),0)</f>
        <v>6"  ALUMINUM TUBING 19 FT 2 INCHES LONG,  non returnable</v>
      </c>
      <c r="I22" s="25">
        <f>IFERROR(VLOOKUP(B22,Sheet3!A16:J1477,9,FALSE),0)</f>
        <v>64.2</v>
      </c>
      <c r="J22" s="26">
        <f t="shared" si="1"/>
        <v>0</v>
      </c>
      <c r="K22" s="3">
        <f t="shared" si="2"/>
        <v>0</v>
      </c>
    </row>
    <row r="23" spans="1:11" ht="12.75" customHeight="1" thickBot="1" x14ac:dyDescent="0.25">
      <c r="A23" s="34" t="s">
        <v>33</v>
      </c>
      <c r="B23" s="133" t="s">
        <v>34</v>
      </c>
      <c r="C23" s="134"/>
      <c r="E23" s="121"/>
      <c r="F23" s="1"/>
      <c r="G23" s="131"/>
      <c r="H23" s="168"/>
      <c r="I23" s="25">
        <f>IFERROR(VLOOKUP(B23,Sheet3!A17:J1478,9,FALSE),0)</f>
        <v>0</v>
      </c>
      <c r="J23" s="26">
        <f t="shared" si="1"/>
        <v>0</v>
      </c>
      <c r="K23" s="3">
        <f t="shared" si="2"/>
        <v>0</v>
      </c>
    </row>
    <row r="24" spans="1:11" ht="12.75" customHeight="1" x14ac:dyDescent="0.2">
      <c r="A24" s="35"/>
      <c r="B24" s="36" t="s">
        <v>35</v>
      </c>
      <c r="C24" s="22">
        <f>IFERROR(VLOOKUP(B24,Sheet3!A18:I1479,6,FALSE),0)</f>
        <v>19.47</v>
      </c>
      <c r="D24" s="102">
        <f>IFERROR(VLOOKUP(B24,Sheet3!A18:I1479,8,FALSE),0)</f>
        <v>11.68</v>
      </c>
      <c r="E24" s="23"/>
      <c r="F24" s="106">
        <f t="shared" ref="F24:F48" si="3">D24*E24</f>
        <v>0</v>
      </c>
      <c r="G24" s="24" t="str">
        <f>IFERROR(VLOOKUP(B24,Sheet3!A18:I1479,4,FALSE),0)</f>
        <v>3/4"</v>
      </c>
      <c r="H24" s="166" t="str">
        <f>IFERROR(VLOOKUP(B24,Sheet3!A18:$I$1463,5,FALSE),0)</f>
        <v>3/4" PIPE CLIP  FASTPIPE  10 PACK</v>
      </c>
      <c r="I24" s="25">
        <f>IFERROR(VLOOKUP(B24,Sheet3!A18:J1479,9,FALSE),0)</f>
        <v>0.44</v>
      </c>
      <c r="J24" s="26">
        <f t="shared" si="1"/>
        <v>0</v>
      </c>
      <c r="K24" s="3">
        <f t="shared" si="2"/>
        <v>0</v>
      </c>
    </row>
    <row r="25" spans="1:11" ht="12.75" customHeight="1" x14ac:dyDescent="0.2">
      <c r="A25" s="37"/>
      <c r="B25" s="32" t="s">
        <v>36</v>
      </c>
      <c r="C25" s="29">
        <f>IFERROR(VLOOKUP(B25,Sheet3!A19:I1480,6,FALSE),0)</f>
        <v>22.99</v>
      </c>
      <c r="D25" s="103">
        <f>IFERROR(VLOOKUP(B25,Sheet3!A19:I1480,8,FALSE),0)</f>
        <v>13.79</v>
      </c>
      <c r="E25" s="30"/>
      <c r="F25" s="107">
        <f t="shared" si="3"/>
        <v>0</v>
      </c>
      <c r="G25" s="31" t="str">
        <f>IFERROR(VLOOKUP(B25,Sheet3!A19:I1480,4,FALSE),0)</f>
        <v>1"</v>
      </c>
      <c r="H25" s="166" t="str">
        <f>IFERROR(VLOOKUP(B25,Sheet3!A19:$I$1463,5,FALSE),0)</f>
        <v>1" PIPE CLIP  FASTPIPE  10 PACK</v>
      </c>
      <c r="I25" s="25">
        <f>IFERROR(VLOOKUP(B25,Sheet3!A19:J1480,9,FALSE),0)</f>
        <v>0.5</v>
      </c>
      <c r="J25" s="26">
        <f t="shared" si="1"/>
        <v>0</v>
      </c>
      <c r="K25" s="3">
        <f t="shared" si="2"/>
        <v>0</v>
      </c>
    </row>
    <row r="26" spans="1:11" ht="12.75" customHeight="1" x14ac:dyDescent="0.2">
      <c r="A26" s="35"/>
      <c r="B26" s="32" t="s">
        <v>37</v>
      </c>
      <c r="C26" s="29">
        <f>IFERROR(VLOOKUP(B26,Sheet3!A20:I1481,6,FALSE),0)</f>
        <v>39.47</v>
      </c>
      <c r="D26" s="103">
        <f>IFERROR(VLOOKUP(B26,Sheet3!A20:I1481,8,FALSE),0)</f>
        <v>23.68</v>
      </c>
      <c r="E26" s="30"/>
      <c r="F26" s="107">
        <f t="shared" si="3"/>
        <v>0</v>
      </c>
      <c r="G26" s="31" t="str">
        <f>IFERROR(VLOOKUP(B26,Sheet3!A20:I1481,4,FALSE),0)</f>
        <v>1.5"</v>
      </c>
      <c r="H26" s="166" t="str">
        <f>IFERROR(VLOOKUP(B26,Sheet3!A20:$I$1463,5,FALSE),0)</f>
        <v>1-1/2" PIPE CLIP  FASTPIPE  10 PACK</v>
      </c>
      <c r="I26" s="25">
        <f>IFERROR(VLOOKUP(B26,Sheet3!A20:J1481,9,FALSE),0)</f>
        <v>1.81</v>
      </c>
      <c r="J26" s="26">
        <f t="shared" si="1"/>
        <v>0</v>
      </c>
      <c r="K26" s="3">
        <f t="shared" si="2"/>
        <v>0</v>
      </c>
    </row>
    <row r="27" spans="1:11" ht="12.75" customHeight="1" x14ac:dyDescent="0.2">
      <c r="A27" s="35"/>
      <c r="B27" s="32" t="s">
        <v>38</v>
      </c>
      <c r="C27" s="29">
        <f>IFERROR(VLOOKUP(B27,Sheet3!A21:I1482,6,FALSE),0)</f>
        <v>49.97</v>
      </c>
      <c r="D27" s="103">
        <f>IFERROR(VLOOKUP(B27,Sheet3!A21:I1482,8,FALSE),0)</f>
        <v>29.98</v>
      </c>
      <c r="E27" s="30"/>
      <c r="F27" s="107">
        <f t="shared" si="3"/>
        <v>0</v>
      </c>
      <c r="G27" s="31" t="str">
        <f>IFERROR(VLOOKUP(B27,Sheet3!A21:I1482,4,FALSE),0)</f>
        <v>2"</v>
      </c>
      <c r="H27" s="166" t="str">
        <f>IFERROR(VLOOKUP(B27,Sheet3!A21:$I$1463,5,FALSE),0)</f>
        <v>2" PIPE CLIP  FASTPIPE  10 PACK</v>
      </c>
      <c r="I27" s="25">
        <f>IFERROR(VLOOKUP(B27,Sheet3!A21:J1482,9,FALSE),0)</f>
        <v>2.31</v>
      </c>
      <c r="J27" s="26">
        <f t="shared" si="1"/>
        <v>0</v>
      </c>
      <c r="K27" s="3">
        <f t="shared" si="2"/>
        <v>0</v>
      </c>
    </row>
    <row r="28" spans="1:11" ht="12.75" customHeight="1" x14ac:dyDescent="0.2">
      <c r="A28" s="35"/>
      <c r="B28" s="32" t="s">
        <v>39</v>
      </c>
      <c r="C28" s="29">
        <f>IFERROR(VLOOKUP(B28,Sheet3!A22:I1483,6,FALSE),0)</f>
        <v>7.45</v>
      </c>
      <c r="D28" s="103">
        <f>IFERROR(VLOOKUP(B28,Sheet3!A22:I1483,8,FALSE),0)</f>
        <v>4.47</v>
      </c>
      <c r="E28" s="30"/>
      <c r="F28" s="107">
        <f t="shared" si="3"/>
        <v>0</v>
      </c>
      <c r="G28" s="31" t="str">
        <f>IFERROR(VLOOKUP(B28,Sheet3!A22:I1483,4,FALSE),0)</f>
        <v>3"</v>
      </c>
      <c r="H28" s="166" t="str">
        <f>IFERROR(VLOOKUP(B28,Sheet3!A22:$I$1463,5,FALSE),0)</f>
        <v>3" PIPE CLIP FASTPIPE ,  EACH</v>
      </c>
      <c r="I28" s="25">
        <f>IFERROR(VLOOKUP(B28,Sheet3!A22:J1483,9,FALSE),0)</f>
        <v>0.21299999999999999</v>
      </c>
      <c r="J28" s="26">
        <f t="shared" si="1"/>
        <v>0</v>
      </c>
      <c r="K28" s="3">
        <f t="shared" si="2"/>
        <v>0</v>
      </c>
    </row>
    <row r="29" spans="1:11" ht="12.75" customHeight="1" x14ac:dyDescent="0.2">
      <c r="A29" s="35"/>
      <c r="B29" s="32"/>
      <c r="C29" s="29">
        <f>IFERROR(VLOOKUP(B29,Sheet3!A23:I1484,6,FALSE),0)</f>
        <v>0</v>
      </c>
      <c r="D29" s="103">
        <f>IFERROR(VLOOKUP(B29,Sheet3!A23:I1484,8,FALSE),0)</f>
        <v>0</v>
      </c>
      <c r="E29" s="30"/>
      <c r="F29" s="107">
        <f t="shared" si="3"/>
        <v>0</v>
      </c>
      <c r="G29" s="31"/>
      <c r="H29" s="166">
        <f>IFERROR(VLOOKUP(B29,Sheet3!A23:$I$1463,5,FALSE),0)</f>
        <v>0</v>
      </c>
      <c r="I29" s="25">
        <f>IFERROR(VLOOKUP(B29,Sheet3!A23:J1484,9,FALSE),0)</f>
        <v>0</v>
      </c>
      <c r="J29" s="26">
        <f t="shared" si="1"/>
        <v>0</v>
      </c>
      <c r="K29" s="3">
        <f t="shared" si="2"/>
        <v>0</v>
      </c>
    </row>
    <row r="30" spans="1:11" ht="12.75" customHeight="1" x14ac:dyDescent="0.2">
      <c r="A30" s="35" t="s">
        <v>40</v>
      </c>
      <c r="B30" s="32" t="s">
        <v>41</v>
      </c>
      <c r="C30" s="29">
        <f>IFERROR(VLOOKUP(B30,Sheet3!A24:I1485,6,FALSE),0)</f>
        <v>10.98</v>
      </c>
      <c r="D30" s="103">
        <f>IFERROR(VLOOKUP(B30,Sheet3!A24:I1485,8,FALSE),0)</f>
        <v>6.59</v>
      </c>
      <c r="E30" s="30"/>
      <c r="F30" s="107">
        <f t="shared" si="3"/>
        <v>0</v>
      </c>
      <c r="G30" s="31"/>
      <c r="H30" s="166" t="str">
        <f>IFERROR(VLOOKUP(B30,Sheet3!A24:$I$1463,5,FALSE),0)</f>
        <v>3/8-16 THREADED ROD,  6 FT LONG,  sold each  (25 in a tube)</v>
      </c>
      <c r="I30" s="25">
        <f>IFERROR(VLOOKUP(B30,Sheet3!A24:J1485,9,FALSE),0)</f>
        <v>1.7</v>
      </c>
      <c r="J30" s="26">
        <f t="shared" si="1"/>
        <v>0</v>
      </c>
      <c r="K30" s="3">
        <f t="shared" si="2"/>
        <v>0</v>
      </c>
    </row>
    <row r="31" spans="1:11" ht="12.75" customHeight="1" x14ac:dyDescent="0.2">
      <c r="A31" s="35"/>
      <c r="B31" s="32" t="s">
        <v>42</v>
      </c>
      <c r="C31" s="29">
        <f>IFERROR(VLOOKUP(B31,Sheet3!A25:I1486,6,FALSE),0)</f>
        <v>12.59</v>
      </c>
      <c r="D31" s="103">
        <f>IFERROR(VLOOKUP(B31,Sheet3!A25:I1486,8,FALSE),0)</f>
        <v>7.56</v>
      </c>
      <c r="E31" s="30"/>
      <c r="F31" s="107">
        <f t="shared" si="3"/>
        <v>0</v>
      </c>
      <c r="G31" s="31"/>
      <c r="H31" s="166" t="str">
        <f>IFERROR(VLOOKUP(B31,Sheet3!A25:$I$1463,5,FALSE),0)</f>
        <v>3/8-16  HEX NUT,  BOX OF 100</v>
      </c>
      <c r="I31" s="25">
        <f>IFERROR(VLOOKUP(B31,Sheet3!A25:J1486,9,FALSE),0)</f>
        <v>1.63</v>
      </c>
      <c r="J31" s="26">
        <f t="shared" si="1"/>
        <v>0</v>
      </c>
      <c r="K31" s="3">
        <f t="shared" si="2"/>
        <v>0</v>
      </c>
    </row>
    <row r="32" spans="1:11" ht="12.75" customHeight="1" x14ac:dyDescent="0.2">
      <c r="A32" s="35"/>
      <c r="B32" s="32"/>
      <c r="C32" s="29">
        <f>IFERROR(VLOOKUP(B32,Sheet3!A26:I1487,6,FALSE),0)</f>
        <v>0</v>
      </c>
      <c r="D32" s="103">
        <f>IFERROR(VLOOKUP(B32,Sheet3!A26:I1487,8,FALSE),0)</f>
        <v>0</v>
      </c>
      <c r="E32" s="30"/>
      <c r="F32" s="107">
        <f t="shared" si="3"/>
        <v>0</v>
      </c>
      <c r="G32" s="31"/>
      <c r="H32" s="166">
        <f>IFERROR(VLOOKUP(B32,Sheet3!A26:$I$1463,5,FALSE),0)</f>
        <v>0</v>
      </c>
      <c r="I32" s="25">
        <f>IFERROR(VLOOKUP(B32,Sheet3!A26:J1487,9,FALSE),0)</f>
        <v>0</v>
      </c>
      <c r="J32" s="26">
        <f t="shared" si="1"/>
        <v>0</v>
      </c>
      <c r="K32" s="3">
        <f t="shared" si="2"/>
        <v>0</v>
      </c>
    </row>
    <row r="33" spans="1:11" ht="12.75" customHeight="1" x14ac:dyDescent="0.2">
      <c r="A33" s="35"/>
      <c r="B33" s="32" t="s">
        <v>43</v>
      </c>
      <c r="C33" s="29">
        <f>IFERROR(VLOOKUP(B33,Sheet3!A27:I1488,6,FALSE),0)</f>
        <v>4.16</v>
      </c>
      <c r="D33" s="103">
        <f>IFERROR(VLOOKUP(B33,Sheet3!A27:I1488,8,FALSE),0)</f>
        <v>2.5</v>
      </c>
      <c r="E33" s="30"/>
      <c r="F33" s="107">
        <f t="shared" si="3"/>
        <v>0</v>
      </c>
      <c r="G33" s="31"/>
      <c r="H33" s="166" t="str">
        <f>IFERROR(VLOOKUP(B33,Sheet3!A27:$I$1463,5,FALSE),0)</f>
        <v>BEAM CLAMP  (3/8 THRU HOLE DESIGN)</v>
      </c>
      <c r="I33" s="25">
        <f>IFERROR(VLOOKUP(B33,Sheet3!A27:J1488,9,FALSE),0)</f>
        <v>0.33</v>
      </c>
      <c r="J33" s="26">
        <f t="shared" si="1"/>
        <v>0</v>
      </c>
      <c r="K33" s="3">
        <f t="shared" si="2"/>
        <v>0</v>
      </c>
    </row>
    <row r="34" spans="1:11" ht="12.75" customHeight="1" x14ac:dyDescent="0.2">
      <c r="A34" s="35" t="s">
        <v>44</v>
      </c>
      <c r="B34" s="32" t="s">
        <v>45</v>
      </c>
      <c r="C34" s="29">
        <f>IFERROR(VLOOKUP(B34,Sheet3!A28:I1489,6,FALSE),0)</f>
        <v>2.2400000000000002</v>
      </c>
      <c r="D34" s="103">
        <f>IFERROR(VLOOKUP(B34,Sheet3!A28:I1489,8,FALSE),0)</f>
        <v>1.34</v>
      </c>
      <c r="E34" s="30"/>
      <c r="F34" s="107">
        <f t="shared" si="3"/>
        <v>0</v>
      </c>
      <c r="G34" s="31"/>
      <c r="H34" s="166" t="str">
        <f>IFERROR(VLOOKUP(B34,Sheet3!A28:$I$1463,5,FALSE),0)</f>
        <v>1" AND 3/4" LOOP PIPE HANGER - FOR 3/8-16 THREADED ROD</v>
      </c>
      <c r="I34" s="25">
        <f>IFERROR(VLOOKUP(B34,Sheet3!A28:J1489,9,FALSE),0)</f>
        <v>0.09</v>
      </c>
      <c r="J34" s="26">
        <f t="shared" si="1"/>
        <v>0</v>
      </c>
      <c r="K34" s="3">
        <f t="shared" si="2"/>
        <v>0</v>
      </c>
    </row>
    <row r="35" spans="1:11" ht="12.75" customHeight="1" x14ac:dyDescent="0.2">
      <c r="A35" s="35"/>
      <c r="B35" s="32" t="s">
        <v>46</v>
      </c>
      <c r="C35" s="29">
        <f>IFERROR(VLOOKUP(B35,Sheet3!A29:I1490,6,FALSE),0)</f>
        <v>2.37</v>
      </c>
      <c r="D35" s="103">
        <f>IFERROR(VLOOKUP(B35,Sheet3!A29:I1490,8,FALSE),0)</f>
        <v>1.42</v>
      </c>
      <c r="E35" s="30"/>
      <c r="F35" s="107">
        <f t="shared" si="3"/>
        <v>0</v>
      </c>
      <c r="G35" s="31"/>
      <c r="H35" s="166" t="str">
        <f>IFERROR(VLOOKUP(B35,Sheet3!A29:$I$1463,5,FALSE),0)</f>
        <v>1-1/2" LOOP HANGER FOR 3/8-16 THREADED ROD</v>
      </c>
      <c r="I35" s="25">
        <f>IFERROR(VLOOKUP(B35,Sheet3!A29:J1490,9,FALSE),0)</f>
        <v>0.1</v>
      </c>
      <c r="J35" s="26">
        <f t="shared" si="1"/>
        <v>0</v>
      </c>
      <c r="K35" s="3">
        <f t="shared" si="2"/>
        <v>0</v>
      </c>
    </row>
    <row r="36" spans="1:11" ht="12.75" customHeight="1" x14ac:dyDescent="0.2">
      <c r="A36" s="35"/>
      <c r="B36" s="32" t="s">
        <v>47</v>
      </c>
      <c r="C36" s="29">
        <f>IFERROR(VLOOKUP(B36,Sheet3!A30:I1491,6,FALSE),0)</f>
        <v>2.75</v>
      </c>
      <c r="D36" s="103">
        <f>IFERROR(VLOOKUP(B36,Sheet3!A30:I1491,8,FALSE),0)</f>
        <v>1.65</v>
      </c>
      <c r="E36" s="30"/>
      <c r="F36" s="107">
        <f t="shared" si="3"/>
        <v>0</v>
      </c>
      <c r="G36" s="31"/>
      <c r="H36" s="166" t="str">
        <f>IFERROR(VLOOKUP(B36,Sheet3!A30:$I$1463,5,FALSE),0)</f>
        <v>2"  LOOP HANGER - FOR 3/8-16 THREADED ROD</v>
      </c>
      <c r="I36" s="25">
        <f>IFERROR(VLOOKUP(B36,Sheet3!A30:J1491,9,FALSE),0)</f>
        <v>0.12</v>
      </c>
      <c r="J36" s="26">
        <f t="shared" si="1"/>
        <v>0</v>
      </c>
      <c r="K36" s="3">
        <f t="shared" si="2"/>
        <v>0</v>
      </c>
    </row>
    <row r="37" spans="1:11" ht="12.75" customHeight="1" x14ac:dyDescent="0.2">
      <c r="A37" s="37" t="s">
        <v>48</v>
      </c>
      <c r="B37" s="32" t="s">
        <v>49</v>
      </c>
      <c r="C37" s="29">
        <f>IFERROR(VLOOKUP(B37,Sheet3!A31:I1492,6,FALSE),0)</f>
        <v>3.73</v>
      </c>
      <c r="D37" s="103">
        <f>IFERROR(VLOOKUP(B37,Sheet3!A31:I1492,8,FALSE),0)</f>
        <v>2.2400000000000002</v>
      </c>
      <c r="E37" s="30"/>
      <c r="F37" s="107">
        <f t="shared" si="3"/>
        <v>0</v>
      </c>
      <c r="G37" s="31"/>
      <c r="H37" s="166" t="str">
        <f>IFERROR(VLOOKUP(B37,Sheet3!A31:$I$1463,5,FALSE),0)</f>
        <v>3" HANGER - FOR 3/8-16 THREADED ROD</v>
      </c>
      <c r="I37" s="25">
        <f>IFERROR(VLOOKUP(B37,Sheet3!A31:J1492,9,FALSE),0)</f>
        <v>0.25</v>
      </c>
      <c r="J37" s="26">
        <f t="shared" si="1"/>
        <v>0</v>
      </c>
      <c r="K37" s="3">
        <f t="shared" si="2"/>
        <v>0</v>
      </c>
    </row>
    <row r="38" spans="1:11" ht="12.75" customHeight="1" x14ac:dyDescent="0.2">
      <c r="A38" s="35"/>
      <c r="B38" s="32" t="s">
        <v>50</v>
      </c>
      <c r="C38" s="29">
        <f>IFERROR(VLOOKUP(B38,Sheet3!A32:I1493,6,FALSE),0)</f>
        <v>5.19</v>
      </c>
      <c r="D38" s="103">
        <f>IFERROR(VLOOKUP(B38,Sheet3!A32:I1493,8,FALSE),0)</f>
        <v>3.12</v>
      </c>
      <c r="E38" s="30"/>
      <c r="F38" s="107">
        <f t="shared" si="3"/>
        <v>0</v>
      </c>
      <c r="G38" s="31"/>
      <c r="H38" s="166" t="str">
        <f>IFERROR(VLOOKUP(B38,Sheet3!A32:$I$1463,5,FALSE),0)</f>
        <v>4" HANGER - FOR 3/8-16 THREADED ROD</v>
      </c>
      <c r="I38" s="25">
        <f>IFERROR(VLOOKUP(B38,Sheet3!A32:J1493,9,FALSE),0)</f>
        <v>0.34</v>
      </c>
      <c r="J38" s="26">
        <f t="shared" si="1"/>
        <v>0</v>
      </c>
      <c r="K38" s="3">
        <f t="shared" si="2"/>
        <v>0</v>
      </c>
    </row>
    <row r="39" spans="1:11" ht="12.75" customHeight="1" x14ac:dyDescent="0.2">
      <c r="A39" s="35"/>
      <c r="B39" s="32" t="s">
        <v>51</v>
      </c>
      <c r="C39" s="29">
        <f>IFERROR(VLOOKUP(B39,Sheet3!A33:I1494,6,FALSE),0)</f>
        <v>7.57</v>
      </c>
      <c r="D39" s="103">
        <f>IFERROR(VLOOKUP(B39,Sheet3!A33:I1494,8,FALSE),0)</f>
        <v>4.54</v>
      </c>
      <c r="E39" s="30"/>
      <c r="F39" s="107">
        <f t="shared" si="3"/>
        <v>0</v>
      </c>
      <c r="G39" s="31"/>
      <c r="H39" s="166" t="str">
        <f>IFERROR(VLOOKUP(B39,Sheet3!A33:$I$1463,5,FALSE),0)</f>
        <v>6" HANGER - FOR 1/2"-13 THREADED ROD</v>
      </c>
      <c r="I39" s="25">
        <f>IFERROR(VLOOKUP(B39,Sheet3!A33:J1494,9,FALSE),0)</f>
        <v>0.75</v>
      </c>
      <c r="J39" s="26">
        <f t="shared" si="1"/>
        <v>0</v>
      </c>
      <c r="K39" s="3">
        <f t="shared" si="2"/>
        <v>0</v>
      </c>
    </row>
    <row r="40" spans="1:11" ht="12.75" customHeight="1" x14ac:dyDescent="0.2">
      <c r="A40" s="35"/>
      <c r="B40" s="32"/>
      <c r="C40" s="29">
        <f>IFERROR(VLOOKUP(B40,Sheet3!A34:I1495,6,FALSE),0)</f>
        <v>0</v>
      </c>
      <c r="D40" s="103">
        <f>IFERROR(VLOOKUP(B40,Sheet3!A34:I1495,8,FALSE),0)</f>
        <v>0</v>
      </c>
      <c r="E40" s="30"/>
      <c r="F40" s="107">
        <f t="shared" si="3"/>
        <v>0</v>
      </c>
      <c r="G40" s="31"/>
      <c r="H40" s="166">
        <f>IFERROR(VLOOKUP(B40,Sheet3!A34:$I$1463,5,FALSE),0)</f>
        <v>0</v>
      </c>
      <c r="I40" s="25">
        <f>IFERROR(VLOOKUP(B40,Sheet3!A34:J1495,9,FALSE),0)</f>
        <v>0</v>
      </c>
      <c r="J40" s="26">
        <f t="shared" si="1"/>
        <v>0</v>
      </c>
      <c r="K40" s="3">
        <f t="shared" si="2"/>
        <v>0</v>
      </c>
    </row>
    <row r="41" spans="1:11" ht="12.75" customHeight="1" x14ac:dyDescent="0.2">
      <c r="A41" s="35"/>
      <c r="B41" s="32" t="s">
        <v>52</v>
      </c>
      <c r="C41" s="29">
        <f>IFERROR(VLOOKUP(B41,Sheet3!A35:I1496,6,FALSE),0)</f>
        <v>3.27</v>
      </c>
      <c r="D41" s="103">
        <f>IFERROR(VLOOKUP(B41,Sheet3!A35:I1496,8,FALSE),0)</f>
        <v>1.96</v>
      </c>
      <c r="E41" s="30"/>
      <c r="F41" s="107">
        <f t="shared" si="3"/>
        <v>0</v>
      </c>
      <c r="G41" s="31"/>
      <c r="H41" s="166" t="str">
        <f>IFERROR(VLOOKUP(B41,Sheet3!A35:$I$1463,5,FALSE),0)</f>
        <v xml:space="preserve">3/4" FASTPIPE, 20MM TUBING, STRUT CUSHION CLAMP </v>
      </c>
      <c r="I41" s="25">
        <f>IFERROR(VLOOKUP(B41,Sheet3!A35:J1496,9,FALSE),0)</f>
        <v>0.13750000000000001</v>
      </c>
      <c r="J41" s="26">
        <f t="shared" si="1"/>
        <v>0</v>
      </c>
      <c r="K41" s="3">
        <f t="shared" si="2"/>
        <v>0</v>
      </c>
    </row>
    <row r="42" spans="1:11" ht="12.75" customHeight="1" x14ac:dyDescent="0.2">
      <c r="A42" s="35"/>
      <c r="B42" s="32" t="s">
        <v>53</v>
      </c>
      <c r="C42" s="29">
        <f>IFERROR(VLOOKUP(B42,Sheet3!A36:I1497,6,FALSE),0)</f>
        <v>3.67</v>
      </c>
      <c r="D42" s="103">
        <f>IFERROR(VLOOKUP(B42,Sheet3!A36:I1497,8,FALSE),0)</f>
        <v>2.2000000000000002</v>
      </c>
      <c r="E42" s="30"/>
      <c r="F42" s="107">
        <f t="shared" si="3"/>
        <v>0</v>
      </c>
      <c r="G42" s="31"/>
      <c r="H42" s="166" t="str">
        <f>IFERROR(VLOOKUP(B42,Sheet3!A36:$I$1463,5,FALSE),0)</f>
        <v>1" FASTPIPE, 1" TUBING, STRUT CUSHION CLAMP  1.00 O.D</v>
      </c>
      <c r="I42" s="25">
        <f>IFERROR(VLOOKUP(B42,Sheet3!A36:J1497,9,FALSE),0)</f>
        <v>0.156</v>
      </c>
      <c r="J42" s="26">
        <f t="shared" si="1"/>
        <v>0</v>
      </c>
      <c r="K42" s="3">
        <f t="shared" si="2"/>
        <v>0</v>
      </c>
    </row>
    <row r="43" spans="1:11" ht="12.75" customHeight="1" x14ac:dyDescent="0.2">
      <c r="A43" s="38" t="s">
        <v>54</v>
      </c>
      <c r="B43" s="32" t="s">
        <v>55</v>
      </c>
      <c r="C43" s="29">
        <f>IFERROR(VLOOKUP(B43,Sheet3!A37:I1498,6,FALSE),0)</f>
        <v>4.54</v>
      </c>
      <c r="D43" s="103">
        <f>IFERROR(VLOOKUP(B43,Sheet3!A37:I1498,8,FALSE),0)</f>
        <v>2.72</v>
      </c>
      <c r="E43" s="30"/>
      <c r="F43" s="107">
        <f t="shared" si="3"/>
        <v>0</v>
      </c>
      <c r="G43" s="31"/>
      <c r="H43" s="166" t="str">
        <f>IFERROR(VLOOKUP(B43,Sheet3!A37:$I$1463,5,FALSE),0)</f>
        <v>1- 1/2" FASTPIPE, 40MM -1-5/8" TUBING, STRUT CLAMP</v>
      </c>
      <c r="I43" s="25">
        <f>IFERROR(VLOOKUP(B43,Sheet3!A37:J1498,9,FALSE),0)</f>
        <v>0.28110000000000002</v>
      </c>
      <c r="J43" s="26">
        <f t="shared" si="1"/>
        <v>0</v>
      </c>
      <c r="K43" s="3">
        <f t="shared" si="2"/>
        <v>0</v>
      </c>
    </row>
    <row r="44" spans="1:11" ht="12.75" customHeight="1" x14ac:dyDescent="0.2">
      <c r="A44" s="38"/>
      <c r="B44" s="32" t="s">
        <v>56</v>
      </c>
      <c r="C44" s="29">
        <f>IFERROR(VLOOKUP(B44,Sheet3!A38:I1499,6,FALSE),0)</f>
        <v>5.22</v>
      </c>
      <c r="D44" s="103">
        <f>IFERROR(VLOOKUP(B44,Sheet3!A38:I1499,8,FALSE),0)</f>
        <v>3.13</v>
      </c>
      <c r="E44" s="30"/>
      <c r="F44" s="107">
        <f t="shared" si="3"/>
        <v>0</v>
      </c>
      <c r="G44" s="31"/>
      <c r="H44" s="166" t="str">
        <f>IFERROR(VLOOKUP(B44,Sheet3!A38:$I$1463,5,FALSE),0)</f>
        <v>2" FASTPIPE, 2" TUBING, STRUT CUSHION CLAMP 2.00 O.D.</v>
      </c>
      <c r="I44" s="25">
        <f>IFERROR(VLOOKUP(B44,Sheet3!A38:J1499,9,FALSE),0)</f>
        <v>0.4</v>
      </c>
      <c r="J44" s="26">
        <f t="shared" si="1"/>
        <v>0</v>
      </c>
      <c r="K44" s="3">
        <f t="shared" si="2"/>
        <v>0</v>
      </c>
    </row>
    <row r="45" spans="1:11" ht="12.75" customHeight="1" x14ac:dyDescent="0.2">
      <c r="A45" s="35"/>
      <c r="B45" s="32" t="s">
        <v>57</v>
      </c>
      <c r="C45" s="29">
        <f>IFERROR(VLOOKUP(B45,Sheet3!A39:I1500,6,FALSE),0)</f>
        <v>6.14</v>
      </c>
      <c r="D45" s="103">
        <f>IFERROR(VLOOKUP(B45,Sheet3!A39:I1500,8,FALSE),0)</f>
        <v>3.68</v>
      </c>
      <c r="E45" s="30"/>
      <c r="F45" s="107">
        <f t="shared" si="3"/>
        <v>0</v>
      </c>
      <c r="G45" s="31"/>
      <c r="H45" s="166" t="str">
        <f>IFERROR(VLOOKUP(B45,Sheet3!A39:$I$1463,5,FALSE),0)</f>
        <v>3" FASTPIPE STRUT CLAMP</v>
      </c>
      <c r="I45" s="25">
        <f>IFERROR(VLOOKUP(B45,Sheet3!A39:J1500,9,FALSE),0)</f>
        <v>0.5</v>
      </c>
      <c r="J45" s="26">
        <f t="shared" si="1"/>
        <v>0</v>
      </c>
      <c r="K45" s="3">
        <f t="shared" si="2"/>
        <v>0</v>
      </c>
    </row>
    <row r="46" spans="1:11" ht="12.75" customHeight="1" x14ac:dyDescent="0.2">
      <c r="A46" s="35"/>
      <c r="B46" s="32" t="s">
        <v>58</v>
      </c>
      <c r="C46" s="29">
        <f>IFERROR(VLOOKUP(B46,Sheet3!A40:I1501,6,FALSE),0)</f>
        <v>8.9700000000000006</v>
      </c>
      <c r="D46" s="103">
        <f>IFERROR(VLOOKUP(B46,Sheet3!A40:I1501,8,FALSE),0)</f>
        <v>5.38</v>
      </c>
      <c r="E46" s="30"/>
      <c r="F46" s="107">
        <f t="shared" si="3"/>
        <v>0</v>
      </c>
      <c r="G46" s="31"/>
      <c r="H46" s="166" t="str">
        <f>IFERROR(VLOOKUP(B46,Sheet3!A40:$I$1463,5,FALSE),0)</f>
        <v>4" TUBING, STRUT CUSHION CLAMP  4.00 O.D.   FASTPIPE 4</v>
      </c>
      <c r="I46" s="25">
        <f>IFERROR(VLOOKUP(B46,Sheet3!A40:J1501,9,FALSE),0)</f>
        <v>0.94</v>
      </c>
      <c r="J46" s="26">
        <f t="shared" si="1"/>
        <v>0</v>
      </c>
      <c r="K46" s="3">
        <f t="shared" si="2"/>
        <v>0</v>
      </c>
    </row>
    <row r="47" spans="1:11" ht="12.75" customHeight="1" x14ac:dyDescent="0.2">
      <c r="A47" s="35"/>
      <c r="B47" s="32" t="s">
        <v>59</v>
      </c>
      <c r="C47" s="29">
        <f>IFERROR(VLOOKUP(B47,Sheet3!A41:I1502,6,FALSE),0)</f>
        <v>13.59</v>
      </c>
      <c r="D47" s="103">
        <f>IFERROR(VLOOKUP(B47,Sheet3!A41:I1502,8,FALSE),0)</f>
        <v>8.15</v>
      </c>
      <c r="E47" s="30"/>
      <c r="F47" s="107">
        <f t="shared" si="3"/>
        <v>0</v>
      </c>
      <c r="G47" s="31"/>
      <c r="H47" s="166" t="str">
        <f>IFERROR(VLOOKUP(B47,Sheet3!A41:$I$1463,5,FALSE),0)</f>
        <v>6" TUBING, STRUT CUSHION CLAMP  6.00 O.D.   FASTPIPE 6</v>
      </c>
      <c r="I47" s="25">
        <f>IFERROR(VLOOKUP(B47,Sheet3!A41:J1502,9,FALSE),0)</f>
        <v>1.25</v>
      </c>
      <c r="J47" s="26">
        <f t="shared" si="1"/>
        <v>0</v>
      </c>
      <c r="K47" s="3">
        <f t="shared" si="2"/>
        <v>0</v>
      </c>
    </row>
    <row r="48" spans="1:11" ht="12.75" customHeight="1" thickBot="1" x14ac:dyDescent="0.25">
      <c r="A48" s="39" t="s">
        <v>60</v>
      </c>
      <c r="B48" s="40" t="s">
        <v>61</v>
      </c>
      <c r="C48" s="41">
        <f>IFERROR(VLOOKUP(B48,Sheet3!A42:I1503,6,FALSE),0)</f>
        <v>19.239999999999998</v>
      </c>
      <c r="D48" s="105">
        <f>IFERROR(VLOOKUP(B48,Sheet3!A42:I1503,8,FALSE),0)</f>
        <v>11.54</v>
      </c>
      <c r="E48" s="42"/>
      <c r="F48" s="108">
        <f t="shared" si="3"/>
        <v>0</v>
      </c>
      <c r="G48" s="43"/>
      <c r="H48" s="166" t="str">
        <f>IFERROR(VLOOKUP(B48,Sheet3!A42:$I$1463,5,FALSE),0)</f>
        <v>CANTILEVER ARM 12 INCH LENGTH ZINC PLATED  (1-5/8 Strut)</v>
      </c>
      <c r="I48" s="25">
        <f>IFERROR(VLOOKUP(B48,Sheet3!A42:J1503,9,FALSE),0)</f>
        <v>2.61</v>
      </c>
      <c r="J48" s="26">
        <f t="shared" si="1"/>
        <v>0</v>
      </c>
      <c r="K48" s="3">
        <f t="shared" si="2"/>
        <v>0</v>
      </c>
    </row>
    <row r="49" spans="1:11" ht="12.75" customHeight="1" thickBot="1" x14ac:dyDescent="0.25">
      <c r="A49" s="20"/>
      <c r="C49" s="134"/>
      <c r="E49" s="135"/>
      <c r="F49" s="58"/>
      <c r="G49" s="131"/>
      <c r="H49" s="169" t="s">
        <v>62</v>
      </c>
      <c r="I49" s="25">
        <f>IFERROR(VLOOKUP(B49,Sheet3!A43:J1504,9,FALSE),0)</f>
        <v>0</v>
      </c>
      <c r="J49" s="26">
        <f t="shared" si="1"/>
        <v>0</v>
      </c>
      <c r="K49" s="3">
        <f t="shared" si="2"/>
        <v>0</v>
      </c>
    </row>
    <row r="50" spans="1:11" ht="12.75" customHeight="1" x14ac:dyDescent="0.2">
      <c r="A50" s="27"/>
      <c r="B50" s="36" t="s">
        <v>63</v>
      </c>
      <c r="C50" s="22">
        <f>IFERROR(VLOOKUP(B50,Sheet3!A44:I1505,6,FALSE),0)</f>
        <v>13.97</v>
      </c>
      <c r="D50" s="102">
        <f>IFERROR(VLOOKUP(B50,Sheet3!A44:I1505,8,FALSE),0)</f>
        <v>8.3800000000000008</v>
      </c>
      <c r="E50" s="132"/>
      <c r="F50" s="106">
        <f t="shared" ref="F50:F56" si="4">D50*E50</f>
        <v>0</v>
      </c>
      <c r="G50" s="24" t="str">
        <f>IFERROR(VLOOKUP(B50,Sheet3!A44:I1505,4,FALSE),0)</f>
        <v>3/4"</v>
      </c>
      <c r="H50" s="165" t="str">
        <f>IFERROR(VLOOKUP(B50,Sheet3!A44:I1505,5,FALSE),0)</f>
        <v>3/4" UNION FASTPIPE</v>
      </c>
      <c r="I50" s="25">
        <f>IFERROR(VLOOKUP(B50,Sheet3!A44:J1505,9,FALSE),0)</f>
        <v>0.19</v>
      </c>
      <c r="J50" s="26">
        <f t="shared" si="1"/>
        <v>0</v>
      </c>
      <c r="K50" s="3">
        <f t="shared" si="2"/>
        <v>0</v>
      </c>
    </row>
    <row r="51" spans="1:11" ht="12.75" customHeight="1" x14ac:dyDescent="0.2">
      <c r="A51" s="27" t="s">
        <v>64</v>
      </c>
      <c r="B51" s="32" t="s">
        <v>65</v>
      </c>
      <c r="C51" s="29">
        <f>IFERROR(VLOOKUP(B51,Sheet3!A45:I1506,6,FALSE),0)</f>
        <v>21.62</v>
      </c>
      <c r="D51" s="103">
        <f>IFERROR(VLOOKUP(B51,Sheet3!A45:I1506,8,FALSE),0)</f>
        <v>12.97</v>
      </c>
      <c r="E51" s="130"/>
      <c r="F51" s="107">
        <f t="shared" si="4"/>
        <v>0</v>
      </c>
      <c r="G51" s="31" t="str">
        <f>IFERROR(VLOOKUP(B51,Sheet3!A45:I1506,4,FALSE),0)</f>
        <v>1"</v>
      </c>
      <c r="H51" s="166" t="str">
        <f>IFERROR(VLOOKUP(B51,Sheet3!A45:I1506,5,FALSE),0)</f>
        <v>1"  UNION FASTPIPE</v>
      </c>
      <c r="I51" s="25">
        <f>IFERROR(VLOOKUP(B51,Sheet3!A45:J1506,9,FALSE),0)</f>
        <v>0.36</v>
      </c>
      <c r="J51" s="26">
        <f t="shared" si="1"/>
        <v>0</v>
      </c>
      <c r="K51" s="3">
        <f t="shared" si="2"/>
        <v>0</v>
      </c>
    </row>
    <row r="52" spans="1:11" ht="12.75" customHeight="1" x14ac:dyDescent="0.2">
      <c r="A52" s="27"/>
      <c r="B52" s="32" t="s">
        <v>66</v>
      </c>
      <c r="C52" s="29">
        <f>IFERROR(VLOOKUP(B52,Sheet3!A46:I1507,6,FALSE),0)</f>
        <v>35.54</v>
      </c>
      <c r="D52" s="103">
        <f>IFERROR(VLOOKUP(B52,Sheet3!A46:I1507,8,FALSE),0)</f>
        <v>21.32</v>
      </c>
      <c r="E52" s="130"/>
      <c r="F52" s="107">
        <f t="shared" si="4"/>
        <v>0</v>
      </c>
      <c r="G52" s="31" t="str">
        <f>IFERROR(VLOOKUP(B52,Sheet3!A46:I1507,4,FALSE),0)</f>
        <v>1.5"</v>
      </c>
      <c r="H52" s="166" t="str">
        <f>IFERROR(VLOOKUP(B52,Sheet3!A46:I1507,5,FALSE),0)</f>
        <v>1-1/2" UNION FASTPIPE</v>
      </c>
      <c r="I52" s="25">
        <f>IFERROR(VLOOKUP(B52,Sheet3!A46:J1507,9,FALSE),0)</f>
        <v>1.26</v>
      </c>
      <c r="J52" s="26">
        <f t="shared" si="1"/>
        <v>0</v>
      </c>
      <c r="K52" s="3">
        <f t="shared" si="2"/>
        <v>0</v>
      </c>
    </row>
    <row r="53" spans="1:11" ht="12.75" customHeight="1" thickBot="1" x14ac:dyDescent="0.25">
      <c r="A53" s="27"/>
      <c r="B53" s="32" t="s">
        <v>67</v>
      </c>
      <c r="C53" s="29">
        <f>IFERROR(VLOOKUP(B53,Sheet3!A47:I1508,6,FALSE),0)</f>
        <v>43.97</v>
      </c>
      <c r="D53" s="103">
        <f>IFERROR(VLOOKUP(B53,Sheet3!A47:I1508,8,FALSE),0)</f>
        <v>26.38</v>
      </c>
      <c r="E53" s="130"/>
      <c r="F53" s="107">
        <f t="shared" si="4"/>
        <v>0</v>
      </c>
      <c r="G53" s="31" t="str">
        <f>IFERROR(VLOOKUP(B53,Sheet3!A47:I1508,4,FALSE),0)</f>
        <v>2"</v>
      </c>
      <c r="H53" s="166" t="str">
        <f>IFERROR(VLOOKUP(B53,Sheet3!A47:I1508,5,FALSE),0)</f>
        <v>2" UNION FASTPIPE</v>
      </c>
      <c r="I53" s="25">
        <f>IFERROR(VLOOKUP(B53,Sheet3!A47:J1508,9,FALSE),0)</f>
        <v>2.4900000000000002</v>
      </c>
      <c r="J53" s="26">
        <f t="shared" si="1"/>
        <v>0</v>
      </c>
      <c r="K53" s="3">
        <f t="shared" si="2"/>
        <v>0</v>
      </c>
    </row>
    <row r="54" spans="1:11" ht="12.75" customHeight="1" x14ac:dyDescent="0.2">
      <c r="A54" s="20"/>
      <c r="B54" s="32"/>
      <c r="C54" s="29">
        <f>IFERROR(VLOOKUP(B54,Sheet3!A48:I1509,6,FALSE),0)</f>
        <v>0</v>
      </c>
      <c r="D54" s="103">
        <f>IFERROR(VLOOKUP(B54,Sheet3!A48:I1509,8,FALSE),0)</f>
        <v>0</v>
      </c>
      <c r="E54" s="130"/>
      <c r="F54" s="107"/>
      <c r="G54" s="31"/>
      <c r="H54" s="166">
        <f>IFERROR(VLOOKUP(B54,Sheet3!A48:I1509,5,FALSE),0)</f>
        <v>0</v>
      </c>
      <c r="I54" s="25">
        <f>IFERROR(VLOOKUP(B54,Sheet3!A48:J1509,9,FALSE),0)</f>
        <v>0</v>
      </c>
      <c r="J54" s="26">
        <f t="shared" si="1"/>
        <v>0</v>
      </c>
      <c r="K54" s="3">
        <f t="shared" si="2"/>
        <v>0</v>
      </c>
    </row>
    <row r="55" spans="1:11" ht="12.75" customHeight="1" x14ac:dyDescent="0.2">
      <c r="A55" s="27"/>
      <c r="B55" s="32"/>
      <c r="C55" s="29">
        <f>IFERROR(VLOOKUP(B55,Sheet3!A49:I1510,6,FALSE),0)</f>
        <v>0</v>
      </c>
      <c r="D55" s="103">
        <f>IFERROR(VLOOKUP(B55,Sheet3!A49:I1510,8,FALSE),0)</f>
        <v>0</v>
      </c>
      <c r="E55" s="130"/>
      <c r="F55" s="107"/>
      <c r="G55" s="31"/>
      <c r="H55" s="166">
        <f>IFERROR(VLOOKUP(B55,Sheet3!A49:I1510,5,FALSE),0)</f>
        <v>0</v>
      </c>
      <c r="I55" s="25">
        <f>IFERROR(VLOOKUP(B55,Sheet3!A49:J1510,9,FALSE),0)</f>
        <v>0</v>
      </c>
      <c r="J55" s="26">
        <f t="shared" si="1"/>
        <v>0</v>
      </c>
      <c r="K55" s="3">
        <f t="shared" si="2"/>
        <v>0</v>
      </c>
    </row>
    <row r="56" spans="1:11" ht="12.75" customHeight="1" x14ac:dyDescent="0.2">
      <c r="A56" s="27"/>
      <c r="B56" s="32" t="s">
        <v>68</v>
      </c>
      <c r="C56" s="29">
        <f>IFERROR(VLOOKUP(B56,Sheet3!A50:I1511,6,FALSE),0)</f>
        <v>90.97</v>
      </c>
      <c r="D56" s="103">
        <f>IFERROR(VLOOKUP(B56,Sheet3!A50:I1511,8,FALSE),0)</f>
        <v>54.58</v>
      </c>
      <c r="E56" s="130"/>
      <c r="F56" s="107">
        <f t="shared" si="4"/>
        <v>0</v>
      </c>
      <c r="G56" s="31" t="str">
        <f>IFERROR(VLOOKUP(B56,Sheet3!A50:I1511,4,FALSE),0)</f>
        <v>3"</v>
      </c>
      <c r="H56" s="166" t="str">
        <f>IFERROR(VLOOKUP(B56,Sheet3!A50:I1511,5,FALSE),0)</f>
        <v>3" UNION FASTPIPE INDUSTRIAL</v>
      </c>
      <c r="I56" s="25">
        <f>IFERROR(VLOOKUP(B56,Sheet3!A50:J1511,9,FALSE),0)</f>
        <v>5.0999999999999996</v>
      </c>
      <c r="J56" s="26">
        <f t="shared" si="1"/>
        <v>0</v>
      </c>
      <c r="K56" s="3">
        <f t="shared" si="2"/>
        <v>0</v>
      </c>
    </row>
    <row r="57" spans="1:11" ht="12.75" customHeight="1" thickBot="1" x14ac:dyDescent="0.25">
      <c r="A57" s="33"/>
      <c r="B57" s="32"/>
      <c r="C57" s="29">
        <f>IFERROR(VLOOKUP(B57,Sheet3!A51:I1512,6,FALSE),0)</f>
        <v>0</v>
      </c>
      <c r="D57" s="103">
        <f>IFERROR(VLOOKUP(B57,Sheet3!A51:I1512,8,FALSE),0)</f>
        <v>0</v>
      </c>
      <c r="E57" s="130"/>
      <c r="F57" s="107"/>
      <c r="G57" s="31"/>
      <c r="H57" s="166">
        <f>IFERROR(VLOOKUP(B57,Sheet3!A51:I1512,5,FALSE),0)</f>
        <v>0</v>
      </c>
      <c r="I57" s="25">
        <f>IFERROR(VLOOKUP(B57,Sheet3!A51:J1512,9,FALSE),0)</f>
        <v>0</v>
      </c>
      <c r="J57" s="26">
        <f t="shared" si="1"/>
        <v>0</v>
      </c>
      <c r="K57" s="3">
        <f t="shared" si="2"/>
        <v>0</v>
      </c>
    </row>
    <row r="58" spans="1:11" ht="12.75" customHeight="1" x14ac:dyDescent="0.2">
      <c r="A58" s="27"/>
      <c r="B58" s="32" t="s">
        <v>69</v>
      </c>
      <c r="C58" s="29">
        <f>IFERROR(VLOOKUP(B58,Sheet3!A52:I1513,6,FALSE),0)</f>
        <v>97.14</v>
      </c>
      <c r="D58" s="103">
        <f>IFERROR(VLOOKUP(B58,Sheet3!A52:I1513,8,FALSE),0)</f>
        <v>58.28</v>
      </c>
      <c r="E58" s="130"/>
      <c r="F58" s="107">
        <f>D58*E58</f>
        <v>0</v>
      </c>
      <c r="G58" s="31" t="str">
        <f>IFERROR(VLOOKUP(B58,Sheet3!A52:I1513,4,FALSE),0)</f>
        <v>4"</v>
      </c>
      <c r="H58" s="166" t="str">
        <f>IFERROR(VLOOKUP(B58,Sheet3!A52:I1513,5,FALSE),0)</f>
        <v xml:space="preserve"> 4" UNION FASTPIPE INDUSTRIAL</v>
      </c>
      <c r="I58" s="25">
        <f>IFERROR(VLOOKUP(B58,Sheet3!A52:J1513,9,FALSE),0)</f>
        <v>2.16</v>
      </c>
      <c r="J58" s="26">
        <f t="shared" si="1"/>
        <v>0</v>
      </c>
      <c r="K58" s="3">
        <f t="shared" si="2"/>
        <v>0</v>
      </c>
    </row>
    <row r="59" spans="1:11" ht="12.75" customHeight="1" x14ac:dyDescent="0.2">
      <c r="A59" s="27"/>
      <c r="B59" s="32" t="s">
        <v>70</v>
      </c>
      <c r="C59" s="29">
        <f>IFERROR(VLOOKUP(B59,Sheet3!A53:I1514,6,FALSE),0)</f>
        <v>133.94</v>
      </c>
      <c r="D59" s="103">
        <f>IFERROR(VLOOKUP(B59,Sheet3!A53:I1514,8,FALSE),0)</f>
        <v>80.36</v>
      </c>
      <c r="E59" s="130"/>
      <c r="F59" s="107">
        <f t="shared" ref="F59" si="5">D59*E59</f>
        <v>0</v>
      </c>
      <c r="G59" s="31" t="str">
        <f>IFERROR(VLOOKUP(B59,Sheet3!A53:I1514,4,FALSE),0)</f>
        <v>6"</v>
      </c>
      <c r="H59" s="166" t="str">
        <f>IFERROR(VLOOKUP(B59,Sheet3!A53:I1514,5,FALSE),0)</f>
        <v>6" UNION FASTPIPE INDUSTRIAL</v>
      </c>
      <c r="I59" s="25">
        <f>IFERROR(VLOOKUP(B59,Sheet3!A53:J1514,9,FALSE),0)</f>
        <v>4.84</v>
      </c>
      <c r="J59" s="26">
        <f t="shared" si="1"/>
        <v>0</v>
      </c>
      <c r="K59" s="3">
        <f t="shared" si="2"/>
        <v>0</v>
      </c>
    </row>
    <row r="60" spans="1:11" ht="12.75" customHeight="1" x14ac:dyDescent="0.2">
      <c r="A60" s="27"/>
      <c r="B60" s="32"/>
      <c r="C60" s="29">
        <f>IFERROR(VLOOKUP(B60,Sheet3!A54:I1515,6,FALSE),0)</f>
        <v>0</v>
      </c>
      <c r="D60" s="103">
        <f>IFERROR(VLOOKUP(B60,Sheet3!A54:I1515,8,FALSE),0)</f>
        <v>0</v>
      </c>
      <c r="E60" s="137"/>
      <c r="F60" s="107"/>
      <c r="G60" s="31"/>
      <c r="H60" s="166">
        <f>IFERROR(VLOOKUP(B60,Sheet3!A54:I1515,5,FALSE),0)</f>
        <v>0</v>
      </c>
      <c r="I60" s="25">
        <f>IFERROR(VLOOKUP(B60,Sheet3!A54:J1515,9,FALSE),0)</f>
        <v>0</v>
      </c>
      <c r="J60" s="26">
        <f t="shared" si="1"/>
        <v>0</v>
      </c>
      <c r="K60" s="3">
        <f t="shared" si="2"/>
        <v>0</v>
      </c>
    </row>
    <row r="61" spans="1:11" ht="12.75" customHeight="1" x14ac:dyDescent="0.2">
      <c r="A61" s="27"/>
      <c r="B61" s="32" t="s">
        <v>69</v>
      </c>
      <c r="C61" s="29">
        <f>IFERROR(VLOOKUP(B61,Sheet3!A55:I1516,6,FALSE),0)</f>
        <v>97.14</v>
      </c>
      <c r="D61" s="103">
        <f>IFERROR(VLOOKUP(B61,Sheet3!A55:I1516,8,FALSE),0)</f>
        <v>58.28</v>
      </c>
      <c r="E61" s="138">
        <f>(E71)+(E84*2)+(E95*2)+(E115*3)+(E160*2)+(E229)+(E250)+(E239*2)</f>
        <v>0</v>
      </c>
      <c r="F61" s="107">
        <f>D61*E61</f>
        <v>0</v>
      </c>
      <c r="G61" s="31" t="str">
        <f>IFERROR(VLOOKUP(B61,Sheet3!A55:I1516,4,FALSE),0)</f>
        <v>4"</v>
      </c>
      <c r="H61" s="166" t="str">
        <f>IFERROR(VLOOKUP(B61,Sheet3!A55:I1516,5,FALSE),0)</f>
        <v xml:space="preserve"> 4" UNION FASTPIPE INDUSTRIAL</v>
      </c>
      <c r="I61" s="25">
        <f>IFERROR(VLOOKUP(B61,Sheet3!A55:J1516,9,FALSE),0)</f>
        <v>2.16</v>
      </c>
      <c r="J61" s="26">
        <f t="shared" si="1"/>
        <v>0</v>
      </c>
      <c r="K61" s="3">
        <f t="shared" si="2"/>
        <v>0</v>
      </c>
    </row>
    <row r="62" spans="1:11" ht="12.75" customHeight="1" thickBot="1" x14ac:dyDescent="0.25">
      <c r="A62" s="33"/>
      <c r="B62" s="32" t="s">
        <v>70</v>
      </c>
      <c r="C62" s="29">
        <f>IFERROR(VLOOKUP(B62,Sheet3!A56:I1517,6,FALSE),0)</f>
        <v>133.94</v>
      </c>
      <c r="D62" s="103">
        <f>IFERROR(VLOOKUP(B62,Sheet3!A56:I1517,8,FALSE),0)</f>
        <v>80.36</v>
      </c>
      <c r="E62" s="138">
        <f>(E71)+(E85*2)+(E96*2)+(E116*3)+(E161*2)+(E230)+(E251)+(E240*2)</f>
        <v>0</v>
      </c>
      <c r="F62" s="107">
        <f>D62*E62</f>
        <v>0</v>
      </c>
      <c r="G62" s="31" t="str">
        <f>IFERROR(VLOOKUP(B62,Sheet3!A56:I1517,4,FALSE),0)</f>
        <v>6"</v>
      </c>
      <c r="H62" s="166" t="str">
        <f>IFERROR(VLOOKUP(B62,Sheet3!A56:I1517,5,FALSE),0)</f>
        <v>6" UNION FASTPIPE INDUSTRIAL</v>
      </c>
      <c r="I62" s="25">
        <f>IFERROR(VLOOKUP(B62,Sheet3!A56:J1517,9,FALSE),0)</f>
        <v>4.84</v>
      </c>
      <c r="J62" s="26">
        <f t="shared" si="1"/>
        <v>0</v>
      </c>
      <c r="K62" s="3">
        <f t="shared" si="2"/>
        <v>0</v>
      </c>
    </row>
    <row r="63" spans="1:11" ht="12.75" customHeight="1" x14ac:dyDescent="0.2">
      <c r="A63" s="34"/>
      <c r="B63" s="32"/>
      <c r="C63" s="29">
        <f>IFERROR(VLOOKUP(B63,Sheet3!A57:I1518,6,FALSE),0)</f>
        <v>0</v>
      </c>
      <c r="D63" s="103">
        <f>IFERROR(VLOOKUP(B63,Sheet3!A57:I1518,8,FALSE),0)</f>
        <v>0</v>
      </c>
      <c r="E63" s="139"/>
      <c r="F63" s="107"/>
      <c r="G63" s="31"/>
      <c r="H63" s="166">
        <f>IFERROR(VLOOKUP(B63,Sheet3!A57:I1518,5,FALSE),0)</f>
        <v>0</v>
      </c>
      <c r="I63" s="25">
        <f>IFERROR(VLOOKUP(B63,Sheet3!A57:J1518,9,FALSE),0)</f>
        <v>0</v>
      </c>
      <c r="J63" s="26">
        <f t="shared" si="1"/>
        <v>0</v>
      </c>
      <c r="K63" s="3">
        <f t="shared" si="2"/>
        <v>0</v>
      </c>
    </row>
    <row r="64" spans="1:11" ht="12.75" customHeight="1" x14ac:dyDescent="0.2">
      <c r="A64" s="35"/>
      <c r="B64" s="32" t="s">
        <v>71</v>
      </c>
      <c r="C64" s="29">
        <f>IFERROR(VLOOKUP(B64,Sheet3!A58:I1519,6,FALSE),0)</f>
        <v>22.19</v>
      </c>
      <c r="D64" s="103">
        <f>IFERROR(VLOOKUP(B64,Sheet3!A58:I1519,8,FALSE),0)</f>
        <v>13.31</v>
      </c>
      <c r="E64" s="130"/>
      <c r="F64" s="107">
        <f t="shared" ref="F64:F126" si="6">D64*E64</f>
        <v>0</v>
      </c>
      <c r="G64" s="31" t="str">
        <f>IFERROR(VLOOKUP(B64,Sheet3!A58:I1519,4,FALSE),0)</f>
        <v>1"</v>
      </c>
      <c r="H64" s="166" t="str">
        <f>IFERROR(VLOOKUP(B64,Sheet3!A58:I1519,5,FALSE),0)</f>
        <v>1" X 3/4" REDUCTION UNION FASTPIPE</v>
      </c>
      <c r="I64" s="25">
        <f>IFERROR(VLOOKUP(B64,Sheet3!A58:J1519,9,FALSE),0)</f>
        <v>0.63</v>
      </c>
      <c r="J64" s="26">
        <f t="shared" si="1"/>
        <v>0</v>
      </c>
      <c r="K64" s="3">
        <f t="shared" si="2"/>
        <v>0</v>
      </c>
    </row>
    <row r="65" spans="1:11" ht="12.75" customHeight="1" x14ac:dyDescent="0.2">
      <c r="A65" s="35"/>
      <c r="B65" s="32" t="s">
        <v>72</v>
      </c>
      <c r="C65" s="29">
        <f>IFERROR(VLOOKUP(B65,Sheet3!A59:I1520,6,FALSE),0)</f>
        <v>34.74</v>
      </c>
      <c r="D65" s="103">
        <f>IFERROR(VLOOKUP(B65,Sheet3!A59:I1520,8,FALSE),0)</f>
        <v>20.85</v>
      </c>
      <c r="E65" s="130"/>
      <c r="F65" s="107">
        <f t="shared" si="6"/>
        <v>0</v>
      </c>
      <c r="G65" s="31" t="str">
        <f>IFERROR(VLOOKUP(B65,Sheet3!A59:I1520,4,FALSE),0)</f>
        <v>1.5"</v>
      </c>
      <c r="H65" s="166" t="str">
        <f>IFERROR(VLOOKUP(B65,Sheet3!A59:I1520,5,FALSE),0)</f>
        <v>1-1/2" X 3/4" REDUCTION UNION FASTPIPE</v>
      </c>
      <c r="I65" s="25">
        <f>IFERROR(VLOOKUP(B65,Sheet3!A59:J1520,9,FALSE),0)</f>
        <v>1.08</v>
      </c>
      <c r="J65" s="26">
        <f t="shared" si="1"/>
        <v>0</v>
      </c>
      <c r="K65" s="3">
        <f t="shared" si="2"/>
        <v>0</v>
      </c>
    </row>
    <row r="66" spans="1:11" ht="12.75" customHeight="1" x14ac:dyDescent="0.2">
      <c r="A66" s="35"/>
      <c r="B66" s="32" t="s">
        <v>73</v>
      </c>
      <c r="C66" s="29">
        <f>IFERROR(VLOOKUP(B66,Sheet3!A60:I1521,6,FALSE),0)</f>
        <v>33.96</v>
      </c>
      <c r="D66" s="103">
        <f>IFERROR(VLOOKUP(B66,Sheet3!A60:I1521,8,FALSE),0)</f>
        <v>20.38</v>
      </c>
      <c r="E66" s="130"/>
      <c r="F66" s="107">
        <f t="shared" si="6"/>
        <v>0</v>
      </c>
      <c r="G66" s="31" t="str">
        <f>IFERROR(VLOOKUP(B66,Sheet3!A60:I1521,4,FALSE),0)</f>
        <v>1.5"</v>
      </c>
      <c r="H66" s="166" t="str">
        <f>IFERROR(VLOOKUP(B66,Sheet3!A60:I1521,5,FALSE),0)</f>
        <v>1-1/2" X 1" REDUCTION UNION FASTPIPE</v>
      </c>
      <c r="I66" s="25">
        <f>IFERROR(VLOOKUP(B66,Sheet3!A60:J1521,9,FALSE),0)</f>
        <v>0.7</v>
      </c>
      <c r="J66" s="26">
        <f t="shared" si="1"/>
        <v>0</v>
      </c>
      <c r="K66" s="3">
        <f t="shared" si="2"/>
        <v>0</v>
      </c>
    </row>
    <row r="67" spans="1:11" ht="12.75" customHeight="1" x14ac:dyDescent="0.2">
      <c r="A67" s="35"/>
      <c r="B67" s="32" t="s">
        <v>74</v>
      </c>
      <c r="C67" s="29">
        <f>IFERROR(VLOOKUP(B67,Sheet3!A61:I1522,6,FALSE),0)</f>
        <v>44.99</v>
      </c>
      <c r="D67" s="103">
        <f>IFERROR(VLOOKUP(B67,Sheet3!A61:I1522,8,FALSE),0)</f>
        <v>26.99</v>
      </c>
      <c r="E67" s="130"/>
      <c r="F67" s="107">
        <f t="shared" si="6"/>
        <v>0</v>
      </c>
      <c r="G67" s="31" t="str">
        <f>IFERROR(VLOOKUP(B67,Sheet3!A61:I1522,4,FALSE),0)</f>
        <v>2"</v>
      </c>
      <c r="H67" s="166" t="str">
        <f>IFERROR(VLOOKUP(B67,Sheet3!A61:I1522,5,FALSE),0)</f>
        <v>2" X 3/4" REDUCTION UNION FASTPIPE</v>
      </c>
      <c r="I67" s="25">
        <f>IFERROR(VLOOKUP(B67,Sheet3!A61:J1522,9,FALSE),0)</f>
        <v>1.76</v>
      </c>
      <c r="J67" s="26">
        <f t="shared" si="1"/>
        <v>0</v>
      </c>
      <c r="K67" s="3">
        <f t="shared" si="2"/>
        <v>0</v>
      </c>
    </row>
    <row r="68" spans="1:11" ht="12.75" customHeight="1" x14ac:dyDescent="0.2">
      <c r="A68" s="35"/>
      <c r="B68" s="32" t="s">
        <v>75</v>
      </c>
      <c r="C68" s="29">
        <f>IFERROR(VLOOKUP(B68,Sheet3!A62:I1523,6,FALSE),0)</f>
        <v>45.45</v>
      </c>
      <c r="D68" s="103">
        <f>IFERROR(VLOOKUP(B68,Sheet3!A62:I1523,8,FALSE),0)</f>
        <v>27.27</v>
      </c>
      <c r="E68" s="130"/>
      <c r="F68" s="107">
        <f t="shared" si="6"/>
        <v>0</v>
      </c>
      <c r="G68" s="31" t="str">
        <f>IFERROR(VLOOKUP(B68,Sheet3!A62:I1523,4,FALSE),0)</f>
        <v>2"</v>
      </c>
      <c r="H68" s="166" t="str">
        <f>IFERROR(VLOOKUP(B68,Sheet3!A62:I1523,5,FALSE),0)</f>
        <v>2" X 1" REDUCTION UNION FASTPIPE</v>
      </c>
      <c r="I68" s="25">
        <f>IFERROR(VLOOKUP(B68,Sheet3!A62:J1523,9,FALSE),0)</f>
        <v>1.1000000000000001</v>
      </c>
      <c r="J68" s="26">
        <f t="shared" si="1"/>
        <v>0</v>
      </c>
      <c r="K68" s="3">
        <f t="shared" si="2"/>
        <v>0</v>
      </c>
    </row>
    <row r="69" spans="1:11" ht="12.75" customHeight="1" thickBot="1" x14ac:dyDescent="0.25">
      <c r="A69" s="50"/>
      <c r="B69" s="32" t="s">
        <v>76</v>
      </c>
      <c r="C69" s="29">
        <f>IFERROR(VLOOKUP(B69,Sheet3!A63:I1524,6,FALSE),0)</f>
        <v>46.95</v>
      </c>
      <c r="D69" s="103">
        <f>IFERROR(VLOOKUP(B69,Sheet3!A63:I1524,8,FALSE),0)</f>
        <v>28.17</v>
      </c>
      <c r="E69" s="130"/>
      <c r="F69" s="107">
        <f t="shared" si="6"/>
        <v>0</v>
      </c>
      <c r="G69" s="31" t="str">
        <f>IFERROR(VLOOKUP(B69,Sheet3!A63:I1524,4,FALSE),0)</f>
        <v>2"</v>
      </c>
      <c r="H69" s="166" t="str">
        <f>IFERROR(VLOOKUP(B69,Sheet3!A63:I1524,5,FALSE),0)</f>
        <v>2" X 1-1/2" REDUCTION UNION FASTPIPE</v>
      </c>
      <c r="I69" s="25">
        <f>IFERROR(VLOOKUP(B69,Sheet3!A63:J1524,9,FALSE),0)</f>
        <v>1.79</v>
      </c>
      <c r="J69" s="26">
        <f t="shared" si="1"/>
        <v>0</v>
      </c>
      <c r="K69" s="3">
        <f t="shared" si="2"/>
        <v>0</v>
      </c>
    </row>
    <row r="70" spans="1:11" ht="12.75" customHeight="1" x14ac:dyDescent="0.2">
      <c r="A70" s="34"/>
      <c r="B70" s="32"/>
      <c r="C70" s="29">
        <f>IFERROR(VLOOKUP(B70,Sheet3!A64:I1525,6,FALSE),0)</f>
        <v>0</v>
      </c>
      <c r="D70" s="103">
        <f>IFERROR(VLOOKUP(B70,Sheet3!A64:I1525,8,FALSE),0)</f>
        <v>0</v>
      </c>
      <c r="E70" s="139"/>
      <c r="F70" s="107"/>
      <c r="G70" s="31"/>
      <c r="H70" s="166">
        <f>IFERROR(VLOOKUP(B70,Sheet3!A64:I1525,5,FALSE),0)</f>
        <v>0</v>
      </c>
      <c r="I70" s="25">
        <f>IFERROR(VLOOKUP(B70,Sheet3!A64:J1525,9,FALSE),0)</f>
        <v>0</v>
      </c>
      <c r="J70" s="26">
        <f t="shared" si="1"/>
        <v>0</v>
      </c>
      <c r="K70" s="3">
        <f t="shared" si="2"/>
        <v>0</v>
      </c>
    </row>
    <row r="71" spans="1:11" ht="12.75" customHeight="1" x14ac:dyDescent="0.2">
      <c r="A71" s="35"/>
      <c r="B71" s="32" t="s">
        <v>77</v>
      </c>
      <c r="C71" s="29">
        <f>IFERROR(VLOOKUP(B71,Sheet3!A65:I1526,6,FALSE),0)</f>
        <v>363.94</v>
      </c>
      <c r="D71" s="103">
        <f>IFERROR(VLOOKUP(B71,Sheet3!A65:I1526,8,FALSE),0)</f>
        <v>218.36</v>
      </c>
      <c r="E71" s="130"/>
      <c r="F71" s="107">
        <f t="shared" si="6"/>
        <v>0</v>
      </c>
      <c r="G71" s="31" t="str">
        <f>IFERROR(VLOOKUP(B71,Sheet3!A65:I1526,4,FALSE),0)</f>
        <v>6"</v>
      </c>
      <c r="H71" s="166" t="str">
        <f>IFERROR(VLOOKUP(B71,Sheet3!A65:I1526,5,FALSE),0)</f>
        <v>6" X 4" REDUCER FASTPIPE INDUSTRIAL NEEDS (1) FI9002 and (1) FI8002 to connect to pipe</v>
      </c>
      <c r="I71" s="25">
        <f>IFERROR(VLOOKUP(B71,Sheet3!A65:J1526,9,FALSE),0)</f>
        <v>7.5</v>
      </c>
      <c r="J71" s="26">
        <f t="shared" si="1"/>
        <v>0</v>
      </c>
      <c r="K71" s="3">
        <f t="shared" si="2"/>
        <v>0</v>
      </c>
    </row>
    <row r="72" spans="1:11" ht="12.75" customHeight="1" thickBot="1" x14ac:dyDescent="0.25">
      <c r="A72" s="35"/>
      <c r="B72" s="40"/>
      <c r="C72" s="41">
        <f>IFERROR(VLOOKUP(B72,Sheet3!A66:I1527,6,FALSE),0)</f>
        <v>0</v>
      </c>
      <c r="D72" s="105">
        <f>IFERROR(VLOOKUP(B72,Sheet3!A66:I1527,8,FALSE),0)</f>
        <v>0</v>
      </c>
      <c r="E72" s="140"/>
      <c r="F72" s="108"/>
      <c r="G72" s="43"/>
      <c r="H72" s="167">
        <f>IFERROR(VLOOKUP(B72,Sheet3!A66:I1527,5,FALSE),0)</f>
        <v>0</v>
      </c>
      <c r="I72" s="25">
        <f>IFERROR(VLOOKUP(B72,Sheet3!A66:J1527,9,FALSE),0)</f>
        <v>0</v>
      </c>
      <c r="J72" s="26">
        <f t="shared" ref="J72:J134" si="7">I72*E72</f>
        <v>0</v>
      </c>
      <c r="K72" s="3">
        <f t="shared" ref="K72:K134" si="8">E72*C72</f>
        <v>0</v>
      </c>
    </row>
    <row r="73" spans="1:11" ht="12.75" customHeight="1" thickBot="1" x14ac:dyDescent="0.25">
      <c r="A73" s="50"/>
      <c r="B73" s="60"/>
      <c r="C73" s="134"/>
      <c r="E73" s="136"/>
      <c r="F73" s="58"/>
      <c r="G73" s="131"/>
      <c r="H73" s="169" t="s">
        <v>78</v>
      </c>
      <c r="I73" s="25">
        <f>IFERROR(VLOOKUP(B73,Sheet3!A67:J1528,9,FALSE),0)</f>
        <v>0</v>
      </c>
      <c r="J73" s="26">
        <f t="shared" si="7"/>
        <v>0</v>
      </c>
      <c r="K73" s="3">
        <f t="shared" si="8"/>
        <v>0</v>
      </c>
    </row>
    <row r="74" spans="1:11" ht="12.75" customHeight="1" x14ac:dyDescent="0.2">
      <c r="A74" s="20"/>
      <c r="B74" s="36" t="s">
        <v>79</v>
      </c>
      <c r="C74" s="22">
        <f>IFERROR(VLOOKUP(B74,Sheet3!A68:I1529,6,FALSE),0)</f>
        <v>15.25</v>
      </c>
      <c r="D74" s="102">
        <f>IFERROR(VLOOKUP(B74,Sheet3!A68:I1529,8,FALSE),0)</f>
        <v>9.15</v>
      </c>
      <c r="E74" s="118"/>
      <c r="F74" s="106">
        <f t="shared" si="6"/>
        <v>0</v>
      </c>
      <c r="G74" s="24" t="str">
        <f>IFERROR(VLOOKUP(B74,Sheet3!A68:I1529,4,FALSE),0)</f>
        <v>3/4"</v>
      </c>
      <c r="H74" s="165" t="str">
        <f>IFERROR(VLOOKUP(B74,Sheet3!A68:I1529,5,FALSE),0)</f>
        <v>3/4" 90 DEGREE ELBOW FASTPIPE</v>
      </c>
      <c r="I74" s="25">
        <f>IFERROR(VLOOKUP(B74,Sheet3!A68:J1529,9,FALSE),0)</f>
        <v>0.28000000000000003</v>
      </c>
      <c r="J74" s="26">
        <f t="shared" si="7"/>
        <v>0</v>
      </c>
      <c r="K74" s="3">
        <f t="shared" si="8"/>
        <v>0</v>
      </c>
    </row>
    <row r="75" spans="1:11" ht="12.75" customHeight="1" x14ac:dyDescent="0.2">
      <c r="A75" s="27"/>
      <c r="B75" s="32" t="s">
        <v>80</v>
      </c>
      <c r="C75" s="29">
        <f>IFERROR(VLOOKUP(B75,Sheet3!A69:I1530,6,FALSE),0)</f>
        <v>22.95</v>
      </c>
      <c r="D75" s="103">
        <f>IFERROR(VLOOKUP(B75,Sheet3!A69:I1530,8,FALSE),0)</f>
        <v>13.77</v>
      </c>
      <c r="E75" s="117"/>
      <c r="F75" s="107">
        <f t="shared" si="6"/>
        <v>0</v>
      </c>
      <c r="G75" s="31" t="str">
        <f>IFERROR(VLOOKUP(B75,Sheet3!A69:I1530,4,FALSE),0)</f>
        <v>1"</v>
      </c>
      <c r="H75" s="166" t="str">
        <f>IFERROR(VLOOKUP(B75,Sheet3!A69:I1530,5,FALSE),0)</f>
        <v>1" 90 DEGREE ELBOW FASTPIPE</v>
      </c>
      <c r="I75" s="25">
        <f>IFERROR(VLOOKUP(B75,Sheet3!A69:J1530,9,FALSE),0)</f>
        <v>0.33</v>
      </c>
      <c r="J75" s="26">
        <f t="shared" si="7"/>
        <v>0</v>
      </c>
      <c r="K75" s="3">
        <f t="shared" si="8"/>
        <v>0</v>
      </c>
    </row>
    <row r="76" spans="1:11" ht="12.75" customHeight="1" x14ac:dyDescent="0.2">
      <c r="A76" s="27"/>
      <c r="B76" s="32" t="s">
        <v>81</v>
      </c>
      <c r="C76" s="29">
        <f>IFERROR(VLOOKUP(B76,Sheet3!A70:I1531,6,FALSE),0)</f>
        <v>36.99</v>
      </c>
      <c r="D76" s="103">
        <f>IFERROR(VLOOKUP(B76,Sheet3!A70:I1531,8,FALSE),0)</f>
        <v>22.19</v>
      </c>
      <c r="E76" s="30"/>
      <c r="F76" s="107">
        <f t="shared" si="6"/>
        <v>0</v>
      </c>
      <c r="G76" s="31" t="str">
        <f>IFERROR(VLOOKUP(B76,Sheet3!A70:I1531,4,FALSE),0)</f>
        <v>1.5"</v>
      </c>
      <c r="H76" s="166" t="str">
        <f>IFERROR(VLOOKUP(B76,Sheet3!A70:I1531,5,FALSE),0)</f>
        <v>1-1/2" 90 DEGREE ELBOW FASTPIPE</v>
      </c>
      <c r="I76" s="25">
        <f>IFERROR(VLOOKUP(B76,Sheet3!A70:J1531,9,FALSE),0)</f>
        <v>1.2</v>
      </c>
      <c r="J76" s="26">
        <f t="shared" si="7"/>
        <v>0</v>
      </c>
      <c r="K76" s="3">
        <f t="shared" si="8"/>
        <v>0</v>
      </c>
    </row>
    <row r="77" spans="1:11" ht="12.75" customHeight="1" x14ac:dyDescent="0.2">
      <c r="A77" s="27"/>
      <c r="B77" s="32" t="s">
        <v>82</v>
      </c>
      <c r="C77" s="29">
        <f>IFERROR(VLOOKUP(B77,Sheet3!A71:I1532,6,FALSE),0)</f>
        <v>51.97</v>
      </c>
      <c r="D77" s="103">
        <f>IFERROR(VLOOKUP(B77,Sheet3!A71:I1532,8,FALSE),0)</f>
        <v>31.18</v>
      </c>
      <c r="E77" s="30"/>
      <c r="F77" s="107">
        <f t="shared" si="6"/>
        <v>0</v>
      </c>
      <c r="G77" s="31" t="str">
        <f>IFERROR(VLOOKUP(B77,Sheet3!A71:I1532,4,FALSE),0)</f>
        <v>2"</v>
      </c>
      <c r="H77" s="166" t="str">
        <f>IFERROR(VLOOKUP(B77,Sheet3!A71:I1532,5,FALSE),0)</f>
        <v>2" 90 DEGREE ELBOW FASTPIPE</v>
      </c>
      <c r="I77" s="25">
        <f>IFERROR(VLOOKUP(B77,Sheet3!A71:J1532,9,FALSE),0)</f>
        <v>2.2000000000000002</v>
      </c>
      <c r="J77" s="26">
        <f t="shared" si="7"/>
        <v>0</v>
      </c>
      <c r="K77" s="3">
        <f t="shared" si="8"/>
        <v>0</v>
      </c>
    </row>
    <row r="78" spans="1:11" ht="12.75" customHeight="1" thickBot="1" x14ac:dyDescent="0.25">
      <c r="A78" s="33"/>
      <c r="B78" s="40"/>
      <c r="C78" s="41">
        <f>IFERROR(VLOOKUP(B78,Sheet3!A72:I1533,6,FALSE),0)</f>
        <v>0</v>
      </c>
      <c r="D78" s="105">
        <f>IFERROR(VLOOKUP(B78,Sheet3!A72:I1533,8,FALSE),0)</f>
        <v>0</v>
      </c>
      <c r="E78" s="42"/>
      <c r="F78" s="108">
        <f t="shared" si="6"/>
        <v>0</v>
      </c>
      <c r="G78" s="43"/>
      <c r="H78" s="167">
        <f>IFERROR(VLOOKUP(B78,Sheet3!A72:I1533,5,FALSE),0)</f>
        <v>0</v>
      </c>
      <c r="I78" s="25">
        <f>IFERROR(VLOOKUP(B78,Sheet3!A72:J1533,9,FALSE),0)</f>
        <v>0</v>
      </c>
      <c r="J78" s="26">
        <f t="shared" si="7"/>
        <v>0</v>
      </c>
      <c r="K78" s="3">
        <f t="shared" si="8"/>
        <v>0</v>
      </c>
    </row>
    <row r="79" spans="1:11" ht="12.75" customHeight="1" x14ac:dyDescent="0.2">
      <c r="A79" s="20"/>
      <c r="B79" s="36"/>
      <c r="C79" s="22">
        <f>IFERROR(VLOOKUP(B79,Sheet3!A73:I1534,6,FALSE),0)</f>
        <v>0</v>
      </c>
      <c r="D79" s="102">
        <f>IFERROR(VLOOKUP(B79,Sheet3!A73:I1534,8,FALSE),0)</f>
        <v>0</v>
      </c>
      <c r="E79" s="23"/>
      <c r="F79" s="106"/>
      <c r="G79" s="24"/>
      <c r="H79" s="165">
        <f>IFERROR(VLOOKUP(B79,Sheet3!A73:I1534,5,FALSE),0)</f>
        <v>0</v>
      </c>
      <c r="I79" s="25">
        <f>IFERROR(VLOOKUP(B79,Sheet3!A73:J1534,9,FALSE),0)</f>
        <v>0</v>
      </c>
      <c r="J79" s="26">
        <f t="shared" si="7"/>
        <v>0</v>
      </c>
      <c r="K79" s="3">
        <f t="shared" si="8"/>
        <v>0</v>
      </c>
    </row>
    <row r="80" spans="1:11" ht="12.75" customHeight="1" x14ac:dyDescent="0.2">
      <c r="A80" s="27"/>
      <c r="B80" s="32" t="s">
        <v>83</v>
      </c>
      <c r="C80" s="29">
        <f>IFERROR(VLOOKUP(B80,Sheet3!A74:I1535,6,FALSE),0)</f>
        <v>107.98</v>
      </c>
      <c r="D80" s="103">
        <f>IFERROR(VLOOKUP(B80,Sheet3!A74:I1535,8,FALSE),0)</f>
        <v>64.790000000000006</v>
      </c>
      <c r="E80" s="30"/>
      <c r="F80" s="107">
        <f t="shared" si="6"/>
        <v>0</v>
      </c>
      <c r="G80" s="31" t="str">
        <f>IFERROR(VLOOKUP(B80,Sheet3!A74:I1535,4,FALSE),0)</f>
        <v>3"</v>
      </c>
      <c r="H80" s="166" t="str">
        <f>IFERROR(VLOOKUP(B80,Sheet3!A74:I1535,5,FALSE),0)</f>
        <v>3" 90 DEGREE ELBOW FASTPIPE  INDUSTRIAL</v>
      </c>
      <c r="I80" s="25">
        <f>IFERROR(VLOOKUP(B80,Sheet3!A74:J1535,9,FALSE),0)</f>
        <v>7.3</v>
      </c>
      <c r="J80" s="26">
        <f t="shared" si="7"/>
        <v>0</v>
      </c>
      <c r="K80" s="3">
        <f t="shared" si="8"/>
        <v>0</v>
      </c>
    </row>
    <row r="81" spans="1:11" ht="12.75" customHeight="1" x14ac:dyDescent="0.2">
      <c r="A81" s="27"/>
      <c r="B81" s="32"/>
      <c r="C81" s="29">
        <f>IFERROR(VLOOKUP(B81,Sheet3!A75:I1536,6,FALSE),0)</f>
        <v>0</v>
      </c>
      <c r="D81" s="103">
        <f>IFERROR(VLOOKUP(B81,Sheet3!A75:I1536,8,FALSE),0)</f>
        <v>0</v>
      </c>
      <c r="E81" s="52"/>
      <c r="F81" s="107"/>
      <c r="G81" s="31"/>
      <c r="H81" s="166">
        <f>IFERROR(VLOOKUP(B81,Sheet3!A75:I1536,5,FALSE),0)</f>
        <v>0</v>
      </c>
      <c r="I81" s="25">
        <f>IFERROR(VLOOKUP(B81,Sheet3!A75:J1536,9,FALSE),0)</f>
        <v>0</v>
      </c>
      <c r="J81" s="26">
        <f t="shared" si="7"/>
        <v>0</v>
      </c>
      <c r="K81" s="3">
        <f t="shared" si="8"/>
        <v>0</v>
      </c>
    </row>
    <row r="82" spans="1:11" ht="12.75" customHeight="1" thickBot="1" x14ac:dyDescent="0.25">
      <c r="A82" s="33"/>
      <c r="B82" s="45"/>
      <c r="C82" s="46">
        <f>IFERROR(VLOOKUP(B82,Sheet3!A76:I1537,6,FALSE),0)</f>
        <v>0</v>
      </c>
      <c r="D82" s="149">
        <f>IFERROR(VLOOKUP(B82,Sheet3!A76:I1537,8,FALSE),0)</f>
        <v>0</v>
      </c>
      <c r="E82" s="51"/>
      <c r="F82" s="150"/>
      <c r="G82" s="48"/>
      <c r="H82" s="170">
        <f>IFERROR(VLOOKUP(B82,Sheet3!A76:I1537,5,FALSE),0)</f>
        <v>0</v>
      </c>
      <c r="I82" s="25">
        <f>IFERROR(VLOOKUP(B82,Sheet3!A76:J1537,9,FALSE),0)</f>
        <v>0</v>
      </c>
      <c r="J82" s="26">
        <f t="shared" si="7"/>
        <v>0</v>
      </c>
      <c r="K82" s="3">
        <f t="shared" si="8"/>
        <v>0</v>
      </c>
    </row>
    <row r="83" spans="1:11" ht="12.75" customHeight="1" x14ac:dyDescent="0.2">
      <c r="A83" s="34"/>
      <c r="B83" s="36"/>
      <c r="C83" s="22">
        <f>IFERROR(VLOOKUP(B83,Sheet3!A77:I1538,6,FALSE),0)</f>
        <v>0</v>
      </c>
      <c r="D83" s="102">
        <f>IFERROR(VLOOKUP(B83,Sheet3!A77:I1538,8,FALSE),0)</f>
        <v>0</v>
      </c>
      <c r="E83" s="141"/>
      <c r="F83" s="106"/>
      <c r="G83" s="24"/>
      <c r="H83" s="165">
        <f>IFERROR(VLOOKUP(B83,Sheet3!A77:I1538,5,FALSE),0)</f>
        <v>0</v>
      </c>
      <c r="I83" s="25">
        <f>IFERROR(VLOOKUP(B83,Sheet3!A77:J1538,9,FALSE),0)</f>
        <v>0</v>
      </c>
      <c r="J83" s="26">
        <f t="shared" si="7"/>
        <v>0</v>
      </c>
      <c r="K83" s="3">
        <f t="shared" si="8"/>
        <v>0</v>
      </c>
    </row>
    <row r="84" spans="1:11" ht="12.75" customHeight="1" x14ac:dyDescent="0.2">
      <c r="A84" s="35"/>
      <c r="B84" s="32" t="s">
        <v>84</v>
      </c>
      <c r="C84" s="29">
        <f>IFERROR(VLOOKUP(B84,Sheet3!A78:I1539,6,FALSE),0)</f>
        <v>86.97</v>
      </c>
      <c r="D84" s="103">
        <f>IFERROR(VLOOKUP(B84,Sheet3!A78:I1539,8,FALSE),0)</f>
        <v>52.18</v>
      </c>
      <c r="E84" s="142"/>
      <c r="F84" s="107">
        <f t="shared" si="6"/>
        <v>0</v>
      </c>
      <c r="G84" s="31" t="str">
        <f>IFERROR(VLOOKUP(B84,Sheet3!A78:I1539,4,FALSE),0)</f>
        <v>4"</v>
      </c>
      <c r="H84" s="166" t="str">
        <f>IFERROR(VLOOKUP(B84,Sheet3!A78:I1539,5,FALSE),0)</f>
        <v>4" 90 DEGREE ELBOW FASTPIPE  INDUSTRIAL NEEDS (2) FI8002 to connect to pipe</v>
      </c>
      <c r="I84" s="25">
        <f>IFERROR(VLOOKUP(B84,Sheet3!A78:J1539,9,FALSE),0)</f>
        <v>1.89</v>
      </c>
      <c r="J84" s="26">
        <f t="shared" si="7"/>
        <v>0</v>
      </c>
      <c r="K84" s="3">
        <f t="shared" si="8"/>
        <v>0</v>
      </c>
    </row>
    <row r="85" spans="1:11" ht="12.75" customHeight="1" x14ac:dyDescent="0.2">
      <c r="A85" s="35"/>
      <c r="B85" s="32" t="s">
        <v>85</v>
      </c>
      <c r="C85" s="29">
        <f>IFERROR(VLOOKUP(B85,Sheet3!A79:I1540,6,FALSE),0)</f>
        <v>169.72</v>
      </c>
      <c r="D85" s="103">
        <f>IFERROR(VLOOKUP(B85,Sheet3!A79:I1540,8,FALSE),0)</f>
        <v>101.83</v>
      </c>
      <c r="E85" s="142"/>
      <c r="F85" s="107">
        <f t="shared" si="6"/>
        <v>0</v>
      </c>
      <c r="G85" s="31" t="str">
        <f>IFERROR(VLOOKUP(B85,Sheet3!A79:I1540,4,FALSE),0)</f>
        <v>6"</v>
      </c>
      <c r="H85" s="166" t="str">
        <f>IFERROR(VLOOKUP(B85,Sheet3!A79:I1540,5,FALSE),0)</f>
        <v>6"  90 DEGREE ELBOW FASTPIPE  INDUSTRIAL NEEDS (2) FI9002 to connect to pipe</v>
      </c>
      <c r="I85" s="25">
        <f>IFERROR(VLOOKUP(B85,Sheet3!A79:J1540,9,FALSE),0)</f>
        <v>4.09</v>
      </c>
      <c r="J85" s="26">
        <f t="shared" si="7"/>
        <v>0</v>
      </c>
      <c r="K85" s="3">
        <f t="shared" si="8"/>
        <v>0</v>
      </c>
    </row>
    <row r="86" spans="1:11" ht="12.75" customHeight="1" x14ac:dyDescent="0.2">
      <c r="A86" s="35"/>
      <c r="B86" s="32"/>
      <c r="C86" s="29">
        <f>IFERROR(VLOOKUP(B86,Sheet3!A80:I1541,6,FALSE),0)</f>
        <v>0</v>
      </c>
      <c r="D86" s="103">
        <f>IFERROR(VLOOKUP(B86,Sheet3!A80:I1541,8,FALSE),0)</f>
        <v>0</v>
      </c>
      <c r="E86" s="143"/>
      <c r="F86" s="107"/>
      <c r="G86" s="31"/>
      <c r="H86" s="166">
        <f>IFERROR(VLOOKUP(B86,Sheet3!A80:I1541,5,FALSE),0)</f>
        <v>0</v>
      </c>
      <c r="I86" s="25">
        <f>IFERROR(VLOOKUP(B86,Sheet3!A80:J1541,9,FALSE),0)</f>
        <v>0</v>
      </c>
      <c r="J86" s="26">
        <f t="shared" si="7"/>
        <v>0</v>
      </c>
      <c r="K86" s="3">
        <f t="shared" si="8"/>
        <v>0</v>
      </c>
    </row>
    <row r="87" spans="1:11" ht="12.75" customHeight="1" x14ac:dyDescent="0.2">
      <c r="A87" s="35"/>
      <c r="B87" s="32"/>
      <c r="C87" s="29">
        <f>IFERROR(VLOOKUP(B87,Sheet3!A81:I1542,6,FALSE),0)</f>
        <v>0</v>
      </c>
      <c r="D87" s="103">
        <f>IFERROR(VLOOKUP(B87,Sheet3!A81:I1542,8,FALSE),0)</f>
        <v>0</v>
      </c>
      <c r="E87" s="143"/>
      <c r="F87" s="107"/>
      <c r="G87" s="31"/>
      <c r="H87" s="166">
        <f>IFERROR(VLOOKUP(B87,Sheet3!A81:I1542,5,FALSE),0)</f>
        <v>0</v>
      </c>
      <c r="I87" s="25">
        <f>IFERROR(VLOOKUP(B87,Sheet3!A81:J1542,9,FALSE),0)</f>
        <v>0</v>
      </c>
      <c r="J87" s="26">
        <f t="shared" si="7"/>
        <v>0</v>
      </c>
      <c r="K87" s="3">
        <f t="shared" si="8"/>
        <v>0</v>
      </c>
    </row>
    <row r="88" spans="1:11" ht="12.75" customHeight="1" thickBot="1" x14ac:dyDescent="0.25">
      <c r="A88" s="50"/>
      <c r="B88" s="40"/>
      <c r="C88" s="41">
        <f>IFERROR(VLOOKUP(B88,Sheet3!A82:I1543,6,FALSE),0)</f>
        <v>0</v>
      </c>
      <c r="D88" s="105">
        <f>IFERROR(VLOOKUP(B88,Sheet3!A82:I1543,8,FALSE),0)</f>
        <v>0</v>
      </c>
      <c r="E88" s="144"/>
      <c r="F88" s="108"/>
      <c r="G88" s="43"/>
      <c r="H88" s="167">
        <f>IFERROR(VLOOKUP(B88,Sheet3!A82:I1543,5,FALSE),0)</f>
        <v>0</v>
      </c>
      <c r="I88" s="25">
        <f>IFERROR(VLOOKUP(B88,Sheet3!A82:J1543,9,FALSE),0)</f>
        <v>0</v>
      </c>
      <c r="J88" s="26">
        <f t="shared" si="7"/>
        <v>0</v>
      </c>
      <c r="K88" s="3">
        <f t="shared" si="8"/>
        <v>0</v>
      </c>
    </row>
    <row r="89" spans="1:11" ht="12.75" customHeight="1" x14ac:dyDescent="0.2">
      <c r="A89" s="34"/>
      <c r="B89" s="36"/>
      <c r="C89" s="22">
        <f>IFERROR(VLOOKUP(B89,Sheet3!A83:I1544,6,FALSE),0)</f>
        <v>0</v>
      </c>
      <c r="D89" s="102">
        <f>IFERROR(VLOOKUP(B89,Sheet3!A83:I1544,8,FALSE),0)</f>
        <v>0</v>
      </c>
      <c r="E89" s="145"/>
      <c r="F89" s="106"/>
      <c r="G89" s="24"/>
      <c r="H89" s="165">
        <f>IFERROR(VLOOKUP(B89,Sheet3!A83:I1544,5,FALSE),0)</f>
        <v>0</v>
      </c>
      <c r="I89" s="25">
        <f>IFERROR(VLOOKUP(B89,Sheet3!A83:J1544,9,FALSE),0)</f>
        <v>0</v>
      </c>
      <c r="J89" s="26">
        <f t="shared" si="7"/>
        <v>0</v>
      </c>
      <c r="K89" s="3">
        <f t="shared" si="8"/>
        <v>0</v>
      </c>
    </row>
    <row r="90" spans="1:11" ht="12.75" customHeight="1" x14ac:dyDescent="0.2">
      <c r="A90" s="35"/>
      <c r="B90" s="32" t="s">
        <v>86</v>
      </c>
      <c r="C90" s="29">
        <f>IFERROR(VLOOKUP(B90,Sheet3!A84:I1545,6,FALSE),0)</f>
        <v>23.24</v>
      </c>
      <c r="D90" s="103">
        <f>IFERROR(VLOOKUP(B90,Sheet3!A84:I1545,8,FALSE),0)</f>
        <v>13.95</v>
      </c>
      <c r="E90" s="142"/>
      <c r="F90" s="107">
        <f t="shared" si="6"/>
        <v>0</v>
      </c>
      <c r="G90" s="31" t="str">
        <f>IFERROR(VLOOKUP(B90,Sheet3!A84:I1545,4,FALSE),0)</f>
        <v>1"</v>
      </c>
      <c r="H90" s="166" t="str">
        <f>IFERROR(VLOOKUP(B90,Sheet3!A84:I1545,5,FALSE),0)</f>
        <v>1" 45 DEGREE ELBOW FASTPIPE</v>
      </c>
      <c r="I90" s="25">
        <f>IFERROR(VLOOKUP(B90,Sheet3!A84:J1545,9,FALSE),0)</f>
        <v>0.5</v>
      </c>
      <c r="J90" s="26">
        <f t="shared" si="7"/>
        <v>0</v>
      </c>
      <c r="K90" s="3">
        <f t="shared" si="8"/>
        <v>0</v>
      </c>
    </row>
    <row r="91" spans="1:11" ht="12.75" customHeight="1" x14ac:dyDescent="0.2">
      <c r="A91" s="35"/>
      <c r="B91" s="32" t="s">
        <v>87</v>
      </c>
      <c r="C91" s="29">
        <f>IFERROR(VLOOKUP(B91,Sheet3!A85:I1546,6,FALSE),0)</f>
        <v>43.1</v>
      </c>
      <c r="D91" s="103">
        <f>IFERROR(VLOOKUP(B91,Sheet3!A85:I1546,8,FALSE),0)</f>
        <v>25.86</v>
      </c>
      <c r="E91" s="142"/>
      <c r="F91" s="107">
        <f t="shared" si="6"/>
        <v>0</v>
      </c>
      <c r="G91" s="31" t="str">
        <f>IFERROR(VLOOKUP(B91,Sheet3!A85:I1546,4,FALSE),0)</f>
        <v>1.5"</v>
      </c>
      <c r="H91" s="166" t="str">
        <f>IFERROR(VLOOKUP(B91,Sheet3!A85:I1546,5,FALSE),0)</f>
        <v>1-1/2" 45 DEGREE ELBOW FASTPIPE</v>
      </c>
      <c r="I91" s="25">
        <f>IFERROR(VLOOKUP(B91,Sheet3!A85:J1546,9,FALSE),0)</f>
        <v>1.78</v>
      </c>
      <c r="J91" s="26">
        <f t="shared" si="7"/>
        <v>0</v>
      </c>
      <c r="K91" s="3">
        <f t="shared" si="8"/>
        <v>0</v>
      </c>
    </row>
    <row r="92" spans="1:11" ht="12.75" customHeight="1" x14ac:dyDescent="0.2">
      <c r="A92" s="35"/>
      <c r="B92" s="32" t="s">
        <v>88</v>
      </c>
      <c r="C92" s="29">
        <f>IFERROR(VLOOKUP(B92,Sheet3!A86:I1547,6,FALSE),0)</f>
        <v>57.75</v>
      </c>
      <c r="D92" s="103">
        <f>IFERROR(VLOOKUP(B92,Sheet3!A86:I1547,8,FALSE),0)</f>
        <v>34.65</v>
      </c>
      <c r="E92" s="142"/>
      <c r="F92" s="107">
        <f t="shared" si="6"/>
        <v>0</v>
      </c>
      <c r="G92" s="31" t="str">
        <f>IFERROR(VLOOKUP(B92,Sheet3!A86:I1547,4,FALSE),0)</f>
        <v>2"</v>
      </c>
      <c r="H92" s="166" t="str">
        <f>IFERROR(VLOOKUP(B92,Sheet3!A86:I1547,5,FALSE),0)</f>
        <v>2" 45 DEGREE ELBOW FASTPIPE</v>
      </c>
      <c r="I92" s="25">
        <f>IFERROR(VLOOKUP(B92,Sheet3!A86:J1547,9,FALSE),0)</f>
        <v>3.59</v>
      </c>
      <c r="J92" s="26">
        <f t="shared" si="7"/>
        <v>0</v>
      </c>
      <c r="K92" s="3">
        <f t="shared" si="8"/>
        <v>0</v>
      </c>
    </row>
    <row r="93" spans="1:11" ht="12.75" customHeight="1" thickBot="1" x14ac:dyDescent="0.25">
      <c r="A93" s="50"/>
      <c r="B93" s="40"/>
      <c r="C93" s="41">
        <f>IFERROR(VLOOKUP(B93,Sheet3!A87:I1548,6,FALSE),0)</f>
        <v>0</v>
      </c>
      <c r="D93" s="105">
        <f>IFERROR(VLOOKUP(B93,Sheet3!A87:I1548,8,FALSE),0)</f>
        <v>0</v>
      </c>
      <c r="E93" s="146"/>
      <c r="F93" s="108">
        <f t="shared" si="6"/>
        <v>0</v>
      </c>
      <c r="G93" s="43"/>
      <c r="H93" s="167">
        <f>IFERROR(VLOOKUP(B93,Sheet3!A87:I1548,5,FALSE),0)</f>
        <v>0</v>
      </c>
      <c r="I93" s="25">
        <f>IFERROR(VLOOKUP(B93,Sheet3!A87:J1548,9,FALSE),0)</f>
        <v>0</v>
      </c>
      <c r="J93" s="26">
        <f t="shared" si="7"/>
        <v>0</v>
      </c>
      <c r="K93" s="3">
        <f t="shared" si="8"/>
        <v>0</v>
      </c>
    </row>
    <row r="94" spans="1:11" ht="12.75" customHeight="1" x14ac:dyDescent="0.2">
      <c r="A94" s="34"/>
      <c r="B94" s="36"/>
      <c r="C94" s="22">
        <f>IFERROR(VLOOKUP(B94,Sheet3!A88:I1549,6,FALSE),0)</f>
        <v>0</v>
      </c>
      <c r="D94" s="102">
        <f>IFERROR(VLOOKUP(B94,Sheet3!A88:I1549,8,FALSE),0)</f>
        <v>0</v>
      </c>
      <c r="E94" s="147"/>
      <c r="F94" s="106"/>
      <c r="G94" s="24"/>
      <c r="H94" s="165">
        <f>IFERROR(VLOOKUP(B94,Sheet3!A88:I1549,5,FALSE),0)</f>
        <v>0</v>
      </c>
      <c r="I94" s="25">
        <f>IFERROR(VLOOKUP(B94,Sheet3!A88:J1549,9,FALSE),0)</f>
        <v>0</v>
      </c>
      <c r="J94" s="26">
        <f t="shared" si="7"/>
        <v>0</v>
      </c>
      <c r="K94" s="3">
        <f t="shared" si="8"/>
        <v>0</v>
      </c>
    </row>
    <row r="95" spans="1:11" ht="12.75" customHeight="1" x14ac:dyDescent="0.2">
      <c r="A95" s="35"/>
      <c r="B95" s="32" t="s">
        <v>89</v>
      </c>
      <c r="C95" s="29">
        <f>IFERROR(VLOOKUP(B95,Sheet3!A89:I1550,6,FALSE),0)</f>
        <v>85.97</v>
      </c>
      <c r="D95" s="103">
        <f>IFERROR(VLOOKUP(B95,Sheet3!A89:I1550,8,FALSE),0)</f>
        <v>51.58</v>
      </c>
      <c r="E95" s="142"/>
      <c r="F95" s="107">
        <f t="shared" si="6"/>
        <v>0</v>
      </c>
      <c r="G95" s="31" t="str">
        <f>IFERROR(VLOOKUP(B95,Sheet3!A89:I1550,4,FALSE),0)</f>
        <v>4"</v>
      </c>
      <c r="H95" s="166" t="str">
        <f>IFERROR(VLOOKUP(B95,Sheet3!A89:I1550,5,FALSE),0)</f>
        <v>4" 45 DEGREE ELBOW FASTPIPE  INDUSTRIAL NEEDS (2) FI8002 to connect to pipe</v>
      </c>
      <c r="I95" s="25">
        <f>IFERROR(VLOOKUP(B95,Sheet3!A89:J1550,9,FALSE),0)</f>
        <v>3.29</v>
      </c>
      <c r="J95" s="26">
        <f t="shared" si="7"/>
        <v>0</v>
      </c>
      <c r="K95" s="3">
        <f t="shared" si="8"/>
        <v>0</v>
      </c>
    </row>
    <row r="96" spans="1:11" ht="12.75" customHeight="1" x14ac:dyDescent="0.2">
      <c r="A96" s="35"/>
      <c r="B96" s="32" t="s">
        <v>90</v>
      </c>
      <c r="C96" s="29">
        <f>IFERROR(VLOOKUP(B96,Sheet3!A90:I1551,6,FALSE),0)</f>
        <v>169.72</v>
      </c>
      <c r="D96" s="103">
        <f>IFERROR(VLOOKUP(B96,Sheet3!A90:I1551,8,FALSE),0)</f>
        <v>101.83</v>
      </c>
      <c r="E96" s="142"/>
      <c r="F96" s="107">
        <f t="shared" si="6"/>
        <v>0</v>
      </c>
      <c r="G96" s="31" t="str">
        <f>IFERROR(VLOOKUP(B96,Sheet3!A90:I1551,4,FALSE),0)</f>
        <v>6"</v>
      </c>
      <c r="H96" s="166" t="str">
        <f>IFERROR(VLOOKUP(B96,Sheet3!A90:I1551,5,FALSE),0)</f>
        <v>6" 45 DEGREE ELBOW FASTPIPE  INDUSTRIAL NEEDS (2) FI9002 to connect to pipe</v>
      </c>
      <c r="I96" s="25">
        <f>IFERROR(VLOOKUP(B96,Sheet3!A90:J1551,9,FALSE),0)</f>
        <v>7.24</v>
      </c>
      <c r="J96" s="26">
        <f t="shared" si="7"/>
        <v>0</v>
      </c>
      <c r="K96" s="3">
        <f t="shared" si="8"/>
        <v>0</v>
      </c>
    </row>
    <row r="97" spans="1:11" ht="12.75" customHeight="1" thickBot="1" x14ac:dyDescent="0.25">
      <c r="A97" s="50"/>
      <c r="B97" s="40"/>
      <c r="C97" s="41">
        <f>IFERROR(VLOOKUP(B97,Sheet3!A91:I1552,6,FALSE),0)</f>
        <v>0</v>
      </c>
      <c r="D97" s="105">
        <f>IFERROR(VLOOKUP(B97,Sheet3!A91:I1552,8,FALSE),0)</f>
        <v>0</v>
      </c>
      <c r="E97" s="148"/>
      <c r="F97" s="108"/>
      <c r="G97" s="43"/>
      <c r="H97" s="167">
        <f>IFERROR(VLOOKUP(B97,Sheet3!A91:I1552,5,FALSE),0)</f>
        <v>0</v>
      </c>
      <c r="I97" s="25">
        <f>IFERROR(VLOOKUP(B97,Sheet3!A91:J1552,9,FALSE),0)</f>
        <v>0</v>
      </c>
      <c r="J97" s="26">
        <f t="shared" si="7"/>
        <v>0</v>
      </c>
      <c r="K97" s="3">
        <f t="shared" si="8"/>
        <v>0</v>
      </c>
    </row>
    <row r="98" spans="1:11" ht="12.75" customHeight="1" thickBot="1" x14ac:dyDescent="0.25">
      <c r="A98" s="34"/>
      <c r="B98" s="151" t="s">
        <v>91</v>
      </c>
      <c r="C98" s="22"/>
      <c r="D98" s="102"/>
      <c r="E98" s="122"/>
      <c r="F98" s="152"/>
      <c r="G98" s="24"/>
      <c r="H98" s="165"/>
      <c r="I98" s="25">
        <f>IFERROR(VLOOKUP(B98,Sheet3!A92:J1553,9,FALSE),0)</f>
        <v>0</v>
      </c>
      <c r="J98" s="26">
        <f t="shared" si="7"/>
        <v>0</v>
      </c>
      <c r="K98" s="3">
        <f t="shared" si="8"/>
        <v>0</v>
      </c>
    </row>
    <row r="99" spans="1:11" ht="12.75" customHeight="1" x14ac:dyDescent="0.2">
      <c r="A99" s="35"/>
      <c r="B99" s="32" t="s">
        <v>92</v>
      </c>
      <c r="C99" s="29">
        <f>IFERROR(VLOOKUP(B99,Sheet3!A93:I1554,6,FALSE),0)</f>
        <v>30.35</v>
      </c>
      <c r="D99" s="103">
        <f>IFERROR(VLOOKUP(B99,Sheet3!A93:I1554,8,FALSE),0)</f>
        <v>18.21</v>
      </c>
      <c r="E99" s="147"/>
      <c r="F99" s="107">
        <f t="shared" si="6"/>
        <v>0</v>
      </c>
      <c r="G99" s="31" t="str">
        <f>IFERROR(VLOOKUP(B99,Sheet3!A93:I1554,4,FALSE),0)</f>
        <v>3/4"</v>
      </c>
      <c r="H99" s="166" t="str">
        <f>IFERROR(VLOOKUP(B99,Sheet3!A93:I1554,5,FALSE),0)</f>
        <v>3/4" 90 DEGREE REDUCING ELBOW X 1/4" FEMALE NPT FASTPIPE</v>
      </c>
      <c r="I99" s="25">
        <f>IFERROR(VLOOKUP(B99,Sheet3!A93:J1554,9,FALSE),0)</f>
        <v>0</v>
      </c>
      <c r="J99" s="26">
        <f t="shared" si="7"/>
        <v>0</v>
      </c>
      <c r="K99" s="3">
        <f t="shared" si="8"/>
        <v>0</v>
      </c>
    </row>
    <row r="100" spans="1:11" ht="12.75" customHeight="1" x14ac:dyDescent="0.2">
      <c r="A100" s="35"/>
      <c r="B100" s="32" t="s">
        <v>93</v>
      </c>
      <c r="C100" s="29">
        <f>IFERROR(VLOOKUP(B100,Sheet3!A94:I1555,6,FALSE),0)</f>
        <v>31.25</v>
      </c>
      <c r="D100" s="103">
        <f>IFERROR(VLOOKUP(B100,Sheet3!A94:I1555,8,FALSE),0)</f>
        <v>18.75</v>
      </c>
      <c r="E100" s="142"/>
      <c r="F100" s="107">
        <f t="shared" si="6"/>
        <v>0</v>
      </c>
      <c r="G100" s="31" t="str">
        <f>IFERROR(VLOOKUP(B100,Sheet3!A94:I1555,4,FALSE),0)</f>
        <v>3/4"</v>
      </c>
      <c r="H100" s="166" t="str">
        <f>IFERROR(VLOOKUP(B100,Sheet3!A94:I1555,5,FALSE),0)</f>
        <v>3/4" 90 DEGREE REDUCING ELBOW X 1/2" FEMALE NPT FASTPIPE</v>
      </c>
      <c r="I100" s="25">
        <f>IFERROR(VLOOKUP(B100,Sheet3!A94:J1555,9,FALSE),0)</f>
        <v>1.07</v>
      </c>
      <c r="J100" s="26">
        <f t="shared" si="7"/>
        <v>0</v>
      </c>
      <c r="K100" s="3">
        <f t="shared" si="8"/>
        <v>0</v>
      </c>
    </row>
    <row r="101" spans="1:11" ht="12.75" customHeight="1" x14ac:dyDescent="0.2">
      <c r="A101" s="35"/>
      <c r="B101" s="32" t="s">
        <v>94</v>
      </c>
      <c r="C101" s="29">
        <f>IFERROR(VLOOKUP(B101,Sheet3!A95:I1556,6,FALSE),0)</f>
        <v>36.94</v>
      </c>
      <c r="D101" s="103">
        <f>IFERROR(VLOOKUP(B101,Sheet3!A95:I1556,8,FALSE),0)</f>
        <v>22.17</v>
      </c>
      <c r="E101" s="142"/>
      <c r="F101" s="107">
        <f t="shared" si="6"/>
        <v>0</v>
      </c>
      <c r="G101" s="31" t="str">
        <f>IFERROR(VLOOKUP(B101,Sheet3!A95:I1556,4,FALSE),0)</f>
        <v>1"</v>
      </c>
      <c r="H101" s="166" t="str">
        <f>IFERROR(VLOOKUP(B101,Sheet3!A95:I1556,5,FALSE),0)</f>
        <v>1" 90 DEGREE REDUCING ELBOW X 1/4" FEMALE NPT FASTPIPE</v>
      </c>
      <c r="I101" s="25">
        <f>IFERROR(VLOOKUP(B101,Sheet3!A95:J1556,9,FALSE),0)</f>
        <v>0</v>
      </c>
      <c r="J101" s="26">
        <f t="shared" si="7"/>
        <v>0</v>
      </c>
      <c r="K101" s="3">
        <f t="shared" si="8"/>
        <v>0</v>
      </c>
    </row>
    <row r="102" spans="1:11" ht="12.75" customHeight="1" x14ac:dyDescent="0.2">
      <c r="A102" s="35"/>
      <c r="B102" s="32" t="s">
        <v>95</v>
      </c>
      <c r="C102" s="29">
        <f>IFERROR(VLOOKUP(B102,Sheet3!A96:I1557,6,FALSE),0)</f>
        <v>36.590000000000003</v>
      </c>
      <c r="D102" s="103">
        <f>IFERROR(VLOOKUP(B102,Sheet3!A96:I1557,8,FALSE),0)</f>
        <v>21.95</v>
      </c>
      <c r="E102" s="142"/>
      <c r="F102" s="107">
        <f t="shared" si="6"/>
        <v>0</v>
      </c>
      <c r="G102" s="31" t="str">
        <f>IFERROR(VLOOKUP(B102,Sheet3!A96:I1557,4,FALSE),0)</f>
        <v>1"</v>
      </c>
      <c r="H102" s="166" t="str">
        <f>IFERROR(VLOOKUP(B102,Sheet3!A96:I1557,5,FALSE),0)</f>
        <v>1" 90 DEGREE REDUCING ELBOW X 1/2" FEMALE NPT  FASTPIPE</v>
      </c>
      <c r="I102" s="25">
        <f>IFERROR(VLOOKUP(B102,Sheet3!A96:J1557,9,FALSE),0)</f>
        <v>1.23</v>
      </c>
      <c r="J102" s="26">
        <f t="shared" si="7"/>
        <v>0</v>
      </c>
      <c r="K102" s="3">
        <f t="shared" si="8"/>
        <v>0</v>
      </c>
    </row>
    <row r="103" spans="1:11" ht="12.75" customHeight="1" thickBot="1" x14ac:dyDescent="0.25">
      <c r="A103" s="50"/>
      <c r="B103" s="40" t="s">
        <v>96</v>
      </c>
      <c r="C103" s="41">
        <f>IFERROR(VLOOKUP(B103,Sheet3!A97:I1558,6,FALSE),0)</f>
        <v>36.590000000000003</v>
      </c>
      <c r="D103" s="105">
        <f>IFERROR(VLOOKUP(B103,Sheet3!A97:I1558,8,FALSE),0)</f>
        <v>21.95</v>
      </c>
      <c r="E103" s="148"/>
      <c r="F103" s="107">
        <f t="shared" si="6"/>
        <v>0</v>
      </c>
      <c r="G103" s="31" t="str">
        <f>IFERROR(VLOOKUP(B103,Sheet3!A97:I1558,4,FALSE),0)</f>
        <v>1"</v>
      </c>
      <c r="H103" s="166" t="str">
        <f>IFERROR(VLOOKUP(B103,Sheet3!A97:I1558,5,FALSE),0)</f>
        <v>1" 90 DEGREE REDUCING ELBOW X 3/4" FEMALE NPT  FASTPIPE</v>
      </c>
      <c r="I103" s="25">
        <f>IFERROR(VLOOKUP(B103,Sheet3!A97:J1558,9,FALSE),0)</f>
        <v>0.88</v>
      </c>
      <c r="J103" s="26">
        <f t="shared" si="7"/>
        <v>0</v>
      </c>
      <c r="K103" s="3">
        <f t="shared" si="8"/>
        <v>0</v>
      </c>
    </row>
    <row r="104" spans="1:11" ht="12.75" customHeight="1" thickBot="1" x14ac:dyDescent="0.25">
      <c r="A104" s="35"/>
      <c r="B104" s="119"/>
      <c r="C104" s="134"/>
      <c r="E104" s="55"/>
      <c r="F104" s="150"/>
      <c r="G104" s="48"/>
      <c r="H104" s="171" t="s">
        <v>97</v>
      </c>
      <c r="I104" s="25">
        <f>IFERROR(VLOOKUP(B104,Sheet3!A98:J1559,9,FALSE),0)</f>
        <v>0</v>
      </c>
      <c r="J104" s="26">
        <f t="shared" si="7"/>
        <v>0</v>
      </c>
      <c r="K104" s="3">
        <f t="shared" si="8"/>
        <v>0</v>
      </c>
    </row>
    <row r="105" spans="1:11" ht="12.75" customHeight="1" x14ac:dyDescent="0.2">
      <c r="A105" s="27"/>
      <c r="B105" s="36" t="s">
        <v>98</v>
      </c>
      <c r="C105" s="22">
        <f>IFERROR(VLOOKUP(B105,Sheet3!A99:I1560,6,FALSE),0)</f>
        <v>19.34</v>
      </c>
      <c r="D105" s="102">
        <f>IFERROR(VLOOKUP(B105,Sheet3!A99:I1560,8,FALSE),0)</f>
        <v>11.6</v>
      </c>
      <c r="E105" s="23"/>
      <c r="F105" s="106">
        <f t="shared" si="6"/>
        <v>0</v>
      </c>
      <c r="G105" s="24" t="str">
        <f>IFERROR(VLOOKUP(B105,Sheet3!A99:I1560,4,FALSE),0)</f>
        <v>3/4"</v>
      </c>
      <c r="H105" s="165" t="str">
        <f>IFERROR(VLOOKUP(B105,Sheet3!A99:I1560,5,FALSE),0)</f>
        <v>3/4" EQUAL TEE FASTPIPE</v>
      </c>
      <c r="I105" s="25">
        <f>IFERROR(VLOOKUP(B105,Sheet3!A99:J1560,9,FALSE),0)</f>
        <v>0.17</v>
      </c>
      <c r="J105" s="26">
        <f t="shared" si="7"/>
        <v>0</v>
      </c>
      <c r="K105" s="3">
        <f t="shared" si="8"/>
        <v>0</v>
      </c>
    </row>
    <row r="106" spans="1:11" ht="12.75" customHeight="1" x14ac:dyDescent="0.2">
      <c r="A106" s="27"/>
      <c r="B106" s="32" t="s">
        <v>99</v>
      </c>
      <c r="C106" s="29">
        <f>IFERROR(VLOOKUP(B106,Sheet3!A100:I1561,6,FALSE),0)</f>
        <v>27.24</v>
      </c>
      <c r="D106" s="103">
        <f>IFERROR(VLOOKUP(B106,Sheet3!A100:I1561,8,FALSE),0)</f>
        <v>16.34</v>
      </c>
      <c r="E106" s="117"/>
      <c r="F106" s="107">
        <f t="shared" si="6"/>
        <v>0</v>
      </c>
      <c r="G106" s="31" t="str">
        <f>IFERROR(VLOOKUP(B106,Sheet3!A100:I1561,4,FALSE),0)</f>
        <v>1"</v>
      </c>
      <c r="H106" s="166" t="str">
        <f>IFERROR(VLOOKUP(B106,Sheet3!A100:I1561,5,FALSE),0)</f>
        <v>1" EQUAL TEE FASTPIPE</v>
      </c>
      <c r="I106" s="25">
        <f>IFERROR(VLOOKUP(B106,Sheet3!A100:J1561,9,FALSE),0)</f>
        <v>0.31</v>
      </c>
      <c r="J106" s="26">
        <f t="shared" si="7"/>
        <v>0</v>
      </c>
      <c r="K106" s="3">
        <f t="shared" si="8"/>
        <v>0</v>
      </c>
    </row>
    <row r="107" spans="1:11" ht="12.75" customHeight="1" x14ac:dyDescent="0.2">
      <c r="A107" s="27"/>
      <c r="B107" s="32" t="s">
        <v>100</v>
      </c>
      <c r="C107" s="29">
        <f>IFERROR(VLOOKUP(B107,Sheet3!A101:I1562,6,FALSE),0)</f>
        <v>57.97</v>
      </c>
      <c r="D107" s="103">
        <f>IFERROR(VLOOKUP(B107,Sheet3!A101:I1562,8,FALSE),0)</f>
        <v>34.78</v>
      </c>
      <c r="E107" s="30"/>
      <c r="F107" s="107">
        <f t="shared" si="6"/>
        <v>0</v>
      </c>
      <c r="G107" s="31" t="str">
        <f>IFERROR(VLOOKUP(B107,Sheet3!A101:I1562,4,FALSE),0)</f>
        <v>1.5"</v>
      </c>
      <c r="H107" s="166" t="str">
        <f>IFERROR(VLOOKUP(B107,Sheet3!A101:I1562,5,FALSE),0)</f>
        <v>1-1/2" EQUAL TEE FASTPIPE</v>
      </c>
      <c r="I107" s="25">
        <f>IFERROR(VLOOKUP(B107,Sheet3!A101:J1562,9,FALSE),0)</f>
        <v>1.1299999999999999</v>
      </c>
      <c r="J107" s="26">
        <f t="shared" si="7"/>
        <v>0</v>
      </c>
      <c r="K107" s="3">
        <f t="shared" si="8"/>
        <v>0</v>
      </c>
    </row>
    <row r="108" spans="1:11" ht="12.75" customHeight="1" thickBot="1" x14ac:dyDescent="0.25">
      <c r="A108" s="33"/>
      <c r="B108" s="40" t="s">
        <v>101</v>
      </c>
      <c r="C108" s="41">
        <f>IFERROR(VLOOKUP(B108,Sheet3!A102:I1563,6,FALSE),0)</f>
        <v>71.25</v>
      </c>
      <c r="D108" s="105">
        <f>IFERROR(VLOOKUP(B108,Sheet3!A102:I1563,8,FALSE),0)</f>
        <v>42.75</v>
      </c>
      <c r="E108" s="42"/>
      <c r="F108" s="108">
        <f t="shared" si="6"/>
        <v>0</v>
      </c>
      <c r="G108" s="43" t="str">
        <f>IFERROR(VLOOKUP(B108,Sheet3!A102:I1563,4,FALSE),0)</f>
        <v>2"</v>
      </c>
      <c r="H108" s="167" t="str">
        <f>IFERROR(VLOOKUP(B108,Sheet3!A102:I1563,5,FALSE),0)</f>
        <v>2" EQUAL TEE FASTPIPE</v>
      </c>
      <c r="I108" s="25">
        <f>IFERROR(VLOOKUP(B108,Sheet3!A102:J1563,9,FALSE),0)</f>
        <v>1.96</v>
      </c>
      <c r="J108" s="26">
        <f t="shared" si="7"/>
        <v>0</v>
      </c>
      <c r="K108" s="3">
        <f t="shared" si="8"/>
        <v>0</v>
      </c>
    </row>
    <row r="109" spans="1:11" ht="12.75" customHeight="1" x14ac:dyDescent="0.2">
      <c r="A109" s="20"/>
      <c r="B109" s="36"/>
      <c r="C109" s="22">
        <f>IFERROR(VLOOKUP(B109,Sheet3!A103:I1564,6,FALSE),0)</f>
        <v>0</v>
      </c>
      <c r="D109" s="102">
        <f>IFERROR(VLOOKUP(B109,Sheet3!A103:I1564,8,FALSE),0)</f>
        <v>0</v>
      </c>
      <c r="E109" s="23"/>
      <c r="F109" s="106"/>
      <c r="G109" s="24"/>
      <c r="H109" s="165">
        <f>IFERROR(VLOOKUP(B109,Sheet3!A103:I1564,5,FALSE),0)</f>
        <v>0</v>
      </c>
      <c r="I109" s="25">
        <f>IFERROR(VLOOKUP(B109,Sheet3!A103:J1564,9,FALSE),0)</f>
        <v>0</v>
      </c>
      <c r="J109" s="26">
        <f t="shared" si="7"/>
        <v>0</v>
      </c>
      <c r="K109" s="3">
        <f t="shared" si="8"/>
        <v>0</v>
      </c>
    </row>
    <row r="110" spans="1:11" ht="12.75" customHeight="1" x14ac:dyDescent="0.2">
      <c r="A110" s="27"/>
      <c r="B110" s="32"/>
      <c r="C110" s="29">
        <f>IFERROR(VLOOKUP(B110,Sheet3!A104:I1565,6,FALSE),0)</f>
        <v>0</v>
      </c>
      <c r="D110" s="103">
        <f>IFERROR(VLOOKUP(B110,Sheet3!A104:I1565,8,FALSE),0)</f>
        <v>0</v>
      </c>
      <c r="E110" s="30"/>
      <c r="F110" s="107"/>
      <c r="G110" s="31"/>
      <c r="H110" s="166">
        <f>IFERROR(VLOOKUP(B110,Sheet3!A104:I1565,5,FALSE),0)</f>
        <v>0</v>
      </c>
      <c r="I110" s="25">
        <f>IFERROR(VLOOKUP(B110,Sheet3!A104:J1565,9,FALSE),0)</f>
        <v>0</v>
      </c>
      <c r="J110" s="26">
        <f t="shared" si="7"/>
        <v>0</v>
      </c>
      <c r="K110" s="3">
        <f t="shared" si="8"/>
        <v>0</v>
      </c>
    </row>
    <row r="111" spans="1:11" ht="12.75" customHeight="1" x14ac:dyDescent="0.2">
      <c r="A111" s="27"/>
      <c r="B111" s="32" t="s">
        <v>102</v>
      </c>
      <c r="C111" s="29">
        <f>IFERROR(VLOOKUP(B111,Sheet3!A105:I1566,6,FALSE),0)</f>
        <v>145.97</v>
      </c>
      <c r="D111" s="103">
        <f>IFERROR(VLOOKUP(B111,Sheet3!A105:I1566,8,FALSE),0)</f>
        <v>87.58</v>
      </c>
      <c r="E111" s="30"/>
      <c r="F111" s="107">
        <f t="shared" si="6"/>
        <v>0</v>
      </c>
      <c r="G111" s="31" t="str">
        <f>IFERROR(VLOOKUP(B111,Sheet3!A105:I1566,4,FALSE),0)</f>
        <v>3"</v>
      </c>
      <c r="H111" s="166" t="str">
        <f>IFERROR(VLOOKUP(B111,Sheet3!A105:I1566,5,FALSE),0)</f>
        <v>3" EQUAL TEE FASTPIPE INDUSTRIAL</v>
      </c>
      <c r="I111" s="25">
        <f>IFERROR(VLOOKUP(B111,Sheet3!A105:J1566,9,FALSE),0)</f>
        <v>2.5</v>
      </c>
      <c r="J111" s="26">
        <f t="shared" si="7"/>
        <v>0</v>
      </c>
      <c r="K111" s="3">
        <f t="shared" si="8"/>
        <v>0</v>
      </c>
    </row>
    <row r="112" spans="1:11" ht="12.75" customHeight="1" x14ac:dyDescent="0.2">
      <c r="A112" s="27"/>
      <c r="B112" s="32"/>
      <c r="C112" s="29">
        <f>IFERROR(VLOOKUP(B112,Sheet3!A106:I1567,6,FALSE),0)</f>
        <v>0</v>
      </c>
      <c r="D112" s="103">
        <f>IFERROR(VLOOKUP(B112,Sheet3!A106:I1567,8,FALSE),0)</f>
        <v>0</v>
      </c>
      <c r="E112" s="30"/>
      <c r="F112" s="107"/>
      <c r="G112" s="31"/>
      <c r="H112" s="166">
        <f>IFERROR(VLOOKUP(B112,Sheet3!A106:I1567,5,FALSE),0)</f>
        <v>0</v>
      </c>
      <c r="I112" s="25">
        <f>IFERROR(VLOOKUP(B112,Sheet3!A106:J1567,9,FALSE),0)</f>
        <v>0</v>
      </c>
      <c r="J112" s="26">
        <f t="shared" si="7"/>
        <v>0</v>
      </c>
      <c r="K112" s="3">
        <f t="shared" si="8"/>
        <v>0</v>
      </c>
    </row>
    <row r="113" spans="1:11" ht="12.75" customHeight="1" thickBot="1" x14ac:dyDescent="0.25">
      <c r="A113" s="33"/>
      <c r="B113" s="40"/>
      <c r="C113" s="41">
        <f>IFERROR(VLOOKUP(B113,Sheet3!A107:I1568,6,FALSE),0)</f>
        <v>0</v>
      </c>
      <c r="D113" s="105">
        <f>IFERROR(VLOOKUP(B113,Sheet3!A107:I1568,8,FALSE),0)</f>
        <v>0</v>
      </c>
      <c r="E113" s="56"/>
      <c r="F113" s="108"/>
      <c r="G113" s="43"/>
      <c r="H113" s="167">
        <f>IFERROR(VLOOKUP(B113,Sheet3!A107:I1568,5,FALSE),0)</f>
        <v>0</v>
      </c>
      <c r="I113" s="25">
        <f>IFERROR(VLOOKUP(B113,Sheet3!A107:J1568,9,FALSE),0)</f>
        <v>0</v>
      </c>
      <c r="J113" s="26">
        <f t="shared" si="7"/>
        <v>0</v>
      </c>
      <c r="K113" s="3">
        <f t="shared" si="8"/>
        <v>0</v>
      </c>
    </row>
    <row r="114" spans="1:11" ht="12.75" customHeight="1" x14ac:dyDescent="0.2">
      <c r="A114" s="20"/>
      <c r="B114" s="36"/>
      <c r="C114" s="22">
        <f>IFERROR(VLOOKUP(B114,Sheet3!A108:I1569,6,FALSE),0)</f>
        <v>0</v>
      </c>
      <c r="D114" s="102">
        <f>IFERROR(VLOOKUP(B114,Sheet3!A108:I1569,8,FALSE),0)</f>
        <v>0</v>
      </c>
      <c r="E114" s="57"/>
      <c r="F114" s="106"/>
      <c r="G114" s="24"/>
      <c r="H114" s="165">
        <f>IFERROR(VLOOKUP(B114,Sheet3!A108:I1569,5,FALSE),0)</f>
        <v>0</v>
      </c>
      <c r="I114" s="25">
        <f>IFERROR(VLOOKUP(B114,Sheet3!A108:J1569,9,FALSE),0)</f>
        <v>0</v>
      </c>
      <c r="J114" s="26">
        <f t="shared" si="7"/>
        <v>0</v>
      </c>
      <c r="K114" s="3">
        <f t="shared" si="8"/>
        <v>0</v>
      </c>
    </row>
    <row r="115" spans="1:11" ht="12.75" customHeight="1" x14ac:dyDescent="0.2">
      <c r="A115" s="27"/>
      <c r="B115" s="32" t="s">
        <v>103</v>
      </c>
      <c r="C115" s="29">
        <f>IFERROR(VLOOKUP(B115,Sheet3!A109:I1570,6,FALSE),0)</f>
        <v>110.18</v>
      </c>
      <c r="D115" s="103">
        <f>IFERROR(VLOOKUP(B115,Sheet3!A109:I1570,8,FALSE),0)</f>
        <v>66.11</v>
      </c>
      <c r="E115" s="30"/>
      <c r="F115" s="107">
        <f t="shared" si="6"/>
        <v>0</v>
      </c>
      <c r="G115" s="31" t="str">
        <f>IFERROR(VLOOKUP(B115,Sheet3!A109:I1570,4,FALSE),0)</f>
        <v>4"</v>
      </c>
      <c r="H115" s="166" t="str">
        <f>IFERROR(VLOOKUP(B115,Sheet3!A109:I1570,5,FALSE),0)</f>
        <v>4" EQUAL TEE FASTPIPE  INDUSTRIAL NEEDS (3) FI8002 to connect to pipe</v>
      </c>
      <c r="I115" s="25">
        <f>IFERROR(VLOOKUP(B115,Sheet3!A109:J1570,9,FALSE),0)</f>
        <v>1.44</v>
      </c>
      <c r="J115" s="26">
        <f t="shared" si="7"/>
        <v>0</v>
      </c>
      <c r="K115" s="3">
        <f t="shared" si="8"/>
        <v>0</v>
      </c>
    </row>
    <row r="116" spans="1:11" ht="12.75" customHeight="1" x14ac:dyDescent="0.2">
      <c r="A116" s="27"/>
      <c r="B116" s="32" t="s">
        <v>104</v>
      </c>
      <c r="C116" s="29">
        <f>IFERROR(VLOOKUP(B116,Sheet3!A110:I1571,6,FALSE),0)</f>
        <v>241.98</v>
      </c>
      <c r="D116" s="103">
        <f>IFERROR(VLOOKUP(B116,Sheet3!A110:I1571,8,FALSE),0)</f>
        <v>145.19</v>
      </c>
      <c r="E116" s="30"/>
      <c r="F116" s="107">
        <f t="shared" si="6"/>
        <v>0</v>
      </c>
      <c r="G116" s="31" t="str">
        <f>IFERROR(VLOOKUP(B116,Sheet3!A110:I1571,4,FALSE),0)</f>
        <v>6"</v>
      </c>
      <c r="H116" s="166" t="str">
        <f>IFERROR(VLOOKUP(B116,Sheet3!A110:I1571,5,FALSE),0)</f>
        <v>6" EQUAL TEE FASTPIPE  INDUSTRIAL NEEDS (3) FI9002 to connect to pipe</v>
      </c>
      <c r="I116" s="25">
        <f>IFERROR(VLOOKUP(B116,Sheet3!A110:J1571,9,FALSE),0)</f>
        <v>2.1</v>
      </c>
      <c r="J116" s="26">
        <f t="shared" si="7"/>
        <v>0</v>
      </c>
      <c r="K116" s="3">
        <f t="shared" si="8"/>
        <v>0</v>
      </c>
    </row>
    <row r="117" spans="1:11" ht="12.75" customHeight="1" thickBot="1" x14ac:dyDescent="0.25">
      <c r="A117" s="27"/>
      <c r="B117" s="40"/>
      <c r="C117" s="41">
        <f>IFERROR(VLOOKUP(B117,Sheet3!A111:I1572,6,FALSE),0)</f>
        <v>0</v>
      </c>
      <c r="D117" s="105">
        <f>IFERROR(VLOOKUP(B117,Sheet3!A111:I1572,8,FALSE),0)</f>
        <v>0</v>
      </c>
      <c r="E117" s="42"/>
      <c r="F117" s="108"/>
      <c r="G117" s="43"/>
      <c r="H117" s="167">
        <f>IFERROR(VLOOKUP(B117,Sheet3!A111:I1572,5,FALSE),0)</f>
        <v>0</v>
      </c>
      <c r="I117" s="25">
        <f>IFERROR(VLOOKUP(B117,Sheet3!A111:J1572,9,FALSE),0)</f>
        <v>0</v>
      </c>
      <c r="J117" s="26">
        <f t="shared" si="7"/>
        <v>0</v>
      </c>
      <c r="K117" s="3">
        <f t="shared" si="8"/>
        <v>0</v>
      </c>
    </row>
    <row r="118" spans="1:11" ht="12.75" customHeight="1" thickBot="1" x14ac:dyDescent="0.25">
      <c r="A118" s="33"/>
      <c r="C118" s="134"/>
      <c r="E118" s="59"/>
      <c r="F118" s="58"/>
      <c r="G118" s="131"/>
      <c r="H118" s="172" t="s">
        <v>105</v>
      </c>
      <c r="I118" s="25">
        <f>IFERROR(VLOOKUP(B118,Sheet3!A112:J1573,9,FALSE),0)</f>
        <v>0</v>
      </c>
      <c r="J118" s="26">
        <f t="shared" si="7"/>
        <v>0</v>
      </c>
      <c r="K118" s="3">
        <f t="shared" si="8"/>
        <v>0</v>
      </c>
    </row>
    <row r="119" spans="1:11" ht="12.75" customHeight="1" x14ac:dyDescent="0.2">
      <c r="A119" s="20"/>
      <c r="B119" s="36" t="s">
        <v>106</v>
      </c>
      <c r="C119" s="22">
        <f>IFERROR(VLOOKUP(B119,Sheet3!A113:I1574,6,FALSE),0)</f>
        <v>19.97</v>
      </c>
      <c r="D119" s="102">
        <f>IFERROR(VLOOKUP(B119,Sheet3!A113:I1574,8,FALSE),0)</f>
        <v>11.98</v>
      </c>
      <c r="E119" s="23"/>
      <c r="F119" s="106">
        <f t="shared" si="6"/>
        <v>0</v>
      </c>
      <c r="G119" s="24" t="str">
        <f>IFERROR(VLOOKUP(B119,Sheet3!A113:I1574,4,FALSE),0)</f>
        <v>3/4"</v>
      </c>
      <c r="H119" s="165" t="str">
        <f>IFERROR(VLOOKUP(B119,Sheet3!A113:I1574,5,FALSE),0)</f>
        <v>3/4" CROSS FITTING FASTPIPE</v>
      </c>
      <c r="I119" s="25">
        <f>IFERROR(VLOOKUP(B119,Sheet3!A113:J1574,9,FALSE),0)</f>
        <v>0</v>
      </c>
      <c r="J119" s="26">
        <f t="shared" si="7"/>
        <v>0</v>
      </c>
      <c r="K119" s="3">
        <f t="shared" si="8"/>
        <v>0</v>
      </c>
    </row>
    <row r="120" spans="1:11" ht="12.75" customHeight="1" x14ac:dyDescent="0.2">
      <c r="A120" s="27"/>
      <c r="B120" s="32" t="s">
        <v>107</v>
      </c>
      <c r="C120" s="29">
        <f>IFERROR(VLOOKUP(B120,Sheet3!A114:I1575,6,FALSE),0)</f>
        <v>31.47</v>
      </c>
      <c r="D120" s="103">
        <f>IFERROR(VLOOKUP(B120,Sheet3!A114:I1575,8,FALSE),0)</f>
        <v>18.88</v>
      </c>
      <c r="E120" s="30"/>
      <c r="F120" s="107">
        <f t="shared" si="6"/>
        <v>0</v>
      </c>
      <c r="G120" s="31" t="str">
        <f>IFERROR(VLOOKUP(B120,Sheet3!A114:I1575,4,FALSE),0)</f>
        <v>1"</v>
      </c>
      <c r="H120" s="166" t="str">
        <f>IFERROR(VLOOKUP(B120,Sheet3!A114:I1575,5,FALSE),0)</f>
        <v>1" CROSS FITTING FASTPIPE</v>
      </c>
      <c r="I120" s="25">
        <f>IFERROR(VLOOKUP(B120,Sheet3!A114:J1575,9,FALSE),0)</f>
        <v>0.01</v>
      </c>
      <c r="J120" s="26">
        <f t="shared" si="7"/>
        <v>0</v>
      </c>
      <c r="K120" s="3">
        <f t="shared" si="8"/>
        <v>0</v>
      </c>
    </row>
    <row r="121" spans="1:11" ht="12.75" customHeight="1" x14ac:dyDescent="0.2">
      <c r="A121" s="27"/>
      <c r="B121" s="32" t="s">
        <v>108</v>
      </c>
      <c r="C121" s="29">
        <f>IFERROR(VLOOKUP(B121,Sheet3!A115:I1576,6,FALSE),0)</f>
        <v>62.74</v>
      </c>
      <c r="D121" s="103">
        <f>IFERROR(VLOOKUP(B121,Sheet3!A115:I1576,8,FALSE),0)</f>
        <v>37.64</v>
      </c>
      <c r="E121" s="30"/>
      <c r="F121" s="107">
        <f t="shared" si="6"/>
        <v>0</v>
      </c>
      <c r="G121" s="31" t="str">
        <f>IFERROR(VLOOKUP(B121,Sheet3!A115:I1576,4,FALSE),0)</f>
        <v>1.5"</v>
      </c>
      <c r="H121" s="166" t="str">
        <f>IFERROR(VLOOKUP(B121,Sheet3!A115:I1576,5,FALSE),0)</f>
        <v>1-1/2" CROSS FITTING FASTPIPE</v>
      </c>
      <c r="I121" s="25">
        <f>IFERROR(VLOOKUP(B121,Sheet3!A115:J1576,9,FALSE),0)</f>
        <v>0.01</v>
      </c>
      <c r="J121" s="26">
        <f t="shared" si="7"/>
        <v>0</v>
      </c>
      <c r="K121" s="3">
        <f t="shared" si="8"/>
        <v>0</v>
      </c>
    </row>
    <row r="122" spans="1:11" ht="12.75" customHeight="1" thickBot="1" x14ac:dyDescent="0.25">
      <c r="A122" s="27"/>
      <c r="B122" s="40" t="s">
        <v>109</v>
      </c>
      <c r="C122" s="41">
        <f>IFERROR(VLOOKUP(B122,Sheet3!A116:I1577,6,FALSE),0)</f>
        <v>83.4</v>
      </c>
      <c r="D122" s="105">
        <f>IFERROR(VLOOKUP(B122,Sheet3!A116:I1577,8,FALSE),0)</f>
        <v>50.04</v>
      </c>
      <c r="E122" s="42"/>
      <c r="F122" s="108">
        <f t="shared" si="6"/>
        <v>0</v>
      </c>
      <c r="G122" s="43" t="str">
        <f>IFERROR(VLOOKUP(B122,Sheet3!A116:I1577,4,FALSE),0)</f>
        <v>2"</v>
      </c>
      <c r="H122" s="167" t="str">
        <f>IFERROR(VLOOKUP(B122,Sheet3!A116:I1577,5,FALSE),0)</f>
        <v>2" CROSS FITTING FASTPIPE</v>
      </c>
      <c r="I122" s="25">
        <f>IFERROR(VLOOKUP(B122,Sheet3!A116:J1577,9,FALSE),0)</f>
        <v>0.01</v>
      </c>
      <c r="J122" s="26">
        <f t="shared" si="7"/>
        <v>0</v>
      </c>
      <c r="K122" s="3">
        <f t="shared" si="8"/>
        <v>0</v>
      </c>
    </row>
    <row r="123" spans="1:11" ht="12.75" customHeight="1" thickBot="1" x14ac:dyDescent="0.25">
      <c r="A123" s="33"/>
      <c r="B123" s="60"/>
      <c r="C123" s="134"/>
      <c r="E123" s="59"/>
      <c r="F123" s="58"/>
      <c r="G123" s="131"/>
      <c r="H123" s="173" t="s">
        <v>110</v>
      </c>
      <c r="I123" s="25">
        <f>IFERROR(VLOOKUP(B123,Sheet3!A117:J1578,9,FALSE),0)</f>
        <v>0</v>
      </c>
      <c r="J123" s="26">
        <f t="shared" si="7"/>
        <v>0</v>
      </c>
      <c r="K123" s="3">
        <f t="shared" si="8"/>
        <v>0</v>
      </c>
    </row>
    <row r="124" spans="1:11" ht="12.75" customHeight="1" x14ac:dyDescent="0.2">
      <c r="A124" s="35"/>
      <c r="B124" s="36" t="s">
        <v>111</v>
      </c>
      <c r="C124" s="22">
        <f>IFERROR(VLOOKUP(B124,Sheet3!A118:I1579,6,FALSE),0)</f>
        <v>73.540000000000006</v>
      </c>
      <c r="D124" s="102">
        <f>IFERROR(VLOOKUP(B124,Sheet3!A118:I1579,8,FALSE),0)</f>
        <v>44.12</v>
      </c>
      <c r="E124" s="23"/>
      <c r="F124" s="106">
        <f t="shared" si="6"/>
        <v>0</v>
      </c>
      <c r="G124" s="24" t="str">
        <f>IFERROR(VLOOKUP(B124,Sheet3!A118:I1579,4,FALSE),0)</f>
        <v>4"</v>
      </c>
      <c r="H124" s="165" t="str">
        <f>IFERROR(VLOOKUP(B124,Sheet3!A118:I1579,5,FALSE),0)</f>
        <v>4" UNION PLUG X 2" FEMALE NPT FASTPIPE INDUSTRIAL NEEDS(1) FI8002 to connect to pipe</v>
      </c>
      <c r="I124" s="25">
        <f>IFERROR(VLOOKUP(B124,Sheet3!A118:J1579,9,FALSE),0)</f>
        <v>1.3</v>
      </c>
      <c r="J124" s="26">
        <f t="shared" si="7"/>
        <v>0</v>
      </c>
      <c r="K124" s="3">
        <f t="shared" si="8"/>
        <v>0</v>
      </c>
    </row>
    <row r="125" spans="1:11" ht="12.75" customHeight="1" x14ac:dyDescent="0.2">
      <c r="A125" s="35"/>
      <c r="B125" s="32" t="s">
        <v>112</v>
      </c>
      <c r="C125" s="29">
        <f>IFERROR(VLOOKUP(B125,Sheet3!A119:I1580,6,FALSE),0)</f>
        <v>73.540000000000006</v>
      </c>
      <c r="D125" s="103">
        <f>IFERROR(VLOOKUP(B125,Sheet3!A119:I1580,8,FALSE),0)</f>
        <v>44.12</v>
      </c>
      <c r="E125" s="30"/>
      <c r="F125" s="107">
        <f t="shared" si="6"/>
        <v>0</v>
      </c>
      <c r="G125" s="31" t="str">
        <f>IFERROR(VLOOKUP(B125,Sheet3!A119:I1580,4,FALSE),0)</f>
        <v>4"</v>
      </c>
      <c r="H125" s="166" t="str">
        <f>IFERROR(VLOOKUP(B125,Sheet3!A119:I1580,5,FALSE),0)</f>
        <v>4" UNION PLUG X 3" FEMALE NPT FASTPIPE INDUSTRIAL NEEDS (1) FI8002 to connect to pipe</v>
      </c>
      <c r="I125" s="25">
        <f>IFERROR(VLOOKUP(B125,Sheet3!A119:J1580,9,FALSE),0)</f>
        <v>28</v>
      </c>
      <c r="J125" s="26">
        <f t="shared" si="7"/>
        <v>0</v>
      </c>
      <c r="K125" s="3">
        <f t="shared" si="8"/>
        <v>0</v>
      </c>
    </row>
    <row r="126" spans="1:11" ht="12.75" customHeight="1" x14ac:dyDescent="0.2">
      <c r="A126" s="35"/>
      <c r="B126" s="32"/>
      <c r="C126" s="29">
        <f>IFERROR(VLOOKUP(B126,Sheet3!A120:I1581,6,FALSE),0)</f>
        <v>0</v>
      </c>
      <c r="D126" s="103">
        <f>IFERROR(VLOOKUP(B126,Sheet3!A120:I1581,8,FALSE),0)</f>
        <v>0</v>
      </c>
      <c r="E126" s="30"/>
      <c r="F126" s="107">
        <f t="shared" si="6"/>
        <v>0</v>
      </c>
      <c r="G126" s="31"/>
      <c r="H126" s="166">
        <f>IFERROR(VLOOKUP(B126,Sheet3!A120:I1581,5,FALSE),0)</f>
        <v>0</v>
      </c>
      <c r="I126" s="25">
        <f>IFERROR(VLOOKUP(B126,Sheet3!A120:J1581,9,FALSE),0)</f>
        <v>0</v>
      </c>
      <c r="J126" s="26">
        <f t="shared" si="7"/>
        <v>0</v>
      </c>
      <c r="K126" s="3">
        <f t="shared" si="8"/>
        <v>0</v>
      </c>
    </row>
    <row r="127" spans="1:11" ht="12.75" customHeight="1" x14ac:dyDescent="0.2">
      <c r="A127" s="35"/>
      <c r="B127" s="32" t="s">
        <v>113</v>
      </c>
      <c r="C127" s="29">
        <f>IFERROR(VLOOKUP(B127,Sheet3!A121:I1582,6,FALSE),0)</f>
        <v>123.98</v>
      </c>
      <c r="D127" s="103">
        <f>IFERROR(VLOOKUP(B127,Sheet3!A121:I1582,8,FALSE),0)</f>
        <v>74.39</v>
      </c>
      <c r="E127" s="30"/>
      <c r="F127" s="107">
        <f t="shared" ref="F127:F128" si="9">D127*E127</f>
        <v>0</v>
      </c>
      <c r="G127" s="31" t="str">
        <f>IFERROR(VLOOKUP(B127,Sheet3!A121:I1582,4,FALSE),0)</f>
        <v>6"</v>
      </c>
      <c r="H127" s="166" t="str">
        <f>IFERROR(VLOOKUP(B127,Sheet3!A121:I1582,5,FALSE),0)</f>
        <v>6" UNION PLUG X 2" FEMALE NPT FASTPIPE INDUSTRIAL NEEDS (1) FI9002 to connect to pipe</v>
      </c>
      <c r="I127" s="25">
        <f>IFERROR(VLOOKUP(B127,Sheet3!A121:J1582,9,FALSE),0)</f>
        <v>1.34</v>
      </c>
      <c r="J127" s="26">
        <f t="shared" si="7"/>
        <v>0</v>
      </c>
      <c r="K127" s="3">
        <f t="shared" si="8"/>
        <v>0</v>
      </c>
    </row>
    <row r="128" spans="1:11" ht="12.75" customHeight="1" thickBot="1" x14ac:dyDescent="0.25">
      <c r="A128" s="50"/>
      <c r="B128" s="40" t="s">
        <v>114</v>
      </c>
      <c r="C128" s="41">
        <f>IFERROR(VLOOKUP(B128,Sheet3!A122:I1583,6,FALSE),0)</f>
        <v>123.98</v>
      </c>
      <c r="D128" s="105">
        <f>IFERROR(VLOOKUP(B128,Sheet3!A122:I1583,8,FALSE),0)</f>
        <v>74.39</v>
      </c>
      <c r="E128" s="42"/>
      <c r="F128" s="108">
        <f t="shared" si="9"/>
        <v>0</v>
      </c>
      <c r="G128" s="43" t="str">
        <f>IFERROR(VLOOKUP(B128,Sheet3!A122:I1583,4,FALSE),0)</f>
        <v>6"</v>
      </c>
      <c r="H128" s="167" t="str">
        <f>IFERROR(VLOOKUP(B128,Sheet3!A122:I1583,5,FALSE),0)</f>
        <v>6" UNION PLUG X 3"  FEMALE NPT FASTPIPE INDUSTRIAL NEEDS (1) FI9002 to connect to pipe</v>
      </c>
      <c r="I128" s="25">
        <f>IFERROR(VLOOKUP(B128,Sheet3!A122:J1583,9,FALSE),0)</f>
        <v>1.82</v>
      </c>
      <c r="J128" s="26">
        <f t="shared" si="7"/>
        <v>0</v>
      </c>
      <c r="K128" s="3">
        <f t="shared" si="8"/>
        <v>0</v>
      </c>
    </row>
    <row r="129" spans="1:11" ht="12.75" customHeight="1" thickBot="1" x14ac:dyDescent="0.25">
      <c r="A129" s="20"/>
      <c r="B129" s="153" t="s">
        <v>115</v>
      </c>
      <c r="C129" s="134"/>
      <c r="E129" s="121"/>
      <c r="F129" s="1"/>
      <c r="G129" s="131"/>
      <c r="H129" s="168"/>
      <c r="I129" s="25">
        <f>IFERROR(VLOOKUP(B129,Sheet3!A123:J1584,9,FALSE),0)</f>
        <v>0</v>
      </c>
      <c r="J129" s="26">
        <f t="shared" si="7"/>
        <v>0</v>
      </c>
      <c r="K129" s="3">
        <f t="shared" si="8"/>
        <v>0</v>
      </c>
    </row>
    <row r="130" spans="1:11" ht="12.75" customHeight="1" x14ac:dyDescent="0.2">
      <c r="A130" s="27"/>
      <c r="B130" s="36" t="s">
        <v>116</v>
      </c>
      <c r="C130" s="22">
        <f>IFERROR(VLOOKUP(B130,Sheet3!A124:I1585,6,FALSE),0)</f>
        <v>27.14</v>
      </c>
      <c r="D130" s="102">
        <f>IFERROR(VLOOKUP(B130,Sheet3!A124:I1585,8,FALSE),0)</f>
        <v>16.28</v>
      </c>
      <c r="E130" s="53"/>
      <c r="F130" s="106">
        <f t="shared" ref="F130:F134" si="10">D130*E130</f>
        <v>0</v>
      </c>
      <c r="G130" s="24" t="str">
        <f>IFERROR(VLOOKUP(B130,Sheet3!A124:I1585,4,FALSE),0)</f>
        <v>1"</v>
      </c>
      <c r="H130" s="165" t="str">
        <f>IFERROR(VLOOKUP(B130,Sheet3!A124:I1585,5,FALSE),0)</f>
        <v>1" REDUCTION TEE X 3/4" FASTPIPE</v>
      </c>
      <c r="I130" s="25">
        <f>IFERROR(VLOOKUP(B130,Sheet3!A124:J1585,9,FALSE),0)</f>
        <v>0.28999999999999998</v>
      </c>
      <c r="J130" s="26">
        <f t="shared" si="7"/>
        <v>0</v>
      </c>
      <c r="K130" s="3">
        <f t="shared" si="8"/>
        <v>0</v>
      </c>
    </row>
    <row r="131" spans="1:11" ht="12.75" customHeight="1" x14ac:dyDescent="0.2">
      <c r="A131" s="27"/>
      <c r="B131" s="32" t="s">
        <v>117</v>
      </c>
      <c r="C131" s="29">
        <f>IFERROR(VLOOKUP(B131,Sheet3!A125:I1586,6,FALSE),0)</f>
        <v>53.47</v>
      </c>
      <c r="D131" s="103">
        <f>IFERROR(VLOOKUP(B131,Sheet3!A125:I1586,8,FALSE),0)</f>
        <v>32.08</v>
      </c>
      <c r="E131" s="30"/>
      <c r="F131" s="107">
        <f t="shared" si="10"/>
        <v>0</v>
      </c>
      <c r="G131" s="31" t="str">
        <f>IFERROR(VLOOKUP(B131,Sheet3!A125:I1586,4,FALSE),0)</f>
        <v>1.5"</v>
      </c>
      <c r="H131" s="166" t="str">
        <f>IFERROR(VLOOKUP(B131,Sheet3!A125:I1586,5,FALSE),0)</f>
        <v>1-1/2" REDUCTION TEE X  3/4" FASTPIPE</v>
      </c>
      <c r="I131" s="25">
        <f>IFERROR(VLOOKUP(B131,Sheet3!A125:J1586,9,FALSE),0)</f>
        <v>1.45</v>
      </c>
      <c r="J131" s="26">
        <f t="shared" si="7"/>
        <v>0</v>
      </c>
      <c r="K131" s="3">
        <f t="shared" si="8"/>
        <v>0</v>
      </c>
    </row>
    <row r="132" spans="1:11" ht="12.75" customHeight="1" x14ac:dyDescent="0.2">
      <c r="A132" s="27"/>
      <c r="B132" s="32" t="s">
        <v>118</v>
      </c>
      <c r="C132" s="29">
        <f>IFERROR(VLOOKUP(B132,Sheet3!A126:I1587,6,FALSE),0)</f>
        <v>54.94</v>
      </c>
      <c r="D132" s="103">
        <f>IFERROR(VLOOKUP(B132,Sheet3!A126:I1587,8,FALSE),0)</f>
        <v>32.96</v>
      </c>
      <c r="E132" s="30"/>
      <c r="F132" s="107">
        <f t="shared" si="10"/>
        <v>0</v>
      </c>
      <c r="G132" s="31" t="str">
        <f>IFERROR(VLOOKUP(B132,Sheet3!A126:I1587,4,FALSE),0)</f>
        <v>1.5"</v>
      </c>
      <c r="H132" s="166" t="str">
        <f>IFERROR(VLOOKUP(B132,Sheet3!A126:I1587,5,FALSE),0)</f>
        <v>1-1/2" REDUCTION TEE X 1" FASTPIPE</v>
      </c>
      <c r="I132" s="25">
        <f>IFERROR(VLOOKUP(B132,Sheet3!A126:J1587,9,FALSE),0)</f>
        <v>0.64</v>
      </c>
      <c r="J132" s="26">
        <f t="shared" si="7"/>
        <v>0</v>
      </c>
      <c r="K132" s="3">
        <f t="shared" si="8"/>
        <v>0</v>
      </c>
    </row>
    <row r="133" spans="1:11" ht="12.75" customHeight="1" x14ac:dyDescent="0.2">
      <c r="A133" s="27"/>
      <c r="B133" s="32" t="s">
        <v>119</v>
      </c>
      <c r="C133" s="29">
        <f>IFERROR(VLOOKUP(B133,Sheet3!A127:I1588,6,FALSE),0)</f>
        <v>68.319999999999993</v>
      </c>
      <c r="D133" s="103">
        <f>IFERROR(VLOOKUP(B133,Sheet3!A127:I1588,8,FALSE),0)</f>
        <v>40.99</v>
      </c>
      <c r="E133" s="30"/>
      <c r="F133" s="107">
        <f t="shared" si="10"/>
        <v>0</v>
      </c>
      <c r="G133" s="31" t="str">
        <f>IFERROR(VLOOKUP(B133,Sheet3!A127:I1588,4,FALSE),0)</f>
        <v>2"</v>
      </c>
      <c r="H133" s="166" t="str">
        <f>IFERROR(VLOOKUP(B133,Sheet3!A127:I1588,5,FALSE),0)</f>
        <v>2" REDUCTION TEE X  3/4" FASTPIPE</v>
      </c>
      <c r="I133" s="25">
        <f>IFERROR(VLOOKUP(B133,Sheet3!A127:J1588,9,FALSE),0)</f>
        <v>2.5</v>
      </c>
      <c r="J133" s="26">
        <f t="shared" si="7"/>
        <v>0</v>
      </c>
      <c r="K133" s="3">
        <f t="shared" si="8"/>
        <v>0</v>
      </c>
    </row>
    <row r="134" spans="1:11" ht="12.75" customHeight="1" thickBot="1" x14ac:dyDescent="0.25">
      <c r="A134" s="33"/>
      <c r="B134" s="40" t="s">
        <v>120</v>
      </c>
      <c r="C134" s="41">
        <f>IFERROR(VLOOKUP(B134,Sheet3!A128:I1589,6,FALSE),0)</f>
        <v>69.47</v>
      </c>
      <c r="D134" s="105">
        <f>IFERROR(VLOOKUP(B134,Sheet3!A128:I1589,8,FALSE),0)</f>
        <v>41.68</v>
      </c>
      <c r="E134" s="47"/>
      <c r="F134" s="108">
        <f t="shared" si="10"/>
        <v>0</v>
      </c>
      <c r="G134" s="43" t="str">
        <f>IFERROR(VLOOKUP(B134,Sheet3!A128:I1589,4,FALSE),0)</f>
        <v>2"</v>
      </c>
      <c r="H134" s="167" t="str">
        <f>IFERROR(VLOOKUP(B134,Sheet3!A128:I1589,5,FALSE),0)</f>
        <v>2" REDUCTION TEE X 1" FASTPIPE</v>
      </c>
      <c r="I134" s="25">
        <f>IFERROR(VLOOKUP(B134,Sheet3!A128:J1589,9,FALSE),0)</f>
        <v>0.99</v>
      </c>
      <c r="J134" s="26">
        <f t="shared" si="7"/>
        <v>0</v>
      </c>
      <c r="K134" s="3">
        <f t="shared" si="8"/>
        <v>0</v>
      </c>
    </row>
    <row r="135" spans="1:11" ht="12.75" customHeight="1" thickBot="1" x14ac:dyDescent="0.25">
      <c r="A135" s="20"/>
      <c r="B135" s="10" t="s">
        <v>121</v>
      </c>
      <c r="C135" s="134"/>
      <c r="E135" s="121"/>
      <c r="F135" s="1"/>
      <c r="G135" s="131"/>
      <c r="H135" s="168"/>
      <c r="I135" s="25">
        <f>IFERROR(VLOOKUP(B135,Sheet3!A129:J1590,9,FALSE),0)</f>
        <v>0</v>
      </c>
      <c r="J135" s="26">
        <f t="shared" ref="J135:J195" si="11">I135*E135</f>
        <v>0</v>
      </c>
      <c r="K135" s="3">
        <f t="shared" ref="K135:K195" si="12">E135*C135</f>
        <v>0</v>
      </c>
    </row>
    <row r="136" spans="1:11" ht="12.75" customHeight="1" x14ac:dyDescent="0.2">
      <c r="A136" s="27"/>
      <c r="B136" s="36" t="s">
        <v>122</v>
      </c>
      <c r="C136" s="22">
        <f>IFERROR(VLOOKUP(B136,Sheet3!A130:I1591,6,FALSE),0)</f>
        <v>33.75</v>
      </c>
      <c r="D136" s="102">
        <f>IFERROR(VLOOKUP(B136,Sheet3!A130:I1591,8,FALSE),0)</f>
        <v>20.25</v>
      </c>
      <c r="E136" s="23"/>
      <c r="F136" s="106">
        <f t="shared" ref="F136:F147" si="13">D136*E136</f>
        <v>0</v>
      </c>
      <c r="G136" s="24" t="str">
        <f>IFERROR(VLOOKUP(B136,Sheet3!A130:I1591,4,FALSE),0)</f>
        <v>3/4"</v>
      </c>
      <c r="H136" s="165" t="str">
        <f>IFERROR(VLOOKUP(B136,Sheet3!A130:I1591,5,FALSE),0)</f>
        <v>3/4"  REDUCING TEE X 1/4" FEMALE NPT FASTPIPE</v>
      </c>
      <c r="I136" s="25">
        <f>IFERROR(VLOOKUP(B136,Sheet3!A130:J1591,9,FALSE),0)</f>
        <v>0.56000000000000005</v>
      </c>
      <c r="J136" s="26">
        <f t="shared" si="11"/>
        <v>0</v>
      </c>
      <c r="K136" s="3">
        <f t="shared" si="12"/>
        <v>0</v>
      </c>
    </row>
    <row r="137" spans="1:11" ht="12.75" customHeight="1" x14ac:dyDescent="0.2">
      <c r="A137" s="27"/>
      <c r="B137" s="32" t="s">
        <v>123</v>
      </c>
      <c r="C137" s="29">
        <f>IFERROR(VLOOKUP(B137,Sheet3!A131:I1592,6,FALSE),0)</f>
        <v>33.75</v>
      </c>
      <c r="D137" s="103">
        <f>IFERROR(VLOOKUP(B137,Sheet3!A131:I1592,8,FALSE),0)</f>
        <v>20.25</v>
      </c>
      <c r="E137" s="30"/>
      <c r="F137" s="107">
        <f t="shared" si="13"/>
        <v>0</v>
      </c>
      <c r="G137" s="31" t="str">
        <f>IFERROR(VLOOKUP(B137,Sheet3!A131:I1592,4,FALSE),0)</f>
        <v>3/4"</v>
      </c>
      <c r="H137" s="166" t="str">
        <f>IFERROR(VLOOKUP(B137,Sheet3!A131:I1592,5,FALSE),0)</f>
        <v>3/4"  REDUCING TEE X 1/2" FEMALE NPT FASTPIPE</v>
      </c>
      <c r="I137" s="25">
        <f>IFERROR(VLOOKUP(B137,Sheet3!A131:J1592,9,FALSE),0)</f>
        <v>1.02</v>
      </c>
      <c r="J137" s="26">
        <f t="shared" si="11"/>
        <v>0</v>
      </c>
      <c r="K137" s="3">
        <f t="shared" si="12"/>
        <v>0</v>
      </c>
    </row>
    <row r="138" spans="1:11" ht="12.75" customHeight="1" x14ac:dyDescent="0.2">
      <c r="A138" s="27"/>
      <c r="B138" s="32" t="s">
        <v>124</v>
      </c>
      <c r="C138" s="29">
        <f>IFERROR(VLOOKUP(B138,Sheet3!A132:I1593,6,FALSE),0)</f>
        <v>40.54</v>
      </c>
      <c r="D138" s="103">
        <f>IFERROR(VLOOKUP(B138,Sheet3!A132:I1593,8,FALSE),0)</f>
        <v>24.32</v>
      </c>
      <c r="E138" s="30"/>
      <c r="F138" s="107">
        <f t="shared" si="13"/>
        <v>0</v>
      </c>
      <c r="G138" s="31" t="str">
        <f>IFERROR(VLOOKUP(B138,Sheet3!A132:I1593,4,FALSE),0)</f>
        <v>1"</v>
      </c>
      <c r="H138" s="166" t="str">
        <f>IFERROR(VLOOKUP(B138,Sheet3!A132:I1593,5,FALSE),0)</f>
        <v>1"  REDUCING TEE X 1/4" FEMALE NPT FASTPIPE</v>
      </c>
      <c r="I138" s="25">
        <f>IFERROR(VLOOKUP(B138,Sheet3!A132:J1593,9,FALSE),0)</f>
        <v>1.05</v>
      </c>
      <c r="J138" s="26">
        <f t="shared" si="11"/>
        <v>0</v>
      </c>
      <c r="K138" s="3">
        <f t="shared" si="12"/>
        <v>0</v>
      </c>
    </row>
    <row r="139" spans="1:11" ht="12.75" customHeight="1" x14ac:dyDescent="0.2">
      <c r="A139" s="27"/>
      <c r="B139" s="32" t="s">
        <v>125</v>
      </c>
      <c r="C139" s="29">
        <f>IFERROR(VLOOKUP(B139,Sheet3!A133:I1594,6,FALSE),0)</f>
        <v>40.340000000000003</v>
      </c>
      <c r="D139" s="103">
        <f>IFERROR(VLOOKUP(B139,Sheet3!A133:I1594,8,FALSE),0)</f>
        <v>24.2</v>
      </c>
      <c r="E139" s="30"/>
      <c r="F139" s="107">
        <f t="shared" si="13"/>
        <v>0</v>
      </c>
      <c r="G139" s="31" t="str">
        <f>IFERROR(VLOOKUP(B139,Sheet3!A133:I1594,4,FALSE),0)</f>
        <v>1"</v>
      </c>
      <c r="H139" s="166" t="str">
        <f>IFERROR(VLOOKUP(B139,Sheet3!A133:I1594,5,FALSE),0)</f>
        <v>1  REDUCING TEE X 1/2" FEMALE NPT  FASTPIPE</v>
      </c>
      <c r="I139" s="25">
        <f>IFERROR(VLOOKUP(B139,Sheet3!A133:J1594,9,FALSE),0)</f>
        <v>1.25</v>
      </c>
      <c r="J139" s="26">
        <f t="shared" si="11"/>
        <v>0</v>
      </c>
      <c r="K139" s="3">
        <f t="shared" si="12"/>
        <v>0</v>
      </c>
    </row>
    <row r="140" spans="1:11" ht="12.75" customHeight="1" x14ac:dyDescent="0.2">
      <c r="A140" s="27"/>
      <c r="B140" s="32" t="s">
        <v>126</v>
      </c>
      <c r="C140" s="29">
        <f>IFERROR(VLOOKUP(B140,Sheet3!A134:I1595,6,FALSE),0)</f>
        <v>40.54</v>
      </c>
      <c r="D140" s="103">
        <f>IFERROR(VLOOKUP(B140,Sheet3!A134:I1595,8,FALSE),0)</f>
        <v>24.32</v>
      </c>
      <c r="E140" s="30"/>
      <c r="F140" s="107">
        <f t="shared" si="13"/>
        <v>0</v>
      </c>
      <c r="G140" s="31" t="str">
        <f>IFERROR(VLOOKUP(B140,Sheet3!A134:I1595,4,FALSE),0)</f>
        <v>1"</v>
      </c>
      <c r="H140" s="166" t="str">
        <f>IFERROR(VLOOKUP(B140,Sheet3!A134:I1595,5,FALSE),0)</f>
        <v>1" REDUCING TEE X 3/4" FEMALE NPT  FASTPIPE</v>
      </c>
      <c r="I140" s="25">
        <f>IFERROR(VLOOKUP(B140,Sheet3!A134:J1595,9,FALSE),0)</f>
        <v>1.05</v>
      </c>
      <c r="J140" s="26">
        <f t="shared" si="11"/>
        <v>0</v>
      </c>
      <c r="K140" s="3">
        <f t="shared" si="12"/>
        <v>0</v>
      </c>
    </row>
    <row r="141" spans="1:11" ht="12.75" customHeight="1" x14ac:dyDescent="0.2">
      <c r="A141" s="27"/>
      <c r="B141" s="32" t="s">
        <v>127</v>
      </c>
      <c r="C141" s="29">
        <f>IFERROR(VLOOKUP(B141,Sheet3!A135:I1596,6,FALSE),0)</f>
        <v>61.71</v>
      </c>
      <c r="D141" s="103">
        <f>IFERROR(VLOOKUP(B141,Sheet3!A135:I1596,8,FALSE),0)</f>
        <v>37.020000000000003</v>
      </c>
      <c r="E141" s="30"/>
      <c r="F141" s="107">
        <f t="shared" si="13"/>
        <v>0</v>
      </c>
      <c r="G141" s="31" t="str">
        <f>IFERROR(VLOOKUP(B141,Sheet3!A135:I1596,4,FALSE),0)</f>
        <v>1.5"</v>
      </c>
      <c r="H141" s="166" t="str">
        <f>IFERROR(VLOOKUP(B141,Sheet3!A135:I1596,5,FALSE),0)</f>
        <v>1-1/2" REDUCING TEE X 1/2" FEMALE NPT FASTPIPE</v>
      </c>
      <c r="I141" s="25">
        <f>IFERROR(VLOOKUP(B141,Sheet3!A135:J1596,9,FALSE),0)</f>
        <v>1.25</v>
      </c>
      <c r="J141" s="26">
        <f t="shared" si="11"/>
        <v>0</v>
      </c>
      <c r="K141" s="3">
        <f t="shared" si="12"/>
        <v>0</v>
      </c>
    </row>
    <row r="142" spans="1:11" ht="12.75" customHeight="1" x14ac:dyDescent="0.2">
      <c r="A142" s="27"/>
      <c r="B142" s="32" t="s">
        <v>128</v>
      </c>
      <c r="C142" s="29">
        <f>IFERROR(VLOOKUP(B142,Sheet3!A136:I1597,6,FALSE),0)</f>
        <v>61.71</v>
      </c>
      <c r="D142" s="103">
        <f>IFERROR(VLOOKUP(B142,Sheet3!A136:I1597,8,FALSE),0)</f>
        <v>37.020000000000003</v>
      </c>
      <c r="E142" s="30"/>
      <c r="F142" s="107">
        <f t="shared" si="13"/>
        <v>0</v>
      </c>
      <c r="G142" s="31" t="str">
        <f>IFERROR(VLOOKUP(B142,Sheet3!A136:I1597,4,FALSE),0)</f>
        <v>1.5"</v>
      </c>
      <c r="H142" s="166" t="str">
        <f>IFERROR(VLOOKUP(B142,Sheet3!A136:I1597,5,FALSE),0)</f>
        <v>1-1/2" REDUCING TEE X 3/4" FEMALE NPT FASTPIPE</v>
      </c>
      <c r="I142" s="25">
        <f>IFERROR(VLOOKUP(B142,Sheet3!A136:J1597,9,FALSE),0)</f>
        <v>2</v>
      </c>
      <c r="J142" s="26">
        <f t="shared" si="11"/>
        <v>0</v>
      </c>
      <c r="K142" s="3">
        <f t="shared" si="12"/>
        <v>0</v>
      </c>
    </row>
    <row r="143" spans="1:11" ht="12.75" customHeight="1" x14ac:dyDescent="0.2">
      <c r="A143" s="27"/>
      <c r="B143" s="32" t="s">
        <v>129</v>
      </c>
      <c r="C143" s="29">
        <f>IFERROR(VLOOKUP(B143,Sheet3!A137:I1598,6,FALSE),0)</f>
        <v>67.959999999999994</v>
      </c>
      <c r="D143" s="103">
        <f>IFERROR(VLOOKUP(B143,Sheet3!A137:I1598,8,FALSE),0)</f>
        <v>40.78</v>
      </c>
      <c r="E143" s="30"/>
      <c r="F143" s="107">
        <f t="shared" si="13"/>
        <v>0</v>
      </c>
      <c r="G143" s="31" t="str">
        <f>IFERROR(VLOOKUP(B143,Sheet3!A137:I1598,4,FALSE),0)</f>
        <v>2"</v>
      </c>
      <c r="H143" s="166" t="str">
        <f>IFERROR(VLOOKUP(B143,Sheet3!A137:I1598,5,FALSE),0)</f>
        <v>2" REDUCING TEE X 1/2" FEMALE NPT  FASTPIPE</v>
      </c>
      <c r="I143" s="25">
        <f>IFERROR(VLOOKUP(B143,Sheet3!A137:J1598,9,FALSE),0)</f>
        <v>2</v>
      </c>
      <c r="J143" s="26">
        <f t="shared" si="11"/>
        <v>0</v>
      </c>
      <c r="K143" s="3">
        <f t="shared" si="12"/>
        <v>0</v>
      </c>
    </row>
    <row r="144" spans="1:11" ht="12.75" customHeight="1" thickBot="1" x14ac:dyDescent="0.25">
      <c r="A144" s="33"/>
      <c r="B144" s="40" t="s">
        <v>130</v>
      </c>
      <c r="C144" s="41">
        <f>IFERROR(VLOOKUP(B144,Sheet3!A138:I1599,6,FALSE),0)</f>
        <v>67.959999999999994</v>
      </c>
      <c r="D144" s="105">
        <f>IFERROR(VLOOKUP(B144,Sheet3!A138:I1599,8,FALSE),0)</f>
        <v>40.78</v>
      </c>
      <c r="E144" s="42"/>
      <c r="F144" s="108">
        <f t="shared" si="13"/>
        <v>0</v>
      </c>
      <c r="G144" s="43" t="str">
        <f>IFERROR(VLOOKUP(B144,Sheet3!A138:I1599,4,FALSE),0)</f>
        <v>2"</v>
      </c>
      <c r="H144" s="167" t="str">
        <f>IFERROR(VLOOKUP(B144,Sheet3!A138:I1599,5,FALSE),0)</f>
        <v>2" REDUCING TEE X 3/4" FEMALE NPT    FASTPIPE</v>
      </c>
      <c r="I144" s="25">
        <f>IFERROR(VLOOKUP(B144,Sheet3!A138:J1599,9,FALSE),0)</f>
        <v>3</v>
      </c>
      <c r="J144" s="26">
        <f t="shared" si="11"/>
        <v>0</v>
      </c>
      <c r="K144" s="3">
        <f t="shared" si="12"/>
        <v>0</v>
      </c>
    </row>
    <row r="145" spans="1:11" ht="12.75" customHeight="1" x14ac:dyDescent="0.2">
      <c r="A145" s="34"/>
      <c r="B145" s="36"/>
      <c r="C145" s="22">
        <f>IFERROR(VLOOKUP(B145,Sheet3!A139:I1600,6,FALSE),0)</f>
        <v>0</v>
      </c>
      <c r="D145" s="102">
        <f>IFERROR(VLOOKUP(B145,Sheet3!A139:I1600,8,FALSE),0)</f>
        <v>0</v>
      </c>
      <c r="E145" s="61"/>
      <c r="F145" s="106"/>
      <c r="G145" s="24"/>
      <c r="H145" s="165">
        <f>IFERROR(VLOOKUP(B145,Sheet3!A139:I1600,5,FALSE),0)</f>
        <v>0</v>
      </c>
      <c r="I145" s="25">
        <f>IFERROR(VLOOKUP(B145,Sheet3!A139:J1600,9,FALSE),0)</f>
        <v>0</v>
      </c>
      <c r="J145" s="26">
        <f t="shared" si="11"/>
        <v>0</v>
      </c>
      <c r="K145" s="3">
        <f t="shared" si="12"/>
        <v>0</v>
      </c>
    </row>
    <row r="146" spans="1:11" ht="12.75" customHeight="1" x14ac:dyDescent="0.2">
      <c r="A146" s="35"/>
      <c r="B146" s="32"/>
      <c r="C146" s="29">
        <f>IFERROR(VLOOKUP(B146,Sheet3!A140:I1601,6,FALSE),0)</f>
        <v>0</v>
      </c>
      <c r="D146" s="103">
        <f>IFERROR(VLOOKUP(B146,Sheet3!A140:I1601,8,FALSE),0)</f>
        <v>0</v>
      </c>
      <c r="E146" s="49"/>
      <c r="F146" s="107"/>
      <c r="G146" s="31"/>
      <c r="H146" s="166">
        <f>IFERROR(VLOOKUP(B146,Sheet3!A140:I1601,5,FALSE),0)</f>
        <v>0</v>
      </c>
      <c r="I146" s="25">
        <f>IFERROR(VLOOKUP(B146,Sheet3!A140:J1601,9,FALSE),0)</f>
        <v>0</v>
      </c>
      <c r="J146" s="26">
        <f t="shared" si="11"/>
        <v>0</v>
      </c>
      <c r="K146" s="3">
        <f t="shared" si="12"/>
        <v>0</v>
      </c>
    </row>
    <row r="147" spans="1:11" ht="12.75" customHeight="1" x14ac:dyDescent="0.2">
      <c r="A147" s="35"/>
      <c r="B147" s="32" t="s">
        <v>131</v>
      </c>
      <c r="C147" s="29">
        <f>IFERROR(VLOOKUP(B147,Sheet3!A141:I1602,6,FALSE),0)</f>
        <v>147.94</v>
      </c>
      <c r="D147" s="103">
        <f>IFERROR(VLOOKUP(B147,Sheet3!A141:I1602,8,FALSE),0)</f>
        <v>88.77</v>
      </c>
      <c r="E147" s="30"/>
      <c r="F147" s="107">
        <f t="shared" si="13"/>
        <v>0</v>
      </c>
      <c r="G147" s="31" t="str">
        <f>IFERROR(VLOOKUP(B147,Sheet3!A141:I1602,4,FALSE),0)</f>
        <v>3"</v>
      </c>
      <c r="H147" s="166" t="str">
        <f>IFERROR(VLOOKUP(B147,Sheet3!A141:I1602,5,FALSE),0)</f>
        <v>3" REDUCING TEE X 2" FEMALE NPT FASTPIPE INDUSTRIAL</v>
      </c>
      <c r="I147" s="25">
        <f>IFERROR(VLOOKUP(B147,Sheet3!A141:J1602,9,FALSE),0)</f>
        <v>3</v>
      </c>
      <c r="J147" s="26">
        <f t="shared" si="11"/>
        <v>0</v>
      </c>
      <c r="K147" s="3">
        <f t="shared" si="12"/>
        <v>0</v>
      </c>
    </row>
    <row r="148" spans="1:11" ht="12.75" customHeight="1" x14ac:dyDescent="0.2">
      <c r="A148" s="35"/>
      <c r="B148" s="32"/>
      <c r="C148" s="29">
        <f>IFERROR(VLOOKUP(B148,Sheet3!A142:I1603,6,FALSE),0)</f>
        <v>0</v>
      </c>
      <c r="D148" s="103">
        <f>IFERROR(VLOOKUP(B148,Sheet3!A142:I1603,8,FALSE),0)</f>
        <v>0</v>
      </c>
      <c r="E148" s="49"/>
      <c r="F148" s="107"/>
      <c r="G148" s="31"/>
      <c r="H148" s="166">
        <f>IFERROR(VLOOKUP(B148,Sheet3!A142:I1603,5,FALSE),0)</f>
        <v>0</v>
      </c>
      <c r="I148" s="25">
        <f>IFERROR(VLOOKUP(B148,Sheet3!A142:J1603,9,FALSE),0)</f>
        <v>0</v>
      </c>
      <c r="J148" s="26">
        <f t="shared" si="11"/>
        <v>0</v>
      </c>
      <c r="K148" s="3">
        <f t="shared" si="12"/>
        <v>0</v>
      </c>
    </row>
    <row r="149" spans="1:11" ht="12.75" customHeight="1" thickBot="1" x14ac:dyDescent="0.25">
      <c r="A149" s="50"/>
      <c r="B149" s="40"/>
      <c r="C149" s="41">
        <f>IFERROR(VLOOKUP(B149,Sheet3!A143:I1604,6,FALSE),0)</f>
        <v>0</v>
      </c>
      <c r="D149" s="105">
        <f>IFERROR(VLOOKUP(B149,Sheet3!A143:I1604,8,FALSE),0)</f>
        <v>0</v>
      </c>
      <c r="E149" s="62"/>
      <c r="F149" s="108"/>
      <c r="G149" s="43"/>
      <c r="H149" s="167">
        <f>IFERROR(VLOOKUP(B149,Sheet3!A143:I1604,5,FALSE),0)</f>
        <v>0</v>
      </c>
      <c r="I149" s="25">
        <f>IFERROR(VLOOKUP(B149,Sheet3!A143:J1604,9,FALSE),0)</f>
        <v>0</v>
      </c>
      <c r="J149" s="26">
        <f t="shared" si="11"/>
        <v>0</v>
      </c>
      <c r="K149" s="3">
        <f t="shared" si="12"/>
        <v>0</v>
      </c>
    </row>
    <row r="150" spans="1:11" ht="12.75" customHeight="1" thickBot="1" x14ac:dyDescent="0.25">
      <c r="A150" s="20"/>
      <c r="B150" s="133" t="s">
        <v>132</v>
      </c>
      <c r="C150" s="134"/>
      <c r="E150" s="122"/>
      <c r="F150" s="19"/>
      <c r="G150" s="131"/>
      <c r="H150" s="168"/>
      <c r="I150" s="25">
        <f>IFERROR(VLOOKUP(B150,Sheet3!A144:J1605,9,FALSE),0)</f>
        <v>0</v>
      </c>
      <c r="J150" s="26">
        <f t="shared" si="11"/>
        <v>0</v>
      </c>
      <c r="K150" s="3">
        <f t="shared" si="12"/>
        <v>0</v>
      </c>
    </row>
    <row r="151" spans="1:11" ht="12.75" customHeight="1" x14ac:dyDescent="0.2">
      <c r="A151" s="35"/>
      <c r="B151" s="36" t="s">
        <v>133</v>
      </c>
      <c r="C151" s="22">
        <f>IFERROR(VLOOKUP(B151,Sheet3!A145:I1606,6,FALSE),0)</f>
        <v>62.47</v>
      </c>
      <c r="D151" s="102">
        <f>IFERROR(VLOOKUP(B151,Sheet3!A145:I1606,8,FALSE),0)</f>
        <v>37.479999999999997</v>
      </c>
      <c r="E151" s="118"/>
      <c r="F151" s="106">
        <f t="shared" ref="F151:F161" si="14">D151*E151</f>
        <v>0</v>
      </c>
      <c r="G151" s="24" t="str">
        <f>IFERROR(VLOOKUP(B151,Sheet3!A145:I1606,4,FALSE),0)</f>
        <v>3/4"</v>
      </c>
      <c r="H151" s="165" t="str">
        <f>IFERROR(VLOOKUP(B151,Sheet3!A145:I1606,5,FALSE),0)</f>
        <v>3/4" VALVE KIT FASTPIPE  LOCKABLE</v>
      </c>
      <c r="I151" s="25">
        <f>IFERROR(VLOOKUP(B151,Sheet3!A145:J1606,9,FALSE),0)</f>
        <v>0.53</v>
      </c>
      <c r="J151" s="26">
        <f t="shared" si="11"/>
        <v>0</v>
      </c>
      <c r="K151" s="3">
        <f t="shared" si="12"/>
        <v>0</v>
      </c>
    </row>
    <row r="152" spans="1:11" ht="12.75" customHeight="1" x14ac:dyDescent="0.2">
      <c r="A152" s="35"/>
      <c r="B152" s="32" t="s">
        <v>134</v>
      </c>
      <c r="C152" s="29">
        <f>IFERROR(VLOOKUP(B152,Sheet3!A146:I1607,6,FALSE),0)</f>
        <v>78.94</v>
      </c>
      <c r="D152" s="103">
        <f>IFERROR(VLOOKUP(B152,Sheet3!A146:I1607,8,FALSE),0)</f>
        <v>47.36</v>
      </c>
      <c r="E152" s="117"/>
      <c r="F152" s="107">
        <f t="shared" si="14"/>
        <v>0</v>
      </c>
      <c r="G152" s="31" t="str">
        <f>IFERROR(VLOOKUP(B152,Sheet3!A146:I1607,4,FALSE),0)</f>
        <v>1"</v>
      </c>
      <c r="H152" s="166" t="str">
        <f>IFERROR(VLOOKUP(B152,Sheet3!A146:I1607,5,FALSE),0)</f>
        <v>1" VALVE KIT FASTPIPE LOCKABLE</v>
      </c>
      <c r="I152" s="25">
        <f>IFERROR(VLOOKUP(B152,Sheet3!A146:J1607,9,FALSE),0)</f>
        <v>0.86</v>
      </c>
      <c r="J152" s="26">
        <f t="shared" si="11"/>
        <v>0</v>
      </c>
      <c r="K152" s="3">
        <f t="shared" si="12"/>
        <v>0</v>
      </c>
    </row>
    <row r="153" spans="1:11" ht="12.75" customHeight="1" x14ac:dyDescent="0.2">
      <c r="A153" s="35"/>
      <c r="B153" s="32" t="s">
        <v>135</v>
      </c>
      <c r="C153" s="29">
        <f>IFERROR(VLOOKUP(B153,Sheet3!A147:I1608,6,FALSE),0)</f>
        <v>170.99</v>
      </c>
      <c r="D153" s="103">
        <f>IFERROR(VLOOKUP(B153,Sheet3!A147:I1608,8,FALSE),0)</f>
        <v>102.59</v>
      </c>
      <c r="E153" s="30"/>
      <c r="F153" s="107">
        <f t="shared" si="14"/>
        <v>0</v>
      </c>
      <c r="G153" s="31" t="str">
        <f>IFERROR(VLOOKUP(B153,Sheet3!A147:I1608,4,FALSE),0)</f>
        <v>1.5"</v>
      </c>
      <c r="H153" s="166" t="str">
        <f>IFERROR(VLOOKUP(B153,Sheet3!A147:I1608,5,FALSE),0)</f>
        <v>1-1/2" VALVE KIT LOCKABLE</v>
      </c>
      <c r="I153" s="25">
        <f>IFERROR(VLOOKUP(B153,Sheet3!A147:J1608,9,FALSE),0)</f>
        <v>4</v>
      </c>
      <c r="J153" s="26">
        <f t="shared" si="11"/>
        <v>0</v>
      </c>
      <c r="K153" s="3">
        <f t="shared" si="12"/>
        <v>0</v>
      </c>
    </row>
    <row r="154" spans="1:11" ht="12.75" customHeight="1" thickBot="1" x14ac:dyDescent="0.25">
      <c r="A154" s="50"/>
      <c r="B154" s="32" t="s">
        <v>136</v>
      </c>
      <c r="C154" s="29">
        <f>IFERROR(VLOOKUP(B154,Sheet3!A148:I1609,6,FALSE),0)</f>
        <v>249.64</v>
      </c>
      <c r="D154" s="103">
        <f>IFERROR(VLOOKUP(B154,Sheet3!A148:I1609,8,FALSE),0)</f>
        <v>149.78</v>
      </c>
      <c r="E154" s="30"/>
      <c r="F154" s="107">
        <f t="shared" si="14"/>
        <v>0</v>
      </c>
      <c r="G154" s="31" t="str">
        <f>IFERROR(VLOOKUP(B154,Sheet3!A148:I1609,4,FALSE),0)</f>
        <v>2"</v>
      </c>
      <c r="H154" s="166" t="str">
        <f>IFERROR(VLOOKUP(B154,Sheet3!A148:I1609,5,FALSE),0)</f>
        <v>2" VALVE KIT FASTPIPE  LOCKABLE</v>
      </c>
      <c r="I154" s="25">
        <f>IFERROR(VLOOKUP(B154,Sheet3!A148:J1609,9,FALSE),0)</f>
        <v>4.0999999999999996</v>
      </c>
      <c r="J154" s="26">
        <f t="shared" si="11"/>
        <v>0</v>
      </c>
      <c r="K154" s="3">
        <f t="shared" si="12"/>
        <v>0</v>
      </c>
    </row>
    <row r="155" spans="1:11" ht="12.75" customHeight="1" x14ac:dyDescent="0.2">
      <c r="A155" s="34"/>
      <c r="B155" s="32"/>
      <c r="C155" s="29">
        <f>IFERROR(VLOOKUP(B155,Sheet3!A149:I1610,6,FALSE),0)</f>
        <v>0</v>
      </c>
      <c r="D155" s="103">
        <f>IFERROR(VLOOKUP(B155,Sheet3!A149:I1610,8,FALSE),0)</f>
        <v>0</v>
      </c>
      <c r="E155" s="52"/>
      <c r="F155" s="107"/>
      <c r="G155" s="31"/>
      <c r="H155" s="166">
        <f>IFERROR(VLOOKUP(B155,Sheet3!A149:I1610,5,FALSE),0)</f>
        <v>0</v>
      </c>
      <c r="I155" s="25">
        <f>IFERROR(VLOOKUP(B155,Sheet3!A149:J1610,9,FALSE),0)</f>
        <v>0</v>
      </c>
      <c r="J155" s="26">
        <f t="shared" si="11"/>
        <v>0</v>
      </c>
      <c r="K155" s="3">
        <f t="shared" si="12"/>
        <v>0</v>
      </c>
    </row>
    <row r="156" spans="1:11" ht="12.75" customHeight="1" x14ac:dyDescent="0.2">
      <c r="A156" s="35"/>
      <c r="B156" s="32" t="s">
        <v>137</v>
      </c>
      <c r="C156" s="29">
        <f>IFERROR(VLOOKUP(B156,Sheet3!A150:I1611,6,FALSE),0)</f>
        <v>403.94</v>
      </c>
      <c r="D156" s="103">
        <f>IFERROR(VLOOKUP(B156,Sheet3!A150:I1611,8,FALSE),0)</f>
        <v>242.36</v>
      </c>
      <c r="E156" s="30"/>
      <c r="F156" s="107">
        <f t="shared" si="14"/>
        <v>0</v>
      </c>
      <c r="G156" s="31" t="str">
        <f>IFERROR(VLOOKUP(B156,Sheet3!A150:I1611,4,FALSE),0)</f>
        <v>3"</v>
      </c>
      <c r="H156" s="166" t="str">
        <f>IFERROR(VLOOKUP(B156,Sheet3!A150:I1611,5,FALSE),0)</f>
        <v>3" VALVE KIT FASTPIPE  INDUSTRIAL LOCKABLE</v>
      </c>
      <c r="I156" s="25">
        <f>IFERROR(VLOOKUP(B156,Sheet3!A150:J1611,9,FALSE),0)</f>
        <v>8.6999999999999993</v>
      </c>
      <c r="J156" s="26">
        <f t="shared" si="11"/>
        <v>0</v>
      </c>
      <c r="K156" s="3">
        <f t="shared" si="12"/>
        <v>0</v>
      </c>
    </row>
    <row r="157" spans="1:11" ht="12.75" customHeight="1" x14ac:dyDescent="0.2">
      <c r="A157" s="35"/>
      <c r="B157" s="32"/>
      <c r="C157" s="29">
        <f>IFERROR(VLOOKUP(B157,Sheet3!A151:I1612,6,FALSE),0)</f>
        <v>0</v>
      </c>
      <c r="D157" s="103">
        <f>IFERROR(VLOOKUP(B157,Sheet3!A151:I1612,8,FALSE),0)</f>
        <v>0</v>
      </c>
      <c r="E157" s="30"/>
      <c r="F157" s="107"/>
      <c r="G157" s="31"/>
      <c r="H157" s="166">
        <f>IFERROR(VLOOKUP(B157,Sheet3!A151:I1612,5,FALSE),0)</f>
        <v>0</v>
      </c>
      <c r="I157" s="25">
        <f>IFERROR(VLOOKUP(B157,Sheet3!A151:J1612,9,FALSE),0)</f>
        <v>0</v>
      </c>
      <c r="J157" s="26">
        <f t="shared" si="11"/>
        <v>0</v>
      </c>
      <c r="K157" s="3">
        <f t="shared" si="12"/>
        <v>0</v>
      </c>
    </row>
    <row r="158" spans="1:11" ht="12.75" customHeight="1" thickBot="1" x14ac:dyDescent="0.25">
      <c r="A158" s="50"/>
      <c r="B158" s="32"/>
      <c r="C158" s="29">
        <f>IFERROR(VLOOKUP(B158,Sheet3!A152:I1613,6,FALSE),0)</f>
        <v>0</v>
      </c>
      <c r="D158" s="103">
        <f>IFERROR(VLOOKUP(B158,Sheet3!A152:I1613,8,FALSE),0)</f>
        <v>0</v>
      </c>
      <c r="E158" s="30"/>
      <c r="F158" s="107"/>
      <c r="G158" s="31"/>
      <c r="H158" s="166">
        <f>IFERROR(VLOOKUP(B158,Sheet3!A152:I1613,5,FALSE),0)</f>
        <v>0</v>
      </c>
      <c r="I158" s="25">
        <f>IFERROR(VLOOKUP(B158,Sheet3!A152:J1613,9,FALSE),0)</f>
        <v>0</v>
      </c>
      <c r="J158" s="26">
        <f t="shared" si="11"/>
        <v>0</v>
      </c>
      <c r="K158" s="3">
        <f t="shared" si="12"/>
        <v>0</v>
      </c>
    </row>
    <row r="159" spans="1:11" ht="12.75" customHeight="1" x14ac:dyDescent="0.2">
      <c r="A159" s="34"/>
      <c r="B159" s="32"/>
      <c r="C159" s="29">
        <f>IFERROR(VLOOKUP(B159,Sheet3!A153:I1614,6,FALSE),0)</f>
        <v>0</v>
      </c>
      <c r="D159" s="103">
        <f>IFERROR(VLOOKUP(B159,Sheet3!A153:I1614,8,FALSE),0)</f>
        <v>0</v>
      </c>
      <c r="E159" s="30"/>
      <c r="F159" s="107"/>
      <c r="G159" s="31"/>
      <c r="H159" s="166">
        <f>IFERROR(VLOOKUP(B159,Sheet3!A153:I1614,5,FALSE),0)</f>
        <v>0</v>
      </c>
      <c r="I159" s="25">
        <f>IFERROR(VLOOKUP(B159,Sheet3!A153:J1614,9,FALSE),0)</f>
        <v>0</v>
      </c>
      <c r="J159" s="26">
        <f t="shared" si="11"/>
        <v>0</v>
      </c>
      <c r="K159" s="3">
        <f t="shared" si="12"/>
        <v>0</v>
      </c>
    </row>
    <row r="160" spans="1:11" ht="12.75" customHeight="1" x14ac:dyDescent="0.2">
      <c r="A160" s="35"/>
      <c r="B160" s="32" t="s">
        <v>138</v>
      </c>
      <c r="C160" s="29">
        <f>IFERROR(VLOOKUP(B160,Sheet3!A154:I1615,6,FALSE),0)</f>
        <v>795.47</v>
      </c>
      <c r="D160" s="103">
        <f>IFERROR(VLOOKUP(B160,Sheet3!A154:I1615,8,FALSE),0)</f>
        <v>477.28</v>
      </c>
      <c r="E160" s="30"/>
      <c r="F160" s="107">
        <f t="shared" si="14"/>
        <v>0</v>
      </c>
      <c r="G160" s="31" t="str">
        <f>IFERROR(VLOOKUP(B160,Sheet3!A154:I1615,4,FALSE),0)</f>
        <v>4"</v>
      </c>
      <c r="H160" s="166" t="str">
        <f>IFERROR(VLOOKUP(B160,Sheet3!A154:I1615,5,FALSE),0)</f>
        <v>4" BUTTERFLY VALVE FASTPIPE  INDUSTRIAL NEEDS (2) FI8002 to connect to pipe</v>
      </c>
      <c r="I160" s="25">
        <f>IFERROR(VLOOKUP(B160,Sheet3!A154:J1615,9,FALSE),0)</f>
        <v>5.2</v>
      </c>
      <c r="J160" s="26">
        <f t="shared" si="11"/>
        <v>0</v>
      </c>
      <c r="K160" s="3">
        <f t="shared" si="12"/>
        <v>0</v>
      </c>
    </row>
    <row r="161" spans="1:11" ht="12.75" customHeight="1" x14ac:dyDescent="0.2">
      <c r="A161" s="35"/>
      <c r="B161" s="32" t="s">
        <v>139</v>
      </c>
      <c r="C161" s="29">
        <f>IFERROR(VLOOKUP(B161,Sheet3!A155:I1616,6,FALSE),0)</f>
        <v>1254.83</v>
      </c>
      <c r="D161" s="103">
        <f>IFERROR(VLOOKUP(B161,Sheet3!A155:I1616,8,FALSE),0)</f>
        <v>752.9</v>
      </c>
      <c r="E161" s="30"/>
      <c r="F161" s="107">
        <f t="shared" si="14"/>
        <v>0</v>
      </c>
      <c r="G161" s="31" t="str">
        <f>IFERROR(VLOOKUP(B161,Sheet3!A155:I1616,4,FALSE),0)</f>
        <v>6"</v>
      </c>
      <c r="H161" s="166" t="str">
        <f>IFERROR(VLOOKUP(B161,Sheet3!A155:I1616,5,FALSE),0)</f>
        <v>6" BUTTERFLY VALVE FASTPIPE  INDUSTRIAL NEEDS (2) FI9002 to connect to pipe</v>
      </c>
      <c r="I161" s="25">
        <f>IFERROR(VLOOKUP(B161,Sheet3!A155:J1616,9,FALSE),0)</f>
        <v>1.64</v>
      </c>
      <c r="J161" s="26">
        <f t="shared" si="11"/>
        <v>0</v>
      </c>
      <c r="K161" s="3">
        <f t="shared" si="12"/>
        <v>0</v>
      </c>
    </row>
    <row r="162" spans="1:11" ht="12.75" customHeight="1" x14ac:dyDescent="0.2">
      <c r="A162" s="35"/>
      <c r="B162" s="32"/>
      <c r="C162" s="29">
        <f>IFERROR(VLOOKUP(B162,Sheet3!A156:I1617,6,FALSE),0)</f>
        <v>0</v>
      </c>
      <c r="D162" s="103">
        <f>IFERROR(VLOOKUP(B162,Sheet3!A156:I1617,8,FALSE),0)</f>
        <v>0</v>
      </c>
      <c r="E162" s="30"/>
      <c r="F162" s="107"/>
      <c r="G162" s="31"/>
      <c r="H162" s="166">
        <f>IFERROR(VLOOKUP(B162,Sheet3!A156:I1617,5,FALSE),0)</f>
        <v>0</v>
      </c>
      <c r="I162" s="25">
        <f>IFERROR(VLOOKUP(B162,Sheet3!A156:J1617,9,FALSE),0)</f>
        <v>0</v>
      </c>
      <c r="J162" s="26">
        <f t="shared" si="11"/>
        <v>0</v>
      </c>
      <c r="K162" s="3">
        <f t="shared" si="12"/>
        <v>0</v>
      </c>
    </row>
    <row r="163" spans="1:11" ht="12.75" customHeight="1" thickBot="1" x14ac:dyDescent="0.25">
      <c r="A163" s="35"/>
      <c r="B163" s="40"/>
      <c r="C163" s="41">
        <f>IFERROR(VLOOKUP(B163,Sheet3!A157:I1618,6,FALSE),0)</f>
        <v>0</v>
      </c>
      <c r="D163" s="105">
        <f>IFERROR(VLOOKUP(B163,Sheet3!A157:I1618,8,FALSE),0)</f>
        <v>0</v>
      </c>
      <c r="E163" s="51"/>
      <c r="F163" s="108"/>
      <c r="G163" s="43"/>
      <c r="H163" s="167">
        <f>IFERROR(VLOOKUP(B163,Sheet3!A157:I1618,5,FALSE),0)</f>
        <v>0</v>
      </c>
      <c r="I163" s="25">
        <f>IFERROR(VLOOKUP(B163,Sheet3!A157:J1618,9,FALSE),0)</f>
        <v>0</v>
      </c>
      <c r="J163" s="26">
        <f t="shared" si="11"/>
        <v>0</v>
      </c>
      <c r="K163" s="3">
        <f t="shared" si="12"/>
        <v>0</v>
      </c>
    </row>
    <row r="164" spans="1:11" ht="12.75" customHeight="1" thickBot="1" x14ac:dyDescent="0.25">
      <c r="A164" s="33"/>
      <c r="B164" s="60" t="s">
        <v>140</v>
      </c>
      <c r="C164" s="134"/>
      <c r="E164" s="121"/>
      <c r="F164" s="1"/>
      <c r="G164" s="131"/>
      <c r="H164" s="168"/>
      <c r="I164" s="25">
        <f>IFERROR(VLOOKUP(B164,Sheet3!A158:J1619,9,FALSE),0)</f>
        <v>0</v>
      </c>
      <c r="J164" s="26">
        <f t="shared" si="11"/>
        <v>0</v>
      </c>
      <c r="K164" s="3">
        <f t="shared" si="12"/>
        <v>0</v>
      </c>
    </row>
    <row r="165" spans="1:11" ht="12.75" customHeight="1" x14ac:dyDescent="0.2">
      <c r="A165" s="20"/>
      <c r="B165" s="36" t="s">
        <v>141</v>
      </c>
      <c r="C165" s="22">
        <f>IFERROR(VLOOKUP(B165,Sheet3!A159:I1620,6,FALSE),0)</f>
        <v>32.47</v>
      </c>
      <c r="D165" s="102">
        <f>IFERROR(VLOOKUP(B165,Sheet3!A159:I1620,8,FALSE),0)</f>
        <v>19.48</v>
      </c>
      <c r="E165" s="23"/>
      <c r="F165" s="106">
        <f t="shared" ref="F165:F174" si="15">D165*E165</f>
        <v>0</v>
      </c>
      <c r="G165" s="24" t="str">
        <f>IFERROR(VLOOKUP(B165,Sheet3!A159:I1620,4,FALSE),0)</f>
        <v>1"</v>
      </c>
      <c r="H165" s="165" t="str">
        <f>IFERROR(VLOOKUP(B165,Sheet3!A159:I1620,5,FALSE),0)</f>
        <v>1" SADDLE DROP X  1" FASTPIPE</v>
      </c>
      <c r="I165" s="25">
        <f>IFERROR(VLOOKUP(B165,Sheet3!A159:J1620,9,FALSE),0)</f>
        <v>0.01</v>
      </c>
      <c r="J165" s="26">
        <f t="shared" si="11"/>
        <v>0</v>
      </c>
      <c r="K165" s="3">
        <f t="shared" si="12"/>
        <v>0</v>
      </c>
    </row>
    <row r="166" spans="1:11" ht="12.75" customHeight="1" x14ac:dyDescent="0.2">
      <c r="A166" s="27"/>
      <c r="B166" s="32" t="s">
        <v>142</v>
      </c>
      <c r="C166" s="29">
        <f>IFERROR(VLOOKUP(B166,Sheet3!A160:I1621,6,FALSE),0)</f>
        <v>39.99</v>
      </c>
      <c r="D166" s="103">
        <f>IFERROR(VLOOKUP(B166,Sheet3!A160:I1621,8,FALSE),0)</f>
        <v>23.99</v>
      </c>
      <c r="E166" s="30"/>
      <c r="F166" s="107">
        <f t="shared" si="15"/>
        <v>0</v>
      </c>
      <c r="G166" s="31" t="str">
        <f>IFERROR(VLOOKUP(B166,Sheet3!A160:I1621,4,FALSE),0)</f>
        <v>1.5"</v>
      </c>
      <c r="H166" s="166" t="str">
        <f>IFERROR(VLOOKUP(B166,Sheet3!A160:I1621,5,FALSE),0)</f>
        <v>1-1/2" SADDLE DROP X  3/4" FASTPIPE</v>
      </c>
      <c r="I166" s="25">
        <f>IFERROR(VLOOKUP(B166,Sheet3!A160:J1621,9,FALSE),0)</f>
        <v>1.4</v>
      </c>
      <c r="J166" s="26">
        <f t="shared" si="11"/>
        <v>0</v>
      </c>
      <c r="K166" s="3">
        <f t="shared" si="12"/>
        <v>0</v>
      </c>
    </row>
    <row r="167" spans="1:11" ht="12.75" customHeight="1" x14ac:dyDescent="0.2">
      <c r="A167" s="27"/>
      <c r="B167" s="32" t="s">
        <v>143</v>
      </c>
      <c r="C167" s="29">
        <f>IFERROR(VLOOKUP(B167,Sheet3!A161:I1622,6,FALSE),0)</f>
        <v>40.880000000000003</v>
      </c>
      <c r="D167" s="103">
        <f>IFERROR(VLOOKUP(B167,Sheet3!A161:I1622,8,FALSE),0)</f>
        <v>24.53</v>
      </c>
      <c r="E167" s="30"/>
      <c r="F167" s="107">
        <f t="shared" si="15"/>
        <v>0</v>
      </c>
      <c r="G167" s="31" t="str">
        <f>IFERROR(VLOOKUP(B167,Sheet3!A161:I1622,4,FALSE),0)</f>
        <v>1.5"</v>
      </c>
      <c r="H167" s="166" t="str">
        <f>IFERROR(VLOOKUP(B167,Sheet3!A161:I1622,5,FALSE),0)</f>
        <v>1-1/2" SADDLE DROP X  1" FASTPIPE</v>
      </c>
      <c r="I167" s="25">
        <f>IFERROR(VLOOKUP(B167,Sheet3!A161:J1622,9,FALSE),0)</f>
        <v>0.02</v>
      </c>
      <c r="J167" s="26">
        <f t="shared" si="11"/>
        <v>0</v>
      </c>
      <c r="K167" s="3">
        <f t="shared" si="12"/>
        <v>0</v>
      </c>
    </row>
    <row r="168" spans="1:11" ht="12.75" customHeight="1" x14ac:dyDescent="0.2">
      <c r="A168" s="27"/>
      <c r="B168" s="32" t="s">
        <v>144</v>
      </c>
      <c r="C168" s="29">
        <f>IFERROR(VLOOKUP(B168,Sheet3!A162:I1623,6,FALSE),0)</f>
        <v>41.95</v>
      </c>
      <c r="D168" s="103">
        <f>IFERROR(VLOOKUP(B168,Sheet3!A162:I1623,8,FALSE),0)</f>
        <v>25.17</v>
      </c>
      <c r="E168" s="30"/>
      <c r="F168" s="107">
        <f t="shared" si="15"/>
        <v>0</v>
      </c>
      <c r="G168" s="31" t="str">
        <f>IFERROR(VLOOKUP(B168,Sheet3!A162:I1623,4,FALSE),0)</f>
        <v>2"</v>
      </c>
      <c r="H168" s="166" t="str">
        <f>IFERROR(VLOOKUP(B168,Sheet3!A162:I1623,5,FALSE),0)</f>
        <v>2" SADDLE DROP X  3/4" FASTPIPE</v>
      </c>
      <c r="I168" s="25">
        <f>IFERROR(VLOOKUP(B168,Sheet3!A162:J1623,9,FALSE),0)</f>
        <v>2.5</v>
      </c>
      <c r="J168" s="26">
        <f t="shared" si="11"/>
        <v>0</v>
      </c>
      <c r="K168" s="3">
        <f t="shared" si="12"/>
        <v>0</v>
      </c>
    </row>
    <row r="169" spans="1:11" ht="12.75" customHeight="1" thickBot="1" x14ac:dyDescent="0.25">
      <c r="A169" s="33"/>
      <c r="B169" s="32" t="s">
        <v>145</v>
      </c>
      <c r="C169" s="29">
        <f>IFERROR(VLOOKUP(B169,Sheet3!A163:I1624,6,FALSE),0)</f>
        <v>42.45</v>
      </c>
      <c r="D169" s="103">
        <f>IFERROR(VLOOKUP(B169,Sheet3!A163:I1624,8,FALSE),0)</f>
        <v>25.47</v>
      </c>
      <c r="E169" s="47"/>
      <c r="F169" s="107">
        <f t="shared" si="15"/>
        <v>0</v>
      </c>
      <c r="G169" s="31" t="str">
        <f>IFERROR(VLOOKUP(B169,Sheet3!A163:I1624,4,FALSE),0)</f>
        <v>2"</v>
      </c>
      <c r="H169" s="166" t="str">
        <f>IFERROR(VLOOKUP(B169,Sheet3!A163:I1624,5,FALSE),0)</f>
        <v>2" SADDLE DROP X  1" FASTPIPE</v>
      </c>
      <c r="I169" s="25">
        <f>IFERROR(VLOOKUP(B169,Sheet3!A163:J1624,9,FALSE),0)</f>
        <v>0.01</v>
      </c>
      <c r="J169" s="26">
        <f t="shared" si="11"/>
        <v>0</v>
      </c>
      <c r="K169" s="3">
        <f t="shared" si="12"/>
        <v>0</v>
      </c>
    </row>
    <row r="170" spans="1:11" ht="12.75" customHeight="1" x14ac:dyDescent="0.2">
      <c r="A170" s="20"/>
      <c r="B170" s="32"/>
      <c r="C170" s="29">
        <f>IFERROR(VLOOKUP(B170,Sheet3!A164:I1625,6,FALSE),0)</f>
        <v>0</v>
      </c>
      <c r="D170" s="103">
        <f>IFERROR(VLOOKUP(B170,Sheet3!A164:I1625,8,FALSE),0)</f>
        <v>0</v>
      </c>
      <c r="E170" s="30"/>
      <c r="F170" s="107"/>
      <c r="G170" s="31"/>
      <c r="H170" s="166">
        <f>IFERROR(VLOOKUP(B170,Sheet3!A164:I1625,5,FALSE),0)</f>
        <v>0</v>
      </c>
      <c r="I170" s="25">
        <f>IFERROR(VLOOKUP(B170,Sheet3!A164:J1625,9,FALSE),0)</f>
        <v>0</v>
      </c>
      <c r="J170" s="26">
        <f t="shared" si="11"/>
        <v>0</v>
      </c>
      <c r="K170" s="3">
        <f t="shared" si="12"/>
        <v>0</v>
      </c>
    </row>
    <row r="171" spans="1:11" ht="12.75" customHeight="1" x14ac:dyDescent="0.2">
      <c r="A171" s="27"/>
      <c r="B171" s="32" t="s">
        <v>146</v>
      </c>
      <c r="C171" s="29">
        <f>IFERROR(VLOOKUP(B171,Sheet3!A165:I1626,6,FALSE),0)</f>
        <v>54.49</v>
      </c>
      <c r="D171" s="103">
        <f>IFERROR(VLOOKUP(B171,Sheet3!A165:I1626,8,FALSE),0)</f>
        <v>32.69</v>
      </c>
      <c r="E171" s="117"/>
      <c r="F171" s="107">
        <f t="shared" si="15"/>
        <v>0</v>
      </c>
      <c r="G171" s="31" t="str">
        <f>IFERROR(VLOOKUP(B171,Sheet3!A165:I1626,4,FALSE),0)</f>
        <v>3"</v>
      </c>
      <c r="H171" s="166" t="str">
        <f>IFERROR(VLOOKUP(B171,Sheet3!A165:I1626,5,FALSE),0)</f>
        <v>3" SADDLE DROP X  3/4" FASTPIPE INDUSTRIAL</v>
      </c>
      <c r="I171" s="25">
        <f>IFERROR(VLOOKUP(B171,Sheet3!A165:J1626,9,FALSE),0)</f>
        <v>3.1</v>
      </c>
      <c r="J171" s="26">
        <f t="shared" si="11"/>
        <v>0</v>
      </c>
      <c r="K171" s="3">
        <f t="shared" si="12"/>
        <v>0</v>
      </c>
    </row>
    <row r="172" spans="1:11" ht="12.75" customHeight="1" x14ac:dyDescent="0.2">
      <c r="A172" s="27"/>
      <c r="B172" s="32" t="s">
        <v>147</v>
      </c>
      <c r="C172" s="29">
        <f>IFERROR(VLOOKUP(B172,Sheet3!A166:I1627,6,FALSE),0)</f>
        <v>54.49</v>
      </c>
      <c r="D172" s="103">
        <f>IFERROR(VLOOKUP(B172,Sheet3!A166:I1627,8,FALSE),0)</f>
        <v>32.69</v>
      </c>
      <c r="E172" s="117"/>
      <c r="F172" s="107">
        <f t="shared" si="15"/>
        <v>0</v>
      </c>
      <c r="G172" s="31" t="str">
        <f>IFERROR(VLOOKUP(B172,Sheet3!A166:I1627,4,FALSE),0)</f>
        <v>3"</v>
      </c>
      <c r="H172" s="166" t="str">
        <f>IFERROR(VLOOKUP(B172,Sheet3!A166:I1627,5,FALSE),0)</f>
        <v>3" SADDLE DROP X  1" FASTPIPE  INDUSTRIAL</v>
      </c>
      <c r="I172" s="25">
        <f>IFERROR(VLOOKUP(B172,Sheet3!A166:J1627,9,FALSE),0)</f>
        <v>0.01</v>
      </c>
      <c r="J172" s="26">
        <f t="shared" si="11"/>
        <v>0</v>
      </c>
      <c r="K172" s="3">
        <f t="shared" si="12"/>
        <v>0</v>
      </c>
    </row>
    <row r="173" spans="1:11" ht="12.75" customHeight="1" x14ac:dyDescent="0.2">
      <c r="A173" s="27"/>
      <c r="B173" s="32" t="s">
        <v>148</v>
      </c>
      <c r="C173" s="29">
        <f>IFERROR(VLOOKUP(B173,Sheet3!A167:I1628,6,FALSE),0)</f>
        <v>85.97</v>
      </c>
      <c r="D173" s="103">
        <f>IFERROR(VLOOKUP(B173,Sheet3!A167:I1628,8,FALSE),0)</f>
        <v>51.58</v>
      </c>
      <c r="E173" s="30"/>
      <c r="F173" s="107">
        <f t="shared" si="15"/>
        <v>0</v>
      </c>
      <c r="G173" s="31" t="str">
        <f>IFERROR(VLOOKUP(B173,Sheet3!A167:I1628,4,FALSE),0)</f>
        <v>4"</v>
      </c>
      <c r="H173" s="166" t="str">
        <f>IFERROR(VLOOKUP(B173,Sheet3!A167:I1628,5,FALSE),0)</f>
        <v>4" SADDLE DROP FASTPIPE X 1" FEMALE NPT / or 1" Pipe</v>
      </c>
      <c r="I173" s="25">
        <f>IFERROR(VLOOKUP(B173,Sheet3!A167:J1628,9,FALSE),0)</f>
        <v>1.3</v>
      </c>
      <c r="J173" s="26">
        <f t="shared" si="11"/>
        <v>0</v>
      </c>
      <c r="K173" s="3">
        <f t="shared" si="12"/>
        <v>0</v>
      </c>
    </row>
    <row r="174" spans="1:11" ht="12.75" customHeight="1" thickBot="1" x14ac:dyDescent="0.25">
      <c r="A174" s="27"/>
      <c r="B174" s="40" t="s">
        <v>149</v>
      </c>
      <c r="C174" s="41">
        <f>IFERROR(VLOOKUP(B174,Sheet3!A168:I1629,6,FALSE),0)</f>
        <v>99.95</v>
      </c>
      <c r="D174" s="105">
        <f>IFERROR(VLOOKUP(B174,Sheet3!A168:I1629,8,FALSE),0)</f>
        <v>59.97</v>
      </c>
      <c r="E174" s="42"/>
      <c r="F174" s="108">
        <f t="shared" si="15"/>
        <v>0</v>
      </c>
      <c r="G174" s="43" t="str">
        <f>IFERROR(VLOOKUP(B174,Sheet3!A168:I1629,4,FALSE),0)</f>
        <v>6"</v>
      </c>
      <c r="H174" s="167" t="str">
        <f>IFERROR(VLOOKUP(B174,Sheet3!A168:I1629,5,FALSE),0)</f>
        <v>6" SADDLE DROP FASTPIPE X 1" FEMALE NPT or 1" Compression FASTPIPE  INDUSTRIAL</v>
      </c>
      <c r="I174" s="25">
        <f>IFERROR(VLOOKUP(B174,Sheet3!A168:J1629,9,FALSE),0)</f>
        <v>3.5</v>
      </c>
      <c r="J174" s="26">
        <f t="shared" si="11"/>
        <v>0</v>
      </c>
      <c r="K174" s="3">
        <f t="shared" si="12"/>
        <v>0</v>
      </c>
    </row>
    <row r="175" spans="1:11" ht="12.75" customHeight="1" thickBot="1" x14ac:dyDescent="0.25">
      <c r="A175" s="33"/>
      <c r="B175" s="60" t="s">
        <v>150</v>
      </c>
      <c r="C175" s="134"/>
      <c r="E175" s="124"/>
      <c r="F175" s="1"/>
      <c r="G175" s="131"/>
      <c r="H175" s="168"/>
      <c r="I175" s="25">
        <f>IFERROR(VLOOKUP(B175,Sheet3!A169:J1630,9,FALSE),0)</f>
        <v>0</v>
      </c>
      <c r="J175" s="26">
        <f t="shared" si="11"/>
        <v>0</v>
      </c>
      <c r="K175" s="3">
        <f t="shared" si="12"/>
        <v>0</v>
      </c>
    </row>
    <row r="176" spans="1:11" ht="12.75" customHeight="1" x14ac:dyDescent="0.2">
      <c r="A176" s="20"/>
      <c r="B176" s="36" t="s">
        <v>151</v>
      </c>
      <c r="C176" s="22">
        <f>IFERROR(VLOOKUP(B176,Sheet3!A170:I1631,6,FALSE),0)</f>
        <v>39.97</v>
      </c>
      <c r="D176" s="102">
        <f>IFERROR(VLOOKUP(B176,Sheet3!A170:I1631,8,FALSE),0)</f>
        <v>23.98</v>
      </c>
      <c r="E176" s="23"/>
      <c r="F176" s="106">
        <f t="shared" ref="F176:F192" si="16">D176*E176</f>
        <v>0</v>
      </c>
      <c r="G176" s="24" t="str">
        <f>IFERROR(VLOOKUP(B176,Sheet3!A170:I1631,4,FALSE),0)</f>
        <v>1"</v>
      </c>
      <c r="H176" s="165" t="str">
        <f>IFERROR(VLOOKUP(B176,Sheet3!A170:I1631,5,FALSE),0)</f>
        <v>1" SADDLE DROP X 1/4" FEMALE NPT  FASTPIPE</v>
      </c>
      <c r="I176" s="25">
        <f>IFERROR(VLOOKUP(B176,Sheet3!A170:J1631,9,FALSE),0)</f>
        <v>1.24</v>
      </c>
      <c r="J176" s="26">
        <f t="shared" si="11"/>
        <v>0</v>
      </c>
      <c r="K176" s="3">
        <f t="shared" si="12"/>
        <v>0</v>
      </c>
    </row>
    <row r="177" spans="1:11" ht="12.75" customHeight="1" x14ac:dyDescent="0.2">
      <c r="A177" s="27"/>
      <c r="B177" s="32" t="s">
        <v>152</v>
      </c>
      <c r="C177" s="29">
        <f>IFERROR(VLOOKUP(B177,Sheet3!A171:I1632,6,FALSE),0)</f>
        <v>39.74</v>
      </c>
      <c r="D177" s="103">
        <f>IFERROR(VLOOKUP(B177,Sheet3!A171:I1632,8,FALSE),0)</f>
        <v>23.85</v>
      </c>
      <c r="E177" s="30"/>
      <c r="F177" s="107">
        <f t="shared" si="16"/>
        <v>0</v>
      </c>
      <c r="G177" s="31" t="str">
        <f>IFERROR(VLOOKUP(B177,Sheet3!A171:I1632,4,FALSE),0)</f>
        <v>1"</v>
      </c>
      <c r="H177" s="166" t="str">
        <f>IFERROR(VLOOKUP(B177,Sheet3!A171:I1632,5,FALSE),0)</f>
        <v>1" SADDLE DROP X 1/2" FEMALE NPT FASTPIPE</v>
      </c>
      <c r="I177" s="25">
        <f>IFERROR(VLOOKUP(B177,Sheet3!A171:J1632,9,FALSE),0)</f>
        <v>1.24</v>
      </c>
      <c r="J177" s="26">
        <f t="shared" si="11"/>
        <v>0</v>
      </c>
      <c r="K177" s="3">
        <f t="shared" si="12"/>
        <v>0</v>
      </c>
    </row>
    <row r="178" spans="1:11" ht="12.75" customHeight="1" x14ac:dyDescent="0.2">
      <c r="A178" s="27"/>
      <c r="B178" s="32" t="s">
        <v>153</v>
      </c>
      <c r="C178" s="29">
        <f>IFERROR(VLOOKUP(B178,Sheet3!A172:I1633,6,FALSE),0)</f>
        <v>39.47</v>
      </c>
      <c r="D178" s="103">
        <f>IFERROR(VLOOKUP(B178,Sheet3!A172:I1633,8,FALSE),0)</f>
        <v>23.68</v>
      </c>
      <c r="E178" s="30"/>
      <c r="F178" s="107">
        <f t="shared" si="16"/>
        <v>0</v>
      </c>
      <c r="G178" s="31" t="str">
        <f>IFERROR(VLOOKUP(B178,Sheet3!A172:I1633,4,FALSE),0)</f>
        <v>1"</v>
      </c>
      <c r="H178" s="166" t="str">
        <f>IFERROR(VLOOKUP(B178,Sheet3!A172:I1633,5,FALSE),0)</f>
        <v>1" SADDLE DROP X 3/4" FEMALE NPT FASTPIPE</v>
      </c>
      <c r="I178" s="25">
        <f>IFERROR(VLOOKUP(B178,Sheet3!A172:J1633,9,FALSE),0)</f>
        <v>0.93</v>
      </c>
      <c r="J178" s="26">
        <f t="shared" si="11"/>
        <v>0</v>
      </c>
      <c r="K178" s="3">
        <f t="shared" si="12"/>
        <v>0</v>
      </c>
    </row>
    <row r="179" spans="1:11" ht="12.75" customHeight="1" x14ac:dyDescent="0.2">
      <c r="A179" s="27"/>
      <c r="B179" s="32" t="s">
        <v>154</v>
      </c>
      <c r="C179" s="29">
        <f>IFERROR(VLOOKUP(B179,Sheet3!A173:I1634,6,FALSE),0)</f>
        <v>45.74</v>
      </c>
      <c r="D179" s="103">
        <f>IFERROR(VLOOKUP(B179,Sheet3!A173:I1634,8,FALSE),0)</f>
        <v>27.45</v>
      </c>
      <c r="E179" s="30"/>
      <c r="F179" s="107">
        <f t="shared" si="16"/>
        <v>0</v>
      </c>
      <c r="G179" s="31" t="str">
        <f>IFERROR(VLOOKUP(B179,Sheet3!A173:I1634,4,FALSE),0)</f>
        <v>1.5"</v>
      </c>
      <c r="H179" s="166" t="str">
        <f>IFERROR(VLOOKUP(B179,Sheet3!A173:I1634,5,FALSE),0)</f>
        <v>1-1/2" SADDLE DROP X 1/4" FEMALE NPT FASTPIPE  FASTPIPE</v>
      </c>
      <c r="I179" s="25">
        <f>IFERROR(VLOOKUP(B179,Sheet3!A173:J1634,9,FALSE),0)</f>
        <v>1.1599999999999999</v>
      </c>
      <c r="J179" s="26">
        <f t="shared" si="11"/>
        <v>0</v>
      </c>
      <c r="K179" s="3">
        <f t="shared" si="12"/>
        <v>0</v>
      </c>
    </row>
    <row r="180" spans="1:11" ht="12.75" customHeight="1" x14ac:dyDescent="0.2">
      <c r="A180" s="27"/>
      <c r="B180" s="32" t="s">
        <v>155</v>
      </c>
      <c r="C180" s="29">
        <f>IFERROR(VLOOKUP(B180,Sheet3!A174:I1635,6,FALSE),0)</f>
        <v>45.74</v>
      </c>
      <c r="D180" s="103">
        <f>IFERROR(VLOOKUP(B180,Sheet3!A174:I1635,8,FALSE),0)</f>
        <v>27.44</v>
      </c>
      <c r="E180" s="30"/>
      <c r="F180" s="107">
        <f t="shared" si="16"/>
        <v>0</v>
      </c>
      <c r="G180" s="31" t="str">
        <f>IFERROR(VLOOKUP(B180,Sheet3!A174:I1635,4,FALSE),0)</f>
        <v>1.5"</v>
      </c>
      <c r="H180" s="166" t="str">
        <f>IFERROR(VLOOKUP(B180,Sheet3!A174:I1635,5,FALSE),0)</f>
        <v>1-1/2" SADDLE DROP X 1/2" FEMALE NPT FASTPIPE  FASTPIPE</v>
      </c>
      <c r="I180" s="25">
        <f>IFERROR(VLOOKUP(B180,Sheet3!A174:J1635,9,FALSE),0)</f>
        <v>0.02</v>
      </c>
      <c r="J180" s="26">
        <f t="shared" si="11"/>
        <v>0</v>
      </c>
      <c r="K180" s="3">
        <f t="shared" si="12"/>
        <v>0</v>
      </c>
    </row>
    <row r="181" spans="1:11" ht="12.75" customHeight="1" x14ac:dyDescent="0.2">
      <c r="A181" s="27"/>
      <c r="B181" s="32" t="s">
        <v>156</v>
      </c>
      <c r="C181" s="29">
        <f>IFERROR(VLOOKUP(B181,Sheet3!A175:I1636,6,FALSE),0)</f>
        <v>45.74</v>
      </c>
      <c r="D181" s="103">
        <f>IFERROR(VLOOKUP(B181,Sheet3!A175:I1636,8,FALSE),0)</f>
        <v>27.44</v>
      </c>
      <c r="E181" s="30"/>
      <c r="F181" s="107">
        <f t="shared" si="16"/>
        <v>0</v>
      </c>
      <c r="G181" s="31" t="str">
        <f>IFERROR(VLOOKUP(B181,Sheet3!A175:I1636,4,FALSE),0)</f>
        <v>1.5"</v>
      </c>
      <c r="H181" s="166" t="str">
        <f>IFERROR(VLOOKUP(B181,Sheet3!A175:I1636,5,FALSE),0)</f>
        <v xml:space="preserve">1-1/2" SADDLE DROP X 3/4" FEMALE NPT FASTPIPE </v>
      </c>
      <c r="I181" s="25">
        <f>IFERROR(VLOOKUP(B181,Sheet3!A175:J1636,9,FALSE),0)</f>
        <v>1.2</v>
      </c>
      <c r="J181" s="26">
        <f t="shared" si="11"/>
        <v>0</v>
      </c>
      <c r="K181" s="3">
        <f t="shared" si="12"/>
        <v>0</v>
      </c>
    </row>
    <row r="182" spans="1:11" ht="12.75" customHeight="1" x14ac:dyDescent="0.2">
      <c r="A182" s="27"/>
      <c r="B182" s="32" t="s">
        <v>157</v>
      </c>
      <c r="C182" s="29">
        <f>IFERROR(VLOOKUP(B182,Sheet3!A176:I1637,6,FALSE),0)</f>
        <v>47.99</v>
      </c>
      <c r="D182" s="103">
        <f>IFERROR(VLOOKUP(B182,Sheet3!A176:I1637,8,FALSE),0)</f>
        <v>28.79</v>
      </c>
      <c r="E182" s="30"/>
      <c r="F182" s="107">
        <f t="shared" si="16"/>
        <v>0</v>
      </c>
      <c r="G182" s="31" t="str">
        <f>IFERROR(VLOOKUP(B182,Sheet3!A176:I1637,4,FALSE),0)</f>
        <v>2"</v>
      </c>
      <c r="H182" s="166" t="str">
        <f>IFERROR(VLOOKUP(B182,Sheet3!A176:I1637,5,FALSE),0)</f>
        <v>2" SADDLE DROP X 1/4" FEMALE NPT FASTPIPE  FASTPIPE</v>
      </c>
      <c r="I182" s="25">
        <f>IFERROR(VLOOKUP(B182,Sheet3!A176:J1637,9,FALSE),0)</f>
        <v>1.57</v>
      </c>
      <c r="J182" s="26">
        <f t="shared" si="11"/>
        <v>0</v>
      </c>
      <c r="K182" s="3">
        <f t="shared" si="12"/>
        <v>0</v>
      </c>
    </row>
    <row r="183" spans="1:11" ht="12.75" customHeight="1" x14ac:dyDescent="0.2">
      <c r="A183" s="27"/>
      <c r="B183" s="32" t="s">
        <v>158</v>
      </c>
      <c r="C183" s="29">
        <f>IFERROR(VLOOKUP(B183,Sheet3!A177:I1638,6,FALSE),0)</f>
        <v>47.99</v>
      </c>
      <c r="D183" s="103">
        <f>IFERROR(VLOOKUP(B183,Sheet3!A177:I1638,8,FALSE),0)</f>
        <v>28.79</v>
      </c>
      <c r="E183" s="30"/>
      <c r="F183" s="107">
        <f t="shared" si="16"/>
        <v>0</v>
      </c>
      <c r="G183" s="31" t="str">
        <f>IFERROR(VLOOKUP(B183,Sheet3!A177:I1638,4,FALSE),0)</f>
        <v>2"</v>
      </c>
      <c r="H183" s="166" t="str">
        <f>IFERROR(VLOOKUP(B183,Sheet3!A177:I1638,5,FALSE),0)</f>
        <v>2" SADDLE DROP X 1/2" FEMALE NPT FASTPIPE FASTPIPE</v>
      </c>
      <c r="I183" s="25">
        <f>IFERROR(VLOOKUP(B183,Sheet3!A177:J1638,9,FALSE),0)</f>
        <v>0.3</v>
      </c>
      <c r="J183" s="26">
        <f t="shared" si="11"/>
        <v>0</v>
      </c>
      <c r="K183" s="3">
        <f t="shared" si="12"/>
        <v>0</v>
      </c>
    </row>
    <row r="184" spans="1:11" ht="12.75" customHeight="1" thickBot="1" x14ac:dyDescent="0.25">
      <c r="A184" s="33"/>
      <c r="B184" s="45" t="s">
        <v>159</v>
      </c>
      <c r="C184" s="46">
        <f>IFERROR(VLOOKUP(B184,Sheet3!A178:I1639,6,FALSE),0)</f>
        <v>47.99</v>
      </c>
      <c r="D184" s="149">
        <f>IFERROR(VLOOKUP(B184,Sheet3!A178:I1639,8,FALSE),0)</f>
        <v>28.8</v>
      </c>
      <c r="E184" s="42"/>
      <c r="F184" s="150">
        <f t="shared" si="16"/>
        <v>0</v>
      </c>
      <c r="G184" s="48" t="str">
        <f>IFERROR(VLOOKUP(B184,Sheet3!A178:I1639,4,FALSE),0)</f>
        <v>2"</v>
      </c>
      <c r="H184" s="170" t="str">
        <f>IFERROR(VLOOKUP(B184,Sheet3!A178:I1639,5,FALSE),0)</f>
        <v>2" SADDLE DROP X 3/4" FEMALE NPT FASTPIPE FASTPIPE</v>
      </c>
      <c r="I184" s="25">
        <f>IFERROR(VLOOKUP(B184,Sheet3!A178:J1639,9,FALSE),0)</f>
        <v>1.6</v>
      </c>
      <c r="J184" s="26">
        <f t="shared" si="11"/>
        <v>0</v>
      </c>
      <c r="K184" s="3">
        <f t="shared" si="12"/>
        <v>0</v>
      </c>
    </row>
    <row r="185" spans="1:11" ht="12.75" customHeight="1" x14ac:dyDescent="0.2">
      <c r="A185" s="20"/>
      <c r="B185" s="36"/>
      <c r="C185" s="22">
        <f>IFERROR(VLOOKUP(B185,Sheet3!A179:I1640,6,FALSE),0)</f>
        <v>0</v>
      </c>
      <c r="D185" s="102">
        <f>IFERROR(VLOOKUP(B185,Sheet3!A179:I1640,8,FALSE),0)</f>
        <v>0</v>
      </c>
      <c r="E185" s="23"/>
      <c r="F185" s="106">
        <f t="shared" si="16"/>
        <v>0</v>
      </c>
      <c r="G185" s="24"/>
      <c r="H185" s="165">
        <f>IFERROR(VLOOKUP(B185,Sheet3!A179:I1640,5,FALSE),0)</f>
        <v>0</v>
      </c>
      <c r="I185" s="25">
        <f>IFERROR(VLOOKUP(B185,Sheet3!A179:J1640,9,FALSE),0)</f>
        <v>0</v>
      </c>
      <c r="J185" s="26">
        <f t="shared" si="11"/>
        <v>0</v>
      </c>
      <c r="K185" s="3">
        <f t="shared" si="12"/>
        <v>0</v>
      </c>
    </row>
    <row r="186" spans="1:11" ht="12.75" customHeight="1" x14ac:dyDescent="0.2">
      <c r="A186" s="27"/>
      <c r="B186" s="32" t="s">
        <v>160</v>
      </c>
      <c r="C186" s="29">
        <f>IFERROR(VLOOKUP(B186,Sheet3!A180:I1641,6,FALSE),0)</f>
        <v>54.49</v>
      </c>
      <c r="D186" s="103">
        <f>IFERROR(VLOOKUP(B186,Sheet3!A180:I1641,8,FALSE),0)</f>
        <v>32.69</v>
      </c>
      <c r="E186" s="30"/>
      <c r="F186" s="107">
        <f t="shared" si="16"/>
        <v>0</v>
      </c>
      <c r="G186" s="31" t="str">
        <f>IFERROR(VLOOKUP(B186,Sheet3!A180:I1641,4,FALSE),0)</f>
        <v>3"</v>
      </c>
      <c r="H186" s="166" t="str">
        <f>IFERROR(VLOOKUP(B186,Sheet3!A180:I1641,5,FALSE),0)</f>
        <v>3" SADDLE DROP FASTPIPE X  1/2"  FEMALE NPT INDUSTRIAL</v>
      </c>
      <c r="I186" s="25">
        <f>IFERROR(VLOOKUP(B186,Sheet3!A180:J1641,9,FALSE),0)</f>
        <v>2.1</v>
      </c>
      <c r="J186" s="26">
        <f t="shared" si="11"/>
        <v>0</v>
      </c>
      <c r="K186" s="3">
        <f t="shared" si="12"/>
        <v>0</v>
      </c>
    </row>
    <row r="187" spans="1:11" ht="12.75" customHeight="1" x14ac:dyDescent="0.2">
      <c r="A187" s="27"/>
      <c r="B187" s="32" t="s">
        <v>161</v>
      </c>
      <c r="C187" s="29">
        <f>IFERROR(VLOOKUP(B187,Sheet3!A181:I1642,6,FALSE),0)</f>
        <v>54.49</v>
      </c>
      <c r="D187" s="103">
        <f>IFERROR(VLOOKUP(B187,Sheet3!A181:I1642,8,FALSE),0)</f>
        <v>32.69</v>
      </c>
      <c r="E187" s="30"/>
      <c r="F187" s="107">
        <f t="shared" si="16"/>
        <v>0</v>
      </c>
      <c r="G187" s="31" t="str">
        <f>IFERROR(VLOOKUP(B187,Sheet3!A181:I1642,4,FALSE),0)</f>
        <v>3"</v>
      </c>
      <c r="H187" s="166" t="str">
        <f>IFERROR(VLOOKUP(B187,Sheet3!A181:I1642,5,FALSE),0)</f>
        <v>3" SADDLE DROP FASTPIPE X  3/4"  FEMALE NPT  INDUSTRIAL</v>
      </c>
      <c r="I187" s="25">
        <f>IFERROR(VLOOKUP(B187,Sheet3!A181:J1642,9,FALSE),0)</f>
        <v>3.1</v>
      </c>
      <c r="J187" s="26">
        <f t="shared" si="11"/>
        <v>0</v>
      </c>
      <c r="K187" s="3">
        <f t="shared" si="12"/>
        <v>0</v>
      </c>
    </row>
    <row r="188" spans="1:11" ht="12.75" customHeight="1" x14ac:dyDescent="0.2">
      <c r="A188" s="27"/>
      <c r="B188" s="32" t="s">
        <v>162</v>
      </c>
      <c r="C188" s="29">
        <f>IFERROR(VLOOKUP(B188,Sheet3!A182:I1643,6,FALSE),0)</f>
        <v>54.49</v>
      </c>
      <c r="D188" s="103">
        <f>IFERROR(VLOOKUP(B188,Sheet3!A182:I1643,8,FALSE),0)</f>
        <v>32.69</v>
      </c>
      <c r="E188" s="30"/>
      <c r="F188" s="107">
        <f t="shared" si="16"/>
        <v>0</v>
      </c>
      <c r="G188" s="31" t="str">
        <f>IFERROR(VLOOKUP(B188,Sheet3!A182:I1643,4,FALSE),0)</f>
        <v>3"</v>
      </c>
      <c r="H188" s="166" t="str">
        <f>IFERROR(VLOOKUP(B188,Sheet3!A182:I1643,5,FALSE),0)</f>
        <v>3" SADDLE DROP FASTPIPE X 1" FEMALE NPT  INDUSTRIAL</v>
      </c>
      <c r="I188" s="25">
        <f>IFERROR(VLOOKUP(B188,Sheet3!A182:J1643,9,FALSE),0)</f>
        <v>5.4</v>
      </c>
      <c r="J188" s="26">
        <f t="shared" si="11"/>
        <v>0</v>
      </c>
      <c r="K188" s="3">
        <f t="shared" si="12"/>
        <v>0</v>
      </c>
    </row>
    <row r="189" spans="1:11" ht="12.75" customHeight="1" x14ac:dyDescent="0.2">
      <c r="A189" s="27"/>
      <c r="B189" s="32"/>
      <c r="C189" s="29">
        <f>IFERROR(VLOOKUP(B189,Sheet3!A183:I1644,6,FALSE),0)</f>
        <v>0</v>
      </c>
      <c r="D189" s="103">
        <f>IFERROR(VLOOKUP(B189,Sheet3!A183:I1644,8,FALSE),0)</f>
        <v>0</v>
      </c>
      <c r="E189" s="30"/>
      <c r="F189" s="107">
        <f t="shared" si="16"/>
        <v>0</v>
      </c>
      <c r="G189" s="31"/>
      <c r="H189" s="166">
        <f>IFERROR(VLOOKUP(B189,Sheet3!A183:I1644,5,FALSE),0)</f>
        <v>0</v>
      </c>
      <c r="I189" s="25">
        <f>IFERROR(VLOOKUP(B189,Sheet3!A183:J1644,9,FALSE),0)</f>
        <v>0</v>
      </c>
      <c r="J189" s="26">
        <f t="shared" si="11"/>
        <v>0</v>
      </c>
      <c r="K189" s="3">
        <f t="shared" si="12"/>
        <v>0</v>
      </c>
    </row>
    <row r="190" spans="1:11" ht="12.75" customHeight="1" x14ac:dyDescent="0.2">
      <c r="A190" s="27"/>
      <c r="B190" s="32"/>
      <c r="C190" s="29">
        <f>IFERROR(VLOOKUP(B190,Sheet3!A184:I1645,6,FALSE),0)</f>
        <v>0</v>
      </c>
      <c r="D190" s="103">
        <f>IFERROR(VLOOKUP(B190,Sheet3!A184:I1645,8,FALSE),0)</f>
        <v>0</v>
      </c>
      <c r="E190" s="30"/>
      <c r="F190" s="107">
        <f t="shared" si="16"/>
        <v>0</v>
      </c>
      <c r="G190" s="31"/>
      <c r="H190" s="166">
        <f>IFERROR(VLOOKUP(B190,Sheet3!A184:I1645,5,FALSE),0)</f>
        <v>0</v>
      </c>
      <c r="I190" s="25">
        <f>IFERROR(VLOOKUP(B190,Sheet3!A184:J1645,9,FALSE),0)</f>
        <v>0</v>
      </c>
      <c r="J190" s="26">
        <f t="shared" si="11"/>
        <v>0</v>
      </c>
      <c r="K190" s="3">
        <f t="shared" si="12"/>
        <v>0</v>
      </c>
    </row>
    <row r="191" spans="1:11" ht="12.75" customHeight="1" x14ac:dyDescent="0.2">
      <c r="A191" s="27"/>
      <c r="B191" s="32" t="s">
        <v>148</v>
      </c>
      <c r="C191" s="29">
        <f>IFERROR(VLOOKUP(B191,Sheet3!A185:I1646,6,FALSE),0)</f>
        <v>85.97</v>
      </c>
      <c r="D191" s="103">
        <f>IFERROR(VLOOKUP(B191,Sheet3!A185:I1646,8,FALSE),0)</f>
        <v>51.58</v>
      </c>
      <c r="E191" s="30"/>
      <c r="F191" s="107">
        <f t="shared" si="16"/>
        <v>0</v>
      </c>
      <c r="G191" s="31" t="str">
        <f>IFERROR(VLOOKUP(B191,Sheet3!A185:I1646,4,FALSE),0)</f>
        <v>4"</v>
      </c>
      <c r="H191" s="166" t="str">
        <f>IFERROR(VLOOKUP(B191,Sheet3!A185:I1646,5,FALSE),0)</f>
        <v>4" SADDLE DROP FASTPIPE X 1" FEMALE NPT / or 1" Pipe</v>
      </c>
      <c r="I191" s="25">
        <f>IFERROR(VLOOKUP(B191,Sheet3!A185:J1646,9,FALSE),0)</f>
        <v>1.3</v>
      </c>
      <c r="J191" s="26">
        <f t="shared" si="11"/>
        <v>0</v>
      </c>
      <c r="K191" s="3">
        <f t="shared" si="12"/>
        <v>0</v>
      </c>
    </row>
    <row r="192" spans="1:11" ht="12.75" customHeight="1" x14ac:dyDescent="0.2">
      <c r="A192" s="27"/>
      <c r="B192" s="32" t="s">
        <v>149</v>
      </c>
      <c r="C192" s="29">
        <f>IFERROR(VLOOKUP(B192,Sheet3!A186:I1647,6,FALSE),0)</f>
        <v>99.95</v>
      </c>
      <c r="D192" s="103">
        <f>IFERROR(VLOOKUP(B192,Sheet3!A186:I1647,8,FALSE),0)</f>
        <v>59.97</v>
      </c>
      <c r="E192" s="30"/>
      <c r="F192" s="107">
        <f t="shared" si="16"/>
        <v>0</v>
      </c>
      <c r="G192" s="31" t="str">
        <f>IFERROR(VLOOKUP(B192,Sheet3!A186:I1647,4,FALSE),0)</f>
        <v>6"</v>
      </c>
      <c r="H192" s="166" t="str">
        <f>IFERROR(VLOOKUP(B192,Sheet3!A186:I1647,5,FALSE),0)</f>
        <v>6" SADDLE DROP FASTPIPE X 1" FEMALE NPT or 1" Compression FASTPIPE  INDUSTRIAL</v>
      </c>
      <c r="I192" s="25">
        <f>IFERROR(VLOOKUP(B192,Sheet3!A186:J1647,9,FALSE),0)</f>
        <v>3.5</v>
      </c>
      <c r="J192" s="26">
        <f t="shared" si="11"/>
        <v>0</v>
      </c>
      <c r="K192" s="3">
        <f t="shared" si="12"/>
        <v>0</v>
      </c>
    </row>
    <row r="193" spans="1:11" ht="12.75" customHeight="1" thickBot="1" x14ac:dyDescent="0.25">
      <c r="A193" s="33"/>
      <c r="B193" s="40"/>
      <c r="C193" s="41">
        <f>IFERROR(VLOOKUP(B193,Sheet3!A187:I1648,6,FALSE),0)</f>
        <v>0</v>
      </c>
      <c r="D193" s="105">
        <f>IFERROR(VLOOKUP(B193,Sheet3!A187:I1648,8,FALSE),0)</f>
        <v>0</v>
      </c>
      <c r="E193" s="42"/>
      <c r="F193" s="108"/>
      <c r="G193" s="43"/>
      <c r="H193" s="167">
        <f>IFERROR(VLOOKUP(B193,Sheet3!A187:I1648,5,FALSE),0)</f>
        <v>0</v>
      </c>
      <c r="I193" s="25">
        <f>IFERROR(VLOOKUP(B193,Sheet3!A187:J1648,9,FALSE),0)</f>
        <v>0</v>
      </c>
      <c r="J193" s="26">
        <f t="shared" si="11"/>
        <v>0</v>
      </c>
      <c r="K193" s="3">
        <f t="shared" si="12"/>
        <v>0</v>
      </c>
    </row>
    <row r="194" spans="1:11" ht="12.75" customHeight="1" thickBot="1" x14ac:dyDescent="0.25">
      <c r="A194" s="20"/>
      <c r="B194" s="133" t="s">
        <v>163</v>
      </c>
      <c r="C194" s="134"/>
      <c r="E194" s="122"/>
      <c r="F194" s="19"/>
      <c r="G194" s="131"/>
      <c r="H194" s="168"/>
      <c r="I194" s="25">
        <f>IFERROR(VLOOKUP(B194,Sheet3!A187:J1649,9,FALSE),0)</f>
        <v>0</v>
      </c>
      <c r="J194" s="26">
        <f t="shared" si="11"/>
        <v>0</v>
      </c>
      <c r="K194" s="3">
        <f t="shared" si="12"/>
        <v>0</v>
      </c>
    </row>
    <row r="195" spans="1:11" ht="12.75" customHeight="1" x14ac:dyDescent="0.2">
      <c r="A195" s="35"/>
      <c r="B195" s="36" t="s">
        <v>164</v>
      </c>
      <c r="C195" s="22">
        <f>IFERROR(VLOOKUP(B195,Sheet3!A188:I1650,6,FALSE),0)</f>
        <v>21.97</v>
      </c>
      <c r="D195" s="102">
        <f>IFERROR(VLOOKUP(B195,Sheet3!A188:I1650,8,FALSE),0)</f>
        <v>13.18</v>
      </c>
      <c r="E195" s="23"/>
      <c r="F195" s="106">
        <f t="shared" ref="F195:F205" si="17">D195*E195</f>
        <v>0</v>
      </c>
      <c r="G195" s="24" t="str">
        <f>IFERROR(VLOOKUP(B195,Sheet3!A188:I1650,4,FALSE),0)</f>
        <v>3/4"</v>
      </c>
      <c r="H195" s="165" t="str">
        <f>IFERROR(VLOOKUP(B195,Sheet3!A188:I1650,5,FALSE),0)</f>
        <v>3/4" FASTPIPE X 1/2"" NPT MALE THREADED NIPPLE,   purple</v>
      </c>
      <c r="I195" s="25">
        <f>IFERROR(VLOOKUP(B195,Sheet3!A188:J1650,9,FALSE),0)</f>
        <v>7.0000000000000007E-2</v>
      </c>
      <c r="J195" s="26">
        <f t="shared" si="11"/>
        <v>0</v>
      </c>
      <c r="K195" s="3">
        <f t="shared" si="12"/>
        <v>0</v>
      </c>
    </row>
    <row r="196" spans="1:11" ht="12.75" customHeight="1" x14ac:dyDescent="0.2">
      <c r="A196" s="35"/>
      <c r="B196" s="32" t="s">
        <v>165</v>
      </c>
      <c r="C196" s="29">
        <f>IFERROR(VLOOKUP(B196,Sheet3!A189:I1651,6,FALSE),0)</f>
        <v>21.87</v>
      </c>
      <c r="D196" s="103">
        <f>IFERROR(VLOOKUP(B196,Sheet3!A189:I1651,8,FALSE),0)</f>
        <v>13.12</v>
      </c>
      <c r="E196" s="117"/>
      <c r="F196" s="107">
        <f t="shared" si="17"/>
        <v>0</v>
      </c>
      <c r="G196" s="31" t="str">
        <f>IFERROR(VLOOKUP(B196,Sheet3!A189:I1651,4,FALSE),0)</f>
        <v>3/4"</v>
      </c>
      <c r="H196" s="166" t="str">
        <f>IFERROR(VLOOKUP(B196,Sheet3!A189:I1651,5,FALSE),0)</f>
        <v>3/4" FASTPIPE X 3/4" NPT MALE THREADED NIPPLE,  yellow</v>
      </c>
      <c r="I196" s="25">
        <f>IFERROR(VLOOKUP(B196,Sheet3!A189:J1651,9,FALSE),0)</f>
        <v>0.19</v>
      </c>
      <c r="J196" s="26">
        <f t="shared" ref="J196:J259" si="18">I196*E196</f>
        <v>0</v>
      </c>
      <c r="K196" s="3">
        <f t="shared" ref="K196:K259" si="19">E196*C196</f>
        <v>0</v>
      </c>
    </row>
    <row r="197" spans="1:11" ht="12.75" customHeight="1" x14ac:dyDescent="0.2">
      <c r="A197" s="35"/>
      <c r="B197" s="32" t="s">
        <v>166</v>
      </c>
      <c r="C197" s="29">
        <f>IFERROR(VLOOKUP(B197,Sheet3!A190:I1652,6,FALSE),0)</f>
        <v>27.49</v>
      </c>
      <c r="D197" s="103">
        <f>IFERROR(VLOOKUP(B197,Sheet3!A190:I1652,8,FALSE),0)</f>
        <v>16.489999999999998</v>
      </c>
      <c r="E197" s="30"/>
      <c r="F197" s="107">
        <f t="shared" si="17"/>
        <v>0</v>
      </c>
      <c r="G197" s="31" t="str">
        <f>IFERROR(VLOOKUP(B197,Sheet3!A190:I1652,4,FALSE),0)</f>
        <v>1"</v>
      </c>
      <c r="H197" s="166" t="str">
        <f>IFERROR(VLOOKUP(B197,Sheet3!A190:I1652,5,FALSE),0)</f>
        <v>1" FASTPIPE X 1/2" NPT MALE THREADED NIPPLE</v>
      </c>
      <c r="I197" s="25">
        <f>IFERROR(VLOOKUP(B197,Sheet3!A190:J1652,9,FALSE),0)</f>
        <v>0.1</v>
      </c>
      <c r="J197" s="26">
        <f t="shared" si="18"/>
        <v>0</v>
      </c>
      <c r="K197" s="3">
        <f t="shared" si="19"/>
        <v>0</v>
      </c>
    </row>
    <row r="198" spans="1:11" ht="12.75" customHeight="1" x14ac:dyDescent="0.2">
      <c r="A198" s="35"/>
      <c r="B198" s="32" t="s">
        <v>167</v>
      </c>
      <c r="C198" s="29">
        <f>IFERROR(VLOOKUP(B198,Sheet3!A191:I1653,6,FALSE),0)</f>
        <v>27.44</v>
      </c>
      <c r="D198" s="103">
        <f>IFERROR(VLOOKUP(B198,Sheet3!A191:I1653,8,FALSE),0)</f>
        <v>16.47</v>
      </c>
      <c r="E198" s="30"/>
      <c r="F198" s="107">
        <f t="shared" si="17"/>
        <v>0</v>
      </c>
      <c r="G198" s="31" t="str">
        <f>IFERROR(VLOOKUP(B198,Sheet3!A191:I1653,4,FALSE),0)</f>
        <v>1"</v>
      </c>
      <c r="H198" s="166" t="str">
        <f>IFERROR(VLOOKUP(B198,Sheet3!A191:I1653,5,FALSE),0)</f>
        <v>1" FASTPIPE X 3/4" NPT MALE THREADED NIPPLE,   green</v>
      </c>
      <c r="I198" s="25">
        <f>IFERROR(VLOOKUP(B198,Sheet3!A191:J1653,9,FALSE),0)</f>
        <v>0.27</v>
      </c>
      <c r="J198" s="26">
        <f t="shared" si="18"/>
        <v>0</v>
      </c>
      <c r="K198" s="3">
        <f t="shared" si="19"/>
        <v>0</v>
      </c>
    </row>
    <row r="199" spans="1:11" ht="12.75" customHeight="1" x14ac:dyDescent="0.2">
      <c r="A199" s="35"/>
      <c r="B199" s="32" t="s">
        <v>168</v>
      </c>
      <c r="C199" s="29">
        <f>IFERROR(VLOOKUP(B199,Sheet3!A192:I1654,6,FALSE),0)</f>
        <v>27.49</v>
      </c>
      <c r="D199" s="103">
        <f>IFERROR(VLOOKUP(B199,Sheet3!A192:I1654,8,FALSE),0)</f>
        <v>16.5</v>
      </c>
      <c r="E199" s="117"/>
      <c r="F199" s="107">
        <f t="shared" si="17"/>
        <v>0</v>
      </c>
      <c r="G199" s="31" t="str">
        <f>IFERROR(VLOOKUP(B199,Sheet3!A192:I1654,4,FALSE),0)</f>
        <v>1"</v>
      </c>
      <c r="H199" s="166" t="str">
        <f>IFERROR(VLOOKUP(B199,Sheet3!A192:I1654,5,FALSE),0)</f>
        <v>1" FASTPIPE X 1" NPT MALE THREADED NIPPLE,  red</v>
      </c>
      <c r="I199" s="25">
        <f>IFERROR(VLOOKUP(B199,Sheet3!A192:J1654,9,FALSE),0)</f>
        <v>0.35</v>
      </c>
      <c r="J199" s="26">
        <f t="shared" si="18"/>
        <v>0</v>
      </c>
      <c r="K199" s="3">
        <f t="shared" si="19"/>
        <v>0</v>
      </c>
    </row>
    <row r="200" spans="1:11" ht="12.75" customHeight="1" x14ac:dyDescent="0.2">
      <c r="A200" s="35"/>
      <c r="B200" s="32" t="s">
        <v>169</v>
      </c>
      <c r="C200" s="29">
        <f>IFERROR(VLOOKUP(B200,Sheet3!A193:I1655,6,FALSE),0)</f>
        <v>50.87</v>
      </c>
      <c r="D200" s="103">
        <f>IFERROR(VLOOKUP(B200,Sheet3!A193:I1655,8,FALSE),0)</f>
        <v>30.52</v>
      </c>
      <c r="E200" s="30"/>
      <c r="F200" s="154">
        <f t="shared" si="17"/>
        <v>0</v>
      </c>
      <c r="G200" s="31" t="str">
        <f>IFERROR(VLOOKUP(B200,Sheet3!A193:I1655,4,FALSE),0)</f>
        <v>1.5"</v>
      </c>
      <c r="H200" s="166" t="str">
        <f>IFERROR(VLOOKUP(B200,Sheet3!A193:I1655,5,FALSE),0)</f>
        <v>1-1/2" FASTPIPE X 1" NPT MALE THREADED NIPPLE</v>
      </c>
      <c r="I200" s="25">
        <f>IFERROR(VLOOKUP(B200,Sheet3!A193:J1655,9,FALSE),0)</f>
        <v>0.73</v>
      </c>
      <c r="J200" s="26">
        <f t="shared" si="18"/>
        <v>0</v>
      </c>
      <c r="K200" s="3">
        <f t="shared" si="19"/>
        <v>0</v>
      </c>
    </row>
    <row r="201" spans="1:11" ht="12.75" customHeight="1" x14ac:dyDescent="0.2">
      <c r="A201" s="35"/>
      <c r="B201" s="32" t="s">
        <v>170</v>
      </c>
      <c r="C201" s="29">
        <f>IFERROR(VLOOKUP(B201,Sheet3!A194:I1656,6,FALSE),0)</f>
        <v>50.77</v>
      </c>
      <c r="D201" s="103">
        <f>IFERROR(VLOOKUP(B201,Sheet3!A194:I1656,8,FALSE),0)</f>
        <v>30.46</v>
      </c>
      <c r="E201" s="30"/>
      <c r="F201" s="107">
        <f t="shared" si="17"/>
        <v>0</v>
      </c>
      <c r="G201" s="31" t="str">
        <f>IFERROR(VLOOKUP(B201,Sheet3!A194:I1656,4,FALSE),0)</f>
        <v>1.5"</v>
      </c>
      <c r="H201" s="166" t="str">
        <f>IFERROR(VLOOKUP(B201,Sheet3!A194:I1656,5,FALSE),0)</f>
        <v>1-1/2" FASTPIPE X 1-1/2" NPT MALE THREADED NIPPLE</v>
      </c>
      <c r="I201" s="25">
        <f>IFERROR(VLOOKUP(B201,Sheet3!A194:J1656,9,FALSE),0)</f>
        <v>1.28</v>
      </c>
      <c r="J201" s="26">
        <f t="shared" si="18"/>
        <v>0</v>
      </c>
      <c r="K201" s="3">
        <f t="shared" si="19"/>
        <v>0</v>
      </c>
    </row>
    <row r="202" spans="1:11" ht="12.75" customHeight="1" x14ac:dyDescent="0.2">
      <c r="A202" s="35"/>
      <c r="B202" s="32" t="s">
        <v>171</v>
      </c>
      <c r="C202" s="29">
        <f>IFERROR(VLOOKUP(B202,Sheet3!A195:I1657,6,FALSE),0)</f>
        <v>59.97</v>
      </c>
      <c r="D202" s="103">
        <f>IFERROR(VLOOKUP(B202,Sheet3!A195:I1657,8,FALSE),0)</f>
        <v>35.979999999999997</v>
      </c>
      <c r="E202" s="30"/>
      <c r="F202" s="107">
        <f t="shared" si="17"/>
        <v>0</v>
      </c>
      <c r="G202" s="31" t="str">
        <f>IFERROR(VLOOKUP(B202,Sheet3!A195:I1657,4,FALSE),0)</f>
        <v>2"</v>
      </c>
      <c r="H202" s="166" t="str">
        <f>IFERROR(VLOOKUP(B202,Sheet3!A195:I1657,5,FALSE),0)</f>
        <v>2" FASTPIPE X 1-1/2" NPT MALE THREADED NIPPLE</v>
      </c>
      <c r="I202" s="25">
        <f>IFERROR(VLOOKUP(B202,Sheet3!A195:J1657,9,FALSE),0)</f>
        <v>1.6</v>
      </c>
      <c r="J202" s="26">
        <f t="shared" si="18"/>
        <v>0</v>
      </c>
      <c r="K202" s="3">
        <f t="shared" si="19"/>
        <v>0</v>
      </c>
    </row>
    <row r="203" spans="1:11" ht="12.75" customHeight="1" thickBot="1" x14ac:dyDescent="0.25">
      <c r="A203" s="50"/>
      <c r="B203" s="45" t="s">
        <v>172</v>
      </c>
      <c r="C203" s="46">
        <f>IFERROR(VLOOKUP(B203,Sheet3!A196:I1658,6,FALSE),0)</f>
        <v>61.97</v>
      </c>
      <c r="D203" s="149">
        <f>IFERROR(VLOOKUP(B203,Sheet3!A196:I1658,8,FALSE),0)</f>
        <v>37.18</v>
      </c>
      <c r="E203" s="42"/>
      <c r="F203" s="150">
        <f t="shared" si="17"/>
        <v>0</v>
      </c>
      <c r="G203" s="48" t="str">
        <f>IFERROR(VLOOKUP(B203,Sheet3!A196:I1658,4,FALSE),0)</f>
        <v>2"</v>
      </c>
      <c r="H203" s="170" t="str">
        <f>IFERROR(VLOOKUP(B203,Sheet3!A196:I1658,5,FALSE),0)</f>
        <v>2" FASTPIPE X 2" NPT MALE THREADED NIPPLE</v>
      </c>
      <c r="I203" s="25">
        <f>IFERROR(VLOOKUP(B203,Sheet3!A196:J1658,9,FALSE),0)</f>
        <v>0.5</v>
      </c>
      <c r="J203" s="26">
        <f t="shared" si="18"/>
        <v>0</v>
      </c>
      <c r="K203" s="3">
        <f t="shared" si="19"/>
        <v>0</v>
      </c>
    </row>
    <row r="204" spans="1:11" ht="12.75" customHeight="1" x14ac:dyDescent="0.2">
      <c r="A204" s="34"/>
      <c r="B204" s="36"/>
      <c r="C204" s="22">
        <f>IFERROR(VLOOKUP(B204,Sheet3!A197:I1659,6,FALSE),0)</f>
        <v>0</v>
      </c>
      <c r="D204" s="102">
        <f>IFERROR(VLOOKUP(B204,Sheet3!A197:I1659,8,FALSE),0)</f>
        <v>0</v>
      </c>
      <c r="E204" s="23"/>
      <c r="F204" s="106"/>
      <c r="G204" s="24"/>
      <c r="H204" s="165">
        <f>IFERROR(VLOOKUP(B204,Sheet3!A197:I1659,5,FALSE),0)</f>
        <v>0</v>
      </c>
      <c r="I204" s="25">
        <f>IFERROR(VLOOKUP(B204,Sheet3!A197:J1659,9,FALSE),0)</f>
        <v>0</v>
      </c>
      <c r="J204" s="26">
        <f t="shared" si="18"/>
        <v>0</v>
      </c>
      <c r="K204" s="3">
        <f t="shared" si="19"/>
        <v>0</v>
      </c>
    </row>
    <row r="205" spans="1:11" ht="12.75" customHeight="1" x14ac:dyDescent="0.2">
      <c r="A205" s="35"/>
      <c r="B205" s="32" t="s">
        <v>173</v>
      </c>
      <c r="C205" s="29">
        <f>IFERROR(VLOOKUP(B205,Sheet3!A198:I1660,6,FALSE),0)</f>
        <v>60.98</v>
      </c>
      <c r="D205" s="103">
        <f>IFERROR(VLOOKUP(B205,Sheet3!A198:I1660,8,FALSE),0)</f>
        <v>36.590000000000003</v>
      </c>
      <c r="E205" s="30"/>
      <c r="F205" s="107">
        <f t="shared" si="17"/>
        <v>0</v>
      </c>
      <c r="G205" s="31" t="str">
        <f>IFERROR(VLOOKUP(B205,Sheet3!A198:I1660,4,FALSE),0)</f>
        <v>3"</v>
      </c>
      <c r="H205" s="166" t="str">
        <f>IFERROR(VLOOKUP(B205,Sheet3!A198:I1660,5,FALSE),0)</f>
        <v>3" FASTPIPE X 3" NPT MALE THREADED NIPPLE  INDUSTRIAL</v>
      </c>
      <c r="I205" s="25">
        <f>IFERROR(VLOOKUP(B205,Sheet3!A198:J1660,9,FALSE),0)</f>
        <v>5.8</v>
      </c>
      <c r="J205" s="26">
        <f t="shared" si="18"/>
        <v>0</v>
      </c>
      <c r="K205" s="3">
        <f t="shared" si="19"/>
        <v>0</v>
      </c>
    </row>
    <row r="206" spans="1:11" ht="12.75" customHeight="1" thickBot="1" x14ac:dyDescent="0.25">
      <c r="A206" s="35"/>
      <c r="B206" s="40"/>
      <c r="C206" s="41">
        <f>IFERROR(VLOOKUP(B206,Sheet3!A199:I1661,6,FALSE),0)</f>
        <v>0</v>
      </c>
      <c r="D206" s="105">
        <f>IFERROR(VLOOKUP(B206,Sheet3!A199:I1661,8,FALSE),0)</f>
        <v>0</v>
      </c>
      <c r="E206" s="42"/>
      <c r="F206" s="108"/>
      <c r="G206" s="43"/>
      <c r="H206" s="167">
        <f>IFERROR(VLOOKUP(B206,Sheet3!A199:I1661,5,FALSE),0)</f>
        <v>0</v>
      </c>
      <c r="I206" s="25">
        <f>IFERROR(VLOOKUP(B206,Sheet3!A199:J1661,9,FALSE),0)</f>
        <v>0</v>
      </c>
      <c r="J206" s="26">
        <f t="shared" si="18"/>
        <v>0</v>
      </c>
      <c r="K206" s="3">
        <f t="shared" si="19"/>
        <v>0</v>
      </c>
    </row>
    <row r="207" spans="1:11" ht="12.75" customHeight="1" thickBot="1" x14ac:dyDescent="0.25">
      <c r="A207" s="50"/>
      <c r="B207" s="60" t="s">
        <v>174</v>
      </c>
      <c r="C207" s="134"/>
      <c r="E207" s="121"/>
      <c r="F207" s="1"/>
      <c r="G207" s="131"/>
      <c r="H207" s="168"/>
      <c r="I207" s="25">
        <f>IFERROR(VLOOKUP(B207,Sheet3!A200:J1662,9,FALSE),0)</f>
        <v>0</v>
      </c>
      <c r="J207" s="26">
        <f t="shared" si="18"/>
        <v>0</v>
      </c>
      <c r="K207" s="3">
        <f t="shared" si="19"/>
        <v>0</v>
      </c>
    </row>
    <row r="208" spans="1:11" ht="12.75" customHeight="1" x14ac:dyDescent="0.2">
      <c r="A208" s="20"/>
      <c r="B208" s="36" t="s">
        <v>175</v>
      </c>
      <c r="C208" s="22">
        <f>IFERROR(VLOOKUP(B208,Sheet3!A201:I1663,6,FALSE),0)</f>
        <v>23.97</v>
      </c>
      <c r="D208" s="102">
        <f>IFERROR(VLOOKUP(B208,Sheet3!A201:I1663,8,FALSE),0)</f>
        <v>14.38</v>
      </c>
      <c r="E208" s="23"/>
      <c r="F208" s="106">
        <f t="shared" ref="F208:F217" si="20">D208*E208</f>
        <v>0</v>
      </c>
      <c r="G208" s="24" t="str">
        <f>IFERROR(VLOOKUP(B208,Sheet3!A201:I1663,4,FALSE),0)</f>
        <v>3/4"</v>
      </c>
      <c r="H208" s="165" t="str">
        <f>IFERROR(VLOOKUP(B208,Sheet3!A201:I1663,5,FALSE),0)</f>
        <v>3/4" FASTPIPE X 3/4" NPT FEMALE THREADED NIPPLE, orange</v>
      </c>
      <c r="I208" s="25">
        <f>IFERROR(VLOOKUP(B208,Sheet3!A201:J1663,9,FALSE),0)</f>
        <v>1.3</v>
      </c>
      <c r="J208" s="26">
        <f t="shared" si="18"/>
        <v>0</v>
      </c>
      <c r="K208" s="3">
        <f t="shared" si="19"/>
        <v>0</v>
      </c>
    </row>
    <row r="209" spans="1:11" ht="12.75" customHeight="1" x14ac:dyDescent="0.2">
      <c r="A209" s="27"/>
      <c r="B209" s="32" t="s">
        <v>176</v>
      </c>
      <c r="C209" s="29">
        <f>IFERROR(VLOOKUP(B209,Sheet3!A202:I1664,6,FALSE),0)</f>
        <v>31.14</v>
      </c>
      <c r="D209" s="103">
        <f>IFERROR(VLOOKUP(B209,Sheet3!A202:I1664,8,FALSE),0)</f>
        <v>18.68</v>
      </c>
      <c r="E209" s="30"/>
      <c r="F209" s="107">
        <f t="shared" si="20"/>
        <v>0</v>
      </c>
      <c r="G209" s="31" t="str">
        <f>IFERROR(VLOOKUP(B209,Sheet3!A202:I1664,4,FALSE),0)</f>
        <v>1"</v>
      </c>
      <c r="H209" s="166" t="str">
        <f>IFERROR(VLOOKUP(B209,Sheet3!A202:I1664,5,FALSE),0)</f>
        <v>1" FASTPIPE X 1" NPT FEMALE THREADED NIPPLE,  blue</v>
      </c>
      <c r="I209" s="25">
        <f>IFERROR(VLOOKUP(B209,Sheet3!A202:J1664,9,FALSE),0)</f>
        <v>1.5</v>
      </c>
      <c r="J209" s="26">
        <f t="shared" si="18"/>
        <v>0</v>
      </c>
      <c r="K209" s="3">
        <f t="shared" si="19"/>
        <v>0</v>
      </c>
    </row>
    <row r="210" spans="1:11" ht="12.75" customHeight="1" x14ac:dyDescent="0.2">
      <c r="A210" s="27"/>
      <c r="B210" s="32" t="s">
        <v>177</v>
      </c>
      <c r="C210" s="29">
        <f>IFERROR(VLOOKUP(B210,Sheet3!A203:I1665,6,FALSE),0)</f>
        <v>54.57</v>
      </c>
      <c r="D210" s="103">
        <f>IFERROR(VLOOKUP(B210,Sheet3!A203:I1665,8,FALSE),0)</f>
        <v>32.74</v>
      </c>
      <c r="E210" s="30"/>
      <c r="F210" s="107">
        <f t="shared" si="20"/>
        <v>0</v>
      </c>
      <c r="G210" s="31" t="str">
        <f>IFERROR(VLOOKUP(B210,Sheet3!A203:I1665,4,FALSE),0)</f>
        <v>1.5"</v>
      </c>
      <c r="H210" s="166" t="str">
        <f>IFERROR(VLOOKUP(B210,Sheet3!A203:I1665,5,FALSE),0)</f>
        <v>1-1/2" FASTPIPE X 1-1/2" NPT FEMALE THREADED NIPPLE</v>
      </c>
      <c r="I210" s="25">
        <f>IFERROR(VLOOKUP(B210,Sheet3!A203:J1665,9,FALSE),0)</f>
        <v>10.6</v>
      </c>
      <c r="J210" s="26">
        <f t="shared" si="18"/>
        <v>0</v>
      </c>
      <c r="K210" s="3">
        <f t="shared" si="19"/>
        <v>0</v>
      </c>
    </row>
    <row r="211" spans="1:11" ht="12.75" customHeight="1" thickBot="1" x14ac:dyDescent="0.25">
      <c r="A211" s="33"/>
      <c r="B211" s="40"/>
      <c r="C211" s="41"/>
      <c r="D211" s="105"/>
      <c r="E211" s="42"/>
      <c r="F211" s="108"/>
      <c r="G211" s="43"/>
      <c r="H211" s="167"/>
      <c r="I211" s="25">
        <f>IFERROR(VLOOKUP(B211,Sheet3!A204:J1666,9,FALSE),0)</f>
        <v>0</v>
      </c>
      <c r="J211" s="26">
        <f t="shared" si="18"/>
        <v>0</v>
      </c>
      <c r="K211" s="3">
        <f t="shared" si="19"/>
        <v>0</v>
      </c>
    </row>
    <row r="212" spans="1:11" ht="12.75" customHeight="1" x14ac:dyDescent="0.2">
      <c r="A212" s="20"/>
      <c r="B212" s="36" t="s">
        <v>178</v>
      </c>
      <c r="C212" s="22">
        <f>IFERROR(VLOOKUP(B212,Sheet3!A205:I1667,6,FALSE),0)</f>
        <v>25.45</v>
      </c>
      <c r="D212" s="102">
        <f>IFERROR(VLOOKUP(B212,Sheet3!A205:I1667,8,FALSE),0)</f>
        <v>15.27</v>
      </c>
      <c r="E212" s="23"/>
      <c r="F212" s="106">
        <f t="shared" si="20"/>
        <v>0</v>
      </c>
      <c r="G212" s="24" t="str">
        <f>IFERROR(VLOOKUP(B212,Sheet3!A205:I1667,4,FALSE),0)</f>
        <v>3/4"</v>
      </c>
      <c r="H212" s="165" t="str">
        <f>IFERROR(VLOOKUP(B212,Sheet3!A205:I1667,5,FALSE),0)</f>
        <v>3/4" REDUCING UNION X 1/2" FEMALE NPT  FASTPIPE</v>
      </c>
      <c r="I212" s="25">
        <f>IFERROR(VLOOKUP(B212,Sheet3!A205:J1667,9,FALSE),0)</f>
        <v>22</v>
      </c>
      <c r="J212" s="26">
        <f t="shared" si="18"/>
        <v>0</v>
      </c>
      <c r="K212" s="3">
        <f t="shared" si="19"/>
        <v>0</v>
      </c>
    </row>
    <row r="213" spans="1:11" ht="12.75" customHeight="1" x14ac:dyDescent="0.2">
      <c r="A213" s="27"/>
      <c r="B213" s="32" t="s">
        <v>179</v>
      </c>
      <c r="C213" s="29">
        <f>IFERROR(VLOOKUP(B213,Sheet3!A206:I1668,6,FALSE),0)</f>
        <v>32.74</v>
      </c>
      <c r="D213" s="103">
        <f>IFERROR(VLOOKUP(B213,Sheet3!A206:I1668,8,FALSE),0)</f>
        <v>19.649999999999999</v>
      </c>
      <c r="E213" s="30"/>
      <c r="F213" s="107">
        <f t="shared" si="20"/>
        <v>0</v>
      </c>
      <c r="G213" s="31" t="str">
        <f>IFERROR(VLOOKUP(B213,Sheet3!A206:I1668,4,FALSE),0)</f>
        <v>1"</v>
      </c>
      <c r="H213" s="166" t="str">
        <f>IFERROR(VLOOKUP(B213,Sheet3!A206:I1668,5,FALSE),0)</f>
        <v>1" REDUCING UNION X 1/2" FEMALE NPT   FASTPIPE</v>
      </c>
      <c r="I213" s="25">
        <f>IFERROR(VLOOKUP(B213,Sheet3!A206:J1668,9,FALSE),0)</f>
        <v>1.72</v>
      </c>
      <c r="J213" s="26">
        <f t="shared" si="18"/>
        <v>0</v>
      </c>
      <c r="K213" s="3">
        <f t="shared" si="19"/>
        <v>0</v>
      </c>
    </row>
    <row r="214" spans="1:11" ht="12.75" customHeight="1" x14ac:dyDescent="0.2">
      <c r="A214" s="27"/>
      <c r="B214" s="32" t="s">
        <v>180</v>
      </c>
      <c r="C214" s="29">
        <f>IFERROR(VLOOKUP(B214,Sheet3!A207:I1669,6,FALSE),0)</f>
        <v>32.79</v>
      </c>
      <c r="D214" s="103">
        <f>IFERROR(VLOOKUP(B214,Sheet3!A207:I1669,8,FALSE),0)</f>
        <v>19.670000000000002</v>
      </c>
      <c r="E214" s="30"/>
      <c r="F214" s="107">
        <f t="shared" si="20"/>
        <v>0</v>
      </c>
      <c r="G214" s="31" t="str">
        <f>IFERROR(VLOOKUP(B214,Sheet3!A207:I1669,4,FALSE),0)</f>
        <v>1"</v>
      </c>
      <c r="H214" s="166" t="str">
        <f>IFERROR(VLOOKUP(B214,Sheet3!A207:I1669,5,FALSE),0)</f>
        <v>1" REDUCING UNION X 3/4" FEMALE NPT   FASTPIPE</v>
      </c>
      <c r="I214" s="25">
        <f>IFERROR(VLOOKUP(B214,Sheet3!A207:J1669,9,FALSE),0)</f>
        <v>27</v>
      </c>
      <c r="J214" s="26">
        <f t="shared" si="18"/>
        <v>0</v>
      </c>
      <c r="K214" s="3">
        <f t="shared" si="19"/>
        <v>0</v>
      </c>
    </row>
    <row r="215" spans="1:11" ht="12.75" customHeight="1" x14ac:dyDescent="0.2">
      <c r="A215" s="27"/>
      <c r="B215" s="32" t="s">
        <v>181</v>
      </c>
      <c r="C215" s="29">
        <f>IFERROR(VLOOKUP(B215,Sheet3!A208:I1670,6,FALSE),0)</f>
        <v>36.53</v>
      </c>
      <c r="D215" s="103">
        <f>IFERROR(VLOOKUP(B215,Sheet3!A208:I1670,8,FALSE),0)</f>
        <v>21.92</v>
      </c>
      <c r="E215" s="30"/>
      <c r="F215" s="107">
        <f t="shared" si="20"/>
        <v>0</v>
      </c>
      <c r="G215" s="31" t="str">
        <f>IFERROR(VLOOKUP(B215,Sheet3!A208:I1670,4,FALSE),0)</f>
        <v>1.5"</v>
      </c>
      <c r="H215" s="166" t="str">
        <f>IFERROR(VLOOKUP(B215,Sheet3!A208:I1670,5,FALSE),0)</f>
        <v>1-1/2" REDUCING UNION X 3/4" FEMALE NPT FASTPIPE</v>
      </c>
      <c r="I215" s="25">
        <f>IFERROR(VLOOKUP(B215,Sheet3!A208:J1670,9,FALSE),0)</f>
        <v>1.2</v>
      </c>
      <c r="J215" s="26">
        <f t="shared" si="18"/>
        <v>0</v>
      </c>
      <c r="K215" s="3">
        <f t="shared" si="19"/>
        <v>0</v>
      </c>
    </row>
    <row r="216" spans="1:11" ht="12.75" customHeight="1" x14ac:dyDescent="0.2">
      <c r="A216" s="27"/>
      <c r="B216" s="32" t="s">
        <v>182</v>
      </c>
      <c r="C216" s="29">
        <f>IFERROR(VLOOKUP(B216,Sheet3!A209:I1671,6,FALSE),0)</f>
        <v>58.34</v>
      </c>
      <c r="D216" s="103">
        <f>IFERROR(VLOOKUP(B216,Sheet3!A209:I1671,8,FALSE),0)</f>
        <v>35</v>
      </c>
      <c r="E216" s="30"/>
      <c r="F216" s="107">
        <f t="shared" si="20"/>
        <v>0</v>
      </c>
      <c r="G216" s="31" t="str">
        <f>IFERROR(VLOOKUP(B216,Sheet3!A209:I1671,4,FALSE),0)</f>
        <v>2"</v>
      </c>
      <c r="H216" s="166" t="str">
        <f>IFERROR(VLOOKUP(B216,Sheet3!A209:I1671,5,FALSE),0)</f>
        <v>2" REDUCING UNION X 3/4" FEMALE NPT FASTPIPE</v>
      </c>
      <c r="I216" s="25">
        <f>IFERROR(VLOOKUP(B216,Sheet3!A209:J1671,9,FALSE),0)</f>
        <v>1.6</v>
      </c>
      <c r="J216" s="26">
        <f t="shared" si="18"/>
        <v>0</v>
      </c>
      <c r="K216" s="3">
        <f t="shared" si="19"/>
        <v>0</v>
      </c>
    </row>
    <row r="217" spans="1:11" ht="12.75" customHeight="1" thickBot="1" x14ac:dyDescent="0.25">
      <c r="A217" s="27"/>
      <c r="B217" s="40" t="s">
        <v>183</v>
      </c>
      <c r="C217" s="41">
        <f>IFERROR(VLOOKUP(B217,Sheet3!A210:I1672,6,FALSE),0)</f>
        <v>58.34</v>
      </c>
      <c r="D217" s="105">
        <f>IFERROR(VLOOKUP(B217,Sheet3!A210:I1672,8,FALSE),0)</f>
        <v>35</v>
      </c>
      <c r="E217" s="47"/>
      <c r="F217" s="108">
        <f t="shared" si="20"/>
        <v>0</v>
      </c>
      <c r="G217" s="43" t="str">
        <f>IFERROR(VLOOKUP(B217,Sheet3!A210:I1672,4,FALSE),0)</f>
        <v>2"</v>
      </c>
      <c r="H217" s="167" t="str">
        <f>IFERROR(VLOOKUP(B217,Sheet3!A210:I1672,5,FALSE),0)</f>
        <v>2" REDUCING UNION X 1/2" FEMALE NPT FASTPIPE</v>
      </c>
      <c r="I217" s="25">
        <f>IFERROR(VLOOKUP(B217,Sheet3!A210:J1672,9,FALSE),0)</f>
        <v>7</v>
      </c>
      <c r="J217" s="26">
        <f t="shared" si="18"/>
        <v>0</v>
      </c>
      <c r="K217" s="3">
        <f t="shared" si="19"/>
        <v>0</v>
      </c>
    </row>
    <row r="218" spans="1:11" ht="12.75" customHeight="1" thickBot="1" x14ac:dyDescent="0.25">
      <c r="A218" s="33"/>
      <c r="B218" s="155" t="s">
        <v>184</v>
      </c>
      <c r="C218" s="134"/>
      <c r="E218" s="122"/>
      <c r="F218" s="19"/>
      <c r="G218" s="131"/>
      <c r="H218" s="168"/>
      <c r="I218" s="25">
        <f>IFERROR(VLOOKUP(B218,Sheet3!A211:J1673,9,FALSE),0)</f>
        <v>0</v>
      </c>
      <c r="J218" s="26">
        <f t="shared" si="18"/>
        <v>0</v>
      </c>
      <c r="K218" s="3">
        <f t="shared" si="19"/>
        <v>0</v>
      </c>
    </row>
    <row r="219" spans="1:11" ht="12.75" customHeight="1" x14ac:dyDescent="0.2">
      <c r="A219" s="20"/>
      <c r="B219" s="36" t="s">
        <v>185</v>
      </c>
      <c r="C219" s="22">
        <f>IFERROR(VLOOKUP(B219,Sheet3!A212:I1674,6,FALSE),0)</f>
        <v>25.97</v>
      </c>
      <c r="D219" s="102">
        <f>IFERROR(VLOOKUP(B219,Sheet3!A212:I1674,8,FALSE),0)</f>
        <v>15.58</v>
      </c>
      <c r="E219" s="23"/>
      <c r="F219" s="106">
        <f t="shared" ref="F219:F230" si="21">D219*E219</f>
        <v>0</v>
      </c>
      <c r="G219" s="24" t="str">
        <f>IFERROR(VLOOKUP(B219,Sheet3!A212:I1674,4,FALSE),0)</f>
        <v>3/4"</v>
      </c>
      <c r="H219" s="165" t="str">
        <f>IFERROR(VLOOKUP(B219,Sheet3!A212:I1674,5,FALSE),0)</f>
        <v>3/4" END CAP FASTPIPE</v>
      </c>
      <c r="I219" s="25">
        <f>IFERROR(VLOOKUP(B219,Sheet3!A212:J1674,9,FALSE),0)</f>
        <v>0.19</v>
      </c>
      <c r="J219" s="26">
        <f t="shared" si="18"/>
        <v>0</v>
      </c>
      <c r="K219" s="3">
        <f t="shared" si="19"/>
        <v>0</v>
      </c>
    </row>
    <row r="220" spans="1:11" ht="12.75" customHeight="1" x14ac:dyDescent="0.2">
      <c r="A220" s="27"/>
      <c r="B220" s="32" t="s">
        <v>186</v>
      </c>
      <c r="C220" s="29">
        <f>IFERROR(VLOOKUP(B220,Sheet3!A213:I1675,6,FALSE),0)</f>
        <v>33.869999999999997</v>
      </c>
      <c r="D220" s="103">
        <f>IFERROR(VLOOKUP(B220,Sheet3!A213:I1675,8,FALSE),0)</f>
        <v>20.32</v>
      </c>
      <c r="E220" s="30"/>
      <c r="F220" s="107">
        <f t="shared" si="21"/>
        <v>0</v>
      </c>
      <c r="G220" s="31" t="str">
        <f>IFERROR(VLOOKUP(B220,Sheet3!A213:I1675,4,FALSE),0)</f>
        <v>1"</v>
      </c>
      <c r="H220" s="166" t="str">
        <f>IFERROR(VLOOKUP(B220,Sheet3!A213:I1675,5,FALSE),0)</f>
        <v>1" END CAP FASTPIPE</v>
      </c>
      <c r="I220" s="25">
        <f>IFERROR(VLOOKUP(B220,Sheet3!A213:J1675,9,FALSE),0)</f>
        <v>0.3</v>
      </c>
      <c r="J220" s="26">
        <f t="shared" si="18"/>
        <v>0</v>
      </c>
      <c r="K220" s="3">
        <f t="shared" si="19"/>
        <v>0</v>
      </c>
    </row>
    <row r="221" spans="1:11" ht="12.75" customHeight="1" x14ac:dyDescent="0.2">
      <c r="A221" s="27"/>
      <c r="B221" s="32" t="s">
        <v>187</v>
      </c>
      <c r="C221" s="29">
        <f>IFERROR(VLOOKUP(B221,Sheet3!A214:I1676,6,FALSE),0)</f>
        <v>42.24</v>
      </c>
      <c r="D221" s="103">
        <f>IFERROR(VLOOKUP(B221,Sheet3!A214:I1676,8,FALSE),0)</f>
        <v>25.34</v>
      </c>
      <c r="E221" s="30"/>
      <c r="F221" s="107">
        <f t="shared" si="21"/>
        <v>0</v>
      </c>
      <c r="G221" s="31" t="str">
        <f>IFERROR(VLOOKUP(B221,Sheet3!A214:I1676,4,FALSE),0)</f>
        <v>1.5"</v>
      </c>
      <c r="H221" s="166" t="str">
        <f>IFERROR(VLOOKUP(B221,Sheet3!A214:I1676,5,FALSE),0)</f>
        <v>1-1/2" END CAP FASTPIPE</v>
      </c>
      <c r="I221" s="25">
        <f>IFERROR(VLOOKUP(B221,Sheet3!A214:J1676,9,FALSE),0)</f>
        <v>0.18</v>
      </c>
      <c r="J221" s="26">
        <f t="shared" si="18"/>
        <v>0</v>
      </c>
      <c r="K221" s="3">
        <f t="shared" si="19"/>
        <v>0</v>
      </c>
    </row>
    <row r="222" spans="1:11" ht="12.75" customHeight="1" x14ac:dyDescent="0.2">
      <c r="A222" s="27"/>
      <c r="B222" s="32" t="s">
        <v>188</v>
      </c>
      <c r="C222" s="29">
        <f>IFERROR(VLOOKUP(B222,Sheet3!A215:I1677,6,FALSE),0)</f>
        <v>61.45</v>
      </c>
      <c r="D222" s="103">
        <f>IFERROR(VLOOKUP(B222,Sheet3!A215:I1677,8,FALSE),0)</f>
        <v>36.869999999999997</v>
      </c>
      <c r="E222" s="30"/>
      <c r="F222" s="107">
        <f t="shared" si="21"/>
        <v>0</v>
      </c>
      <c r="G222" s="31" t="str">
        <f>IFERROR(VLOOKUP(B222,Sheet3!A215:I1677,4,FALSE),0)</f>
        <v>2"</v>
      </c>
      <c r="H222" s="166" t="str">
        <f>IFERROR(VLOOKUP(B222,Sheet3!A215:I1677,5,FALSE),0)</f>
        <v>2" END CAP FASTPIPE</v>
      </c>
      <c r="I222" s="25">
        <f>IFERROR(VLOOKUP(B222,Sheet3!A215:J1677,9,FALSE),0)</f>
        <v>0.91</v>
      </c>
      <c r="J222" s="26">
        <f t="shared" si="18"/>
        <v>0</v>
      </c>
      <c r="K222" s="3">
        <f t="shared" si="19"/>
        <v>0</v>
      </c>
    </row>
    <row r="223" spans="1:11" ht="12.75" customHeight="1" thickBot="1" x14ac:dyDescent="0.25">
      <c r="A223" s="33"/>
      <c r="B223" s="32"/>
      <c r="C223" s="29">
        <f>IFERROR(VLOOKUP(B223,Sheet3!A216:I1678,6,FALSE),0)</f>
        <v>0</v>
      </c>
      <c r="D223" s="103">
        <f>IFERROR(VLOOKUP(B223,Sheet3!A216:I1678,8,FALSE),0)</f>
        <v>0</v>
      </c>
      <c r="E223" s="30"/>
      <c r="F223" s="107"/>
      <c r="G223" s="31"/>
      <c r="H223" s="166">
        <f>IFERROR(VLOOKUP(B223,Sheet3!A216:I1678,5,FALSE),0)</f>
        <v>0</v>
      </c>
      <c r="I223" s="25">
        <f>IFERROR(VLOOKUP(B223,Sheet3!A216:J1678,9,FALSE),0)</f>
        <v>0</v>
      </c>
      <c r="J223" s="26">
        <f t="shared" si="18"/>
        <v>0</v>
      </c>
      <c r="K223" s="3">
        <f t="shared" si="19"/>
        <v>0</v>
      </c>
    </row>
    <row r="224" spans="1:11" ht="12.75" customHeight="1" x14ac:dyDescent="0.2">
      <c r="A224" s="20"/>
      <c r="B224" s="32"/>
      <c r="C224" s="29">
        <f>IFERROR(VLOOKUP(B224,Sheet3!A217:I1679,6,FALSE),0)</f>
        <v>0</v>
      </c>
      <c r="D224" s="103">
        <f>IFERROR(VLOOKUP(B224,Sheet3!A217:I1679,8,FALSE),0)</f>
        <v>0</v>
      </c>
      <c r="E224" s="30"/>
      <c r="F224" s="107"/>
      <c r="G224" s="31"/>
      <c r="H224" s="166">
        <f>IFERROR(VLOOKUP(B224,Sheet3!A217:I1679,5,FALSE),0)</f>
        <v>0</v>
      </c>
      <c r="I224" s="25">
        <f>IFERROR(VLOOKUP(B224,Sheet3!A217:J1679,9,FALSE),0)</f>
        <v>0</v>
      </c>
      <c r="J224" s="26">
        <f t="shared" si="18"/>
        <v>0</v>
      </c>
      <c r="K224" s="3">
        <f t="shared" si="19"/>
        <v>0</v>
      </c>
    </row>
    <row r="225" spans="1:11" ht="12.75" customHeight="1" x14ac:dyDescent="0.2">
      <c r="A225" s="27"/>
      <c r="B225" s="32" t="s">
        <v>189</v>
      </c>
      <c r="C225" s="29">
        <f>IFERROR(VLOOKUP(B225,Sheet3!A218:I1680,6,FALSE),0)</f>
        <v>108.97</v>
      </c>
      <c r="D225" s="103">
        <f>IFERROR(VLOOKUP(B225,Sheet3!A218:I1680,8,FALSE),0)</f>
        <v>65.38</v>
      </c>
      <c r="E225" s="30"/>
      <c r="F225" s="107">
        <f t="shared" si="21"/>
        <v>0</v>
      </c>
      <c r="G225" s="31" t="str">
        <f>IFERROR(VLOOKUP(B225,Sheet3!A218:I1680,4,FALSE),0)</f>
        <v>3"</v>
      </c>
      <c r="H225" s="166" t="str">
        <f>IFERROR(VLOOKUP(B225,Sheet3!A218:I1680,5,FALSE),0)</f>
        <v>3" END CAP FASTPIPE INDUSTRIAL</v>
      </c>
      <c r="I225" s="25">
        <f>IFERROR(VLOOKUP(B225,Sheet3!A218:J1680,9,FALSE),0)</f>
        <v>3.1</v>
      </c>
      <c r="J225" s="26">
        <f t="shared" si="18"/>
        <v>0</v>
      </c>
      <c r="K225" s="3">
        <f t="shared" si="19"/>
        <v>0</v>
      </c>
    </row>
    <row r="226" spans="1:11" ht="12.75" customHeight="1" x14ac:dyDescent="0.2">
      <c r="A226" s="27"/>
      <c r="B226" s="32"/>
      <c r="C226" s="29">
        <f>IFERROR(VLOOKUP(B226,Sheet3!A219:I1681,6,FALSE),0)</f>
        <v>0</v>
      </c>
      <c r="D226" s="103">
        <f>IFERROR(VLOOKUP(B226,Sheet3!A219:I1681,8,FALSE),0)</f>
        <v>0</v>
      </c>
      <c r="E226" s="30"/>
      <c r="F226" s="107"/>
      <c r="G226" s="31"/>
      <c r="H226" s="166">
        <f>IFERROR(VLOOKUP(B226,Sheet3!A219:I1681,5,FALSE),0)</f>
        <v>0</v>
      </c>
      <c r="I226" s="25">
        <f>IFERROR(VLOOKUP(B226,Sheet3!A219:J1681,9,FALSE),0)</f>
        <v>0</v>
      </c>
      <c r="J226" s="26">
        <f t="shared" si="18"/>
        <v>0</v>
      </c>
      <c r="K226" s="3">
        <f t="shared" si="19"/>
        <v>0</v>
      </c>
    </row>
    <row r="227" spans="1:11" ht="12.75" customHeight="1" thickBot="1" x14ac:dyDescent="0.25">
      <c r="A227" s="33"/>
      <c r="B227" s="40"/>
      <c r="C227" s="41">
        <f>IFERROR(VLOOKUP(B227,Sheet3!A220:I1682,6,FALSE),0)</f>
        <v>0</v>
      </c>
      <c r="D227" s="105">
        <f>IFERROR(VLOOKUP(B227,Sheet3!A220:I1682,8,FALSE),0)</f>
        <v>0</v>
      </c>
      <c r="E227" s="47"/>
      <c r="F227" s="108"/>
      <c r="G227" s="43"/>
      <c r="H227" s="167">
        <f>IFERROR(VLOOKUP(B227,Sheet3!A220:I1682,5,FALSE),0)</f>
        <v>0</v>
      </c>
      <c r="I227" s="25">
        <f>IFERROR(VLOOKUP(B227,Sheet3!A220:J1682,9,FALSE),0)</f>
        <v>0</v>
      </c>
      <c r="J227" s="26">
        <f t="shared" si="18"/>
        <v>0</v>
      </c>
      <c r="K227" s="3">
        <f t="shared" si="19"/>
        <v>0</v>
      </c>
    </row>
    <row r="228" spans="1:11" ht="12.75" customHeight="1" x14ac:dyDescent="0.2">
      <c r="A228" s="20"/>
      <c r="B228" s="36"/>
      <c r="C228" s="22">
        <f>IFERROR(VLOOKUP(B228,Sheet3!A221:I1683,6,FALSE),0)</f>
        <v>0</v>
      </c>
      <c r="D228" s="102">
        <f>IFERROR(VLOOKUP(B228,Sheet3!A221:I1683,8,FALSE),0)</f>
        <v>0</v>
      </c>
      <c r="E228" s="23"/>
      <c r="F228" s="106"/>
      <c r="G228" s="24"/>
      <c r="H228" s="165">
        <f>IFERROR(VLOOKUP(B228,Sheet3!A221:I1683,5,FALSE),0)</f>
        <v>0</v>
      </c>
      <c r="I228" s="25">
        <f>IFERROR(VLOOKUP(B228,Sheet3!A221:J1683,9,FALSE),0)</f>
        <v>0</v>
      </c>
      <c r="J228" s="26">
        <f t="shared" si="18"/>
        <v>0</v>
      </c>
      <c r="K228" s="3">
        <f t="shared" si="19"/>
        <v>0</v>
      </c>
    </row>
    <row r="229" spans="1:11" ht="12.75" customHeight="1" x14ac:dyDescent="0.2">
      <c r="A229" s="27"/>
      <c r="B229" s="32" t="s">
        <v>190</v>
      </c>
      <c r="C229" s="29">
        <f>IFERROR(VLOOKUP(B229,Sheet3!A222:I1684,6,FALSE),0)</f>
        <v>117.34</v>
      </c>
      <c r="D229" s="103">
        <f>IFERROR(VLOOKUP(B229,Sheet3!A222:I1684,8,FALSE),0)</f>
        <v>70.400000000000006</v>
      </c>
      <c r="E229" s="30"/>
      <c r="F229" s="107">
        <f t="shared" si="21"/>
        <v>0</v>
      </c>
      <c r="G229" s="31" t="str">
        <f>IFERROR(VLOOKUP(B229,Sheet3!A222:I1684,4,FALSE),0)</f>
        <v>4"</v>
      </c>
      <c r="H229" s="166" t="str">
        <f>IFERROR(VLOOKUP(B229,Sheet3!A222:I1684,5,FALSE),0)</f>
        <v>4" END CAP FASTPIPE INDUSTRIAL NEEDS (1) FI8002 to connect to pipe</v>
      </c>
      <c r="I229" s="25">
        <f>IFERROR(VLOOKUP(B229,Sheet3!A222:J1684,9,FALSE),0)</f>
        <v>0.42</v>
      </c>
      <c r="J229" s="26">
        <f t="shared" si="18"/>
        <v>0</v>
      </c>
      <c r="K229" s="3">
        <f t="shared" si="19"/>
        <v>0</v>
      </c>
    </row>
    <row r="230" spans="1:11" ht="12.75" customHeight="1" x14ac:dyDescent="0.2">
      <c r="A230" s="27"/>
      <c r="B230" s="32" t="s">
        <v>191</v>
      </c>
      <c r="C230" s="29">
        <f>IFERROR(VLOOKUP(B230,Sheet3!A223:I1685,6,FALSE),0)</f>
        <v>163.97</v>
      </c>
      <c r="D230" s="103">
        <f>IFERROR(VLOOKUP(B230,Sheet3!A223:I1685,8,FALSE),0)</f>
        <v>98.38</v>
      </c>
      <c r="E230" s="30"/>
      <c r="F230" s="107">
        <f t="shared" si="21"/>
        <v>0</v>
      </c>
      <c r="G230" s="31" t="str">
        <f>IFERROR(VLOOKUP(B230,Sheet3!A223:I1685,4,FALSE),0)</f>
        <v>6"</v>
      </c>
      <c r="H230" s="166" t="str">
        <f>IFERROR(VLOOKUP(B230,Sheet3!A223:I1685,5,FALSE),0)</f>
        <v>6" END CAP FASTPIPE INDUSTRIAL NEEDS (1) FI9002 to connect to pipe</v>
      </c>
      <c r="I230" s="25">
        <f>IFERROR(VLOOKUP(B230,Sheet3!A223:J1685,9,FALSE),0)</f>
        <v>19</v>
      </c>
      <c r="J230" s="26">
        <f t="shared" si="18"/>
        <v>0</v>
      </c>
      <c r="K230" s="3">
        <f t="shared" si="19"/>
        <v>0</v>
      </c>
    </row>
    <row r="231" spans="1:11" ht="12.75" customHeight="1" thickBot="1" x14ac:dyDescent="0.25">
      <c r="A231" s="27"/>
      <c r="B231" s="40"/>
      <c r="C231" s="41">
        <f>IFERROR(VLOOKUP(B231,Sheet3!A224:I1686,6,FALSE),0)</f>
        <v>0</v>
      </c>
      <c r="D231" s="105">
        <f>IFERROR(VLOOKUP(B231,Sheet3!A224:I1686,8,FALSE),0)</f>
        <v>0</v>
      </c>
      <c r="E231" s="42"/>
      <c r="F231" s="108"/>
      <c r="G231" s="43"/>
      <c r="H231" s="167">
        <f>IFERROR(VLOOKUP(B231,Sheet3!A224:I1686,5,FALSE),0)</f>
        <v>0</v>
      </c>
      <c r="I231" s="25">
        <f>IFERROR(VLOOKUP(B231,Sheet3!A224:J1686,9,FALSE),0)</f>
        <v>0</v>
      </c>
      <c r="J231" s="26">
        <f t="shared" si="18"/>
        <v>0</v>
      </c>
      <c r="K231" s="3">
        <f t="shared" si="19"/>
        <v>0</v>
      </c>
    </row>
    <row r="232" spans="1:11" ht="12.75" customHeight="1" thickBot="1" x14ac:dyDescent="0.25">
      <c r="A232" s="33"/>
      <c r="B232" s="153" t="s">
        <v>192</v>
      </c>
      <c r="C232" s="134"/>
      <c r="E232" s="122"/>
      <c r="F232" s="19"/>
      <c r="G232" s="131"/>
      <c r="H232" s="168"/>
      <c r="I232" s="25">
        <f>IFERROR(VLOOKUP(B232,Sheet3!A225:J1687,9,FALSE),0)</f>
        <v>0</v>
      </c>
      <c r="J232" s="26">
        <f t="shared" si="18"/>
        <v>0</v>
      </c>
      <c r="K232" s="3">
        <f t="shared" si="19"/>
        <v>0</v>
      </c>
    </row>
    <row r="233" spans="1:11" ht="12.75" customHeight="1" x14ac:dyDescent="0.2">
      <c r="A233" s="27"/>
      <c r="B233" s="63" t="s">
        <v>193</v>
      </c>
      <c r="C233" s="22">
        <f>IFERROR(VLOOKUP(B233,Sheet3!A226:I1688,6,FALSE),0)</f>
        <v>56.59</v>
      </c>
      <c r="D233" s="102">
        <f>IFERROR(VLOOKUP(B233,Sheet3!A226:I1688,8,FALSE),0)</f>
        <v>33.950000000000003</v>
      </c>
      <c r="E233" s="23"/>
      <c r="F233" s="106">
        <f t="shared" ref="F233:F240" si="22">D233*E233</f>
        <v>0</v>
      </c>
      <c r="G233" s="24" t="str">
        <f>IFERROR(VLOOKUP(B233,Sheet3!A226:I1688,4,FALSE),0)</f>
        <v>1"</v>
      </c>
      <c r="H233" s="165" t="str">
        <f>IFERROR(VLOOKUP(B233,Sheet3!A226:I1688,5,FALSE),0)</f>
        <v>1" EXPANSION NPT FEM X FEM</v>
      </c>
      <c r="I233" s="25">
        <f>IFERROR(VLOOKUP(B233,Sheet3!A226:J1688,9,FALSE),0)</f>
        <v>4</v>
      </c>
      <c r="J233" s="26">
        <f t="shared" si="18"/>
        <v>0</v>
      </c>
      <c r="K233" s="3">
        <f t="shared" si="19"/>
        <v>0</v>
      </c>
    </row>
    <row r="234" spans="1:11" ht="12.75" customHeight="1" x14ac:dyDescent="0.2">
      <c r="A234" s="27"/>
      <c r="B234" s="64" t="s">
        <v>194</v>
      </c>
      <c r="C234" s="29">
        <f>IFERROR(VLOOKUP(B234,Sheet3!A227:I1689,6,FALSE),0)</f>
        <v>83.97</v>
      </c>
      <c r="D234" s="103">
        <f>IFERROR(VLOOKUP(B234,Sheet3!A227:I1689,8,FALSE),0)</f>
        <v>50.38</v>
      </c>
      <c r="E234" s="30"/>
      <c r="F234" s="107">
        <f t="shared" si="22"/>
        <v>0</v>
      </c>
      <c r="G234" s="31" t="str">
        <f>IFERROR(VLOOKUP(B234,Sheet3!A227:I1689,4,FALSE),0)</f>
        <v>1-1/2"</v>
      </c>
      <c r="H234" s="166" t="str">
        <f>IFERROR(VLOOKUP(B234,Sheet3!A227:I1689,5,FALSE),0)</f>
        <v>1-1/2" EXPANSION JOINT NPT FEM X FEM</v>
      </c>
      <c r="I234" s="25">
        <f>IFERROR(VLOOKUP(B234,Sheet3!A227:J1689,9,FALSE),0)</f>
        <v>6</v>
      </c>
      <c r="J234" s="26">
        <f t="shared" si="18"/>
        <v>0</v>
      </c>
      <c r="K234" s="3">
        <f t="shared" si="19"/>
        <v>0</v>
      </c>
    </row>
    <row r="235" spans="1:11" ht="12.75" customHeight="1" x14ac:dyDescent="0.2">
      <c r="A235" s="27"/>
      <c r="B235" s="64" t="s">
        <v>195</v>
      </c>
      <c r="C235" s="29">
        <f>IFERROR(VLOOKUP(B235,Sheet3!A228:I1690,6,FALSE),0)</f>
        <v>97.87</v>
      </c>
      <c r="D235" s="103">
        <f>IFERROR(VLOOKUP(B235,Sheet3!A228:I1690,8,FALSE),0)</f>
        <v>58.72</v>
      </c>
      <c r="E235" s="30"/>
      <c r="F235" s="107">
        <f t="shared" si="22"/>
        <v>0</v>
      </c>
      <c r="G235" s="31" t="str">
        <f>IFERROR(VLOOKUP(B235,Sheet3!A228:I1690,4,FALSE),0)</f>
        <v>2"</v>
      </c>
      <c r="H235" s="166" t="str">
        <f>IFERROR(VLOOKUP(B235,Sheet3!A228:I1690,5,FALSE),0)</f>
        <v>2" EXPANSION JOINT TU-32-EE NPT FEM X FEM</v>
      </c>
      <c r="I235" s="25">
        <f>IFERROR(VLOOKUP(B235,Sheet3!A228:J1690,9,FALSE),0)</f>
        <v>12</v>
      </c>
      <c r="J235" s="26">
        <f t="shared" si="18"/>
        <v>0</v>
      </c>
      <c r="K235" s="3">
        <f t="shared" si="19"/>
        <v>0</v>
      </c>
    </row>
    <row r="236" spans="1:11" ht="12.75" customHeight="1" thickBot="1" x14ac:dyDescent="0.25">
      <c r="A236" s="33"/>
      <c r="B236" s="40" t="s">
        <v>196</v>
      </c>
      <c r="C236" s="41">
        <f>IFERROR(VLOOKUP(B236,Sheet3!A229:I1691,6,FALSE),0)</f>
        <v>174.67</v>
      </c>
      <c r="D236" s="105">
        <f>IFERROR(VLOOKUP(B236,Sheet3!A229:I1691,8,FALSE),0)</f>
        <v>104.8</v>
      </c>
      <c r="E236" s="42"/>
      <c r="F236" s="108">
        <f t="shared" si="22"/>
        <v>0</v>
      </c>
      <c r="G236" s="43" t="str">
        <f>IFERROR(VLOOKUP(B236,Sheet3!A229:I1691,4,FALSE),0)</f>
        <v>3"</v>
      </c>
      <c r="H236" s="167" t="str">
        <f>IFERROR(VLOOKUP(B236,Sheet3!A229:I1691,5,FALSE),0)</f>
        <v>3" EXPANSION JOINT NPT FEM X FEM  TU-48-EE</v>
      </c>
      <c r="I236" s="25">
        <f>IFERROR(VLOOKUP(B236,Sheet3!A229:J1691,9,FALSE),0)</f>
        <v>18</v>
      </c>
      <c r="J236" s="26">
        <f t="shared" si="18"/>
        <v>0</v>
      </c>
      <c r="K236" s="3">
        <f t="shared" si="19"/>
        <v>0</v>
      </c>
    </row>
    <row r="237" spans="1:11" ht="12.75" customHeight="1" x14ac:dyDescent="0.2">
      <c r="A237" s="20"/>
      <c r="B237" s="36"/>
      <c r="C237" s="22">
        <f>IFERROR(VLOOKUP(B237,Sheet3!A230:I1692,6,FALSE),0)</f>
        <v>0</v>
      </c>
      <c r="D237" s="102">
        <f>IFERROR(VLOOKUP(B237,Sheet3!A230:I1692,8,FALSE),0)</f>
        <v>0</v>
      </c>
      <c r="E237" s="23"/>
      <c r="F237" s="106"/>
      <c r="G237" s="24"/>
      <c r="H237" s="165">
        <f>IFERROR(VLOOKUP(B237,Sheet3!A230:I1692,5,FALSE),0)</f>
        <v>0</v>
      </c>
      <c r="I237" s="25">
        <f>IFERROR(VLOOKUP(B237,Sheet3!A230:J1692,9,FALSE),0)</f>
        <v>0</v>
      </c>
      <c r="J237" s="26">
        <f t="shared" si="18"/>
        <v>0</v>
      </c>
      <c r="K237" s="3">
        <f t="shared" si="19"/>
        <v>0</v>
      </c>
    </row>
    <row r="238" spans="1:11" ht="12.75" customHeight="1" x14ac:dyDescent="0.2">
      <c r="A238" s="27"/>
      <c r="B238" s="32"/>
      <c r="C238" s="29">
        <f>IFERROR(VLOOKUP(B238,Sheet3!A231:I1693,6,FALSE),0)</f>
        <v>0</v>
      </c>
      <c r="D238" s="103">
        <f>IFERROR(VLOOKUP(B238,Sheet3!A231:I1693,8,FALSE),0)</f>
        <v>0</v>
      </c>
      <c r="E238" s="30"/>
      <c r="F238" s="107"/>
      <c r="G238" s="31"/>
      <c r="H238" s="166">
        <f>IFERROR(VLOOKUP(B238,Sheet3!A231:I1693,5,FALSE),0)</f>
        <v>0</v>
      </c>
      <c r="I238" s="25">
        <f>IFERROR(VLOOKUP(B238,Sheet3!A231:J1693,9,FALSE),0)</f>
        <v>0</v>
      </c>
      <c r="J238" s="26">
        <f t="shared" si="18"/>
        <v>0</v>
      </c>
      <c r="K238" s="3">
        <f t="shared" si="19"/>
        <v>0</v>
      </c>
    </row>
    <row r="239" spans="1:11" ht="12.75" customHeight="1" x14ac:dyDescent="0.2">
      <c r="A239" s="27"/>
      <c r="B239" s="64" t="s">
        <v>197</v>
      </c>
      <c r="C239" s="29">
        <f>IFERROR(VLOOKUP(B239,Sheet3!A232:I1694,6,FALSE),0)</f>
        <v>131.44999999999999</v>
      </c>
      <c r="D239" s="103">
        <f>IFERROR(VLOOKUP(B239,Sheet3!A232:I1694,8,FALSE),0)</f>
        <v>78.87</v>
      </c>
      <c r="E239" s="30"/>
      <c r="F239" s="107">
        <f t="shared" si="22"/>
        <v>0</v>
      </c>
      <c r="G239" s="31" t="str">
        <f>IFERROR(VLOOKUP(B239,Sheet3!A232:I1694,4,FALSE),0)</f>
        <v>4"</v>
      </c>
      <c r="H239" s="166" t="str">
        <f>IFERROR(VLOOKUP(B239,Sheet3!A232:I1694,5,FALSE),0)</f>
        <v>4" FLANGE EXPANSION JOINT,  ANSI 150#,  8 bolt x  9.0"" O.D.</v>
      </c>
      <c r="I239" s="25">
        <f>IFERROR(VLOOKUP(B239,Sheet3!A232:J1694,9,FALSE),0)</f>
        <v>28</v>
      </c>
      <c r="J239" s="26">
        <f t="shared" si="18"/>
        <v>0</v>
      </c>
      <c r="K239" s="3">
        <f t="shared" si="19"/>
        <v>0</v>
      </c>
    </row>
    <row r="240" spans="1:11" ht="12.75" customHeight="1" x14ac:dyDescent="0.2">
      <c r="A240" s="27"/>
      <c r="B240" s="64" t="s">
        <v>198</v>
      </c>
      <c r="C240" s="29">
        <f>IFERROR(VLOOKUP(B240,Sheet3!A233:I1695,6,FALSE),0)</f>
        <v>213.97</v>
      </c>
      <c r="D240" s="103">
        <f>IFERROR(VLOOKUP(B240,Sheet3!A233:I1695,8,FALSE),0)</f>
        <v>128.38</v>
      </c>
      <c r="E240" s="30"/>
      <c r="F240" s="107">
        <f t="shared" si="22"/>
        <v>0</v>
      </c>
      <c r="G240" s="31" t="str">
        <f>IFERROR(VLOOKUP(B240,Sheet3!A233:I1695,4,FALSE),0)</f>
        <v>6"</v>
      </c>
      <c r="H240" s="166" t="str">
        <f>IFERROR(VLOOKUP(B240,Sheet3!A233:I1695,5,FALSE),0)</f>
        <v>6" FLANGE EXPANSION JOINT, ANSI 150#,  8 bolt x  11.0"" O.D.</v>
      </c>
      <c r="I240" s="25">
        <f>IFERROR(VLOOKUP(B240,Sheet3!A233:J1695,9,FALSE),0)</f>
        <v>28</v>
      </c>
      <c r="J240" s="26">
        <f t="shared" si="18"/>
        <v>0</v>
      </c>
      <c r="K240" s="3">
        <f t="shared" si="19"/>
        <v>0</v>
      </c>
    </row>
    <row r="241" spans="1:11" ht="12.75" customHeight="1" x14ac:dyDescent="0.2">
      <c r="A241" s="27"/>
      <c r="B241" s="32"/>
      <c r="C241" s="29">
        <f>IFERROR(VLOOKUP(B241,Sheet3!A234:I1696,6,FALSE),0)</f>
        <v>0</v>
      </c>
      <c r="D241" s="103">
        <f>IFERROR(VLOOKUP(B241,Sheet3!A234:I1696,8,FALSE),0)</f>
        <v>0</v>
      </c>
      <c r="E241" s="30"/>
      <c r="F241" s="107"/>
      <c r="G241" s="31"/>
      <c r="H241" s="166">
        <f>IFERROR(VLOOKUP(B241,Sheet3!A234:I1696,5,FALSE),0)</f>
        <v>0</v>
      </c>
      <c r="I241" s="25">
        <f>IFERROR(VLOOKUP(B241,Sheet3!A234:J1696,9,FALSE),0)</f>
        <v>0</v>
      </c>
      <c r="J241" s="26">
        <f t="shared" si="18"/>
        <v>0</v>
      </c>
      <c r="K241" s="3">
        <f t="shared" si="19"/>
        <v>0</v>
      </c>
    </row>
    <row r="242" spans="1:11" ht="12.75" customHeight="1" thickBot="1" x14ac:dyDescent="0.25">
      <c r="A242" s="33"/>
      <c r="B242" s="40"/>
      <c r="C242" s="41">
        <f>IFERROR(VLOOKUP(B242,Sheet3!A235:I1697,6,FALSE),0)</f>
        <v>0</v>
      </c>
      <c r="D242" s="105">
        <f>IFERROR(VLOOKUP(B242,Sheet3!A235:I1697,8,FALSE),0)</f>
        <v>0</v>
      </c>
      <c r="E242" s="42"/>
      <c r="F242" s="108"/>
      <c r="G242" s="43"/>
      <c r="H242" s="167">
        <f>IFERROR(VLOOKUP(B242,Sheet3!A235:I1697,5,FALSE),0)</f>
        <v>0</v>
      </c>
      <c r="I242" s="25">
        <f>IFERROR(VLOOKUP(B242,Sheet3!A235:J1697,9,FALSE),0)</f>
        <v>0</v>
      </c>
      <c r="J242" s="26">
        <f t="shared" si="18"/>
        <v>0</v>
      </c>
      <c r="K242" s="3">
        <f t="shared" si="19"/>
        <v>0</v>
      </c>
    </row>
    <row r="243" spans="1:11" ht="12.75" customHeight="1" thickBot="1" x14ac:dyDescent="0.25">
      <c r="A243" s="20"/>
      <c r="B243" s="133" t="s">
        <v>199</v>
      </c>
      <c r="C243" s="134"/>
      <c r="E243" s="122"/>
      <c r="F243" s="19"/>
      <c r="G243" s="131"/>
      <c r="H243" s="168"/>
      <c r="I243" s="25">
        <f>IFERROR(VLOOKUP(B243,Sheet3!A236:J1698,9,FALSE),0)</f>
        <v>0</v>
      </c>
      <c r="J243" s="26">
        <f t="shared" si="18"/>
        <v>0</v>
      </c>
      <c r="K243" s="3">
        <f t="shared" si="19"/>
        <v>0</v>
      </c>
    </row>
    <row r="244" spans="1:11" ht="12.75" customHeight="1" x14ac:dyDescent="0.2">
      <c r="A244" s="27"/>
      <c r="B244" s="36"/>
      <c r="C244" s="22">
        <f>IFERROR(VLOOKUP(B244,Sheet3!A237:I1699,6,FALSE),0)</f>
        <v>0</v>
      </c>
      <c r="D244" s="102">
        <f>IFERROR(VLOOKUP(B244,Sheet3!A237:I1699,8,FALSE),0)</f>
        <v>0</v>
      </c>
      <c r="E244" s="23"/>
      <c r="F244" s="106"/>
      <c r="G244" s="24"/>
      <c r="H244" s="165">
        <f>IFERROR(VLOOKUP(B244,Sheet3!A237:I1699,5,FALSE),0)</f>
        <v>0</v>
      </c>
      <c r="I244" s="25">
        <f>IFERROR(VLOOKUP(B244,Sheet3!A237:J1699,9,FALSE),0)</f>
        <v>0</v>
      </c>
      <c r="J244" s="26">
        <f t="shared" si="18"/>
        <v>0</v>
      </c>
      <c r="K244" s="3">
        <f t="shared" si="19"/>
        <v>0</v>
      </c>
    </row>
    <row r="245" spans="1:11" ht="12.75" customHeight="1" x14ac:dyDescent="0.2">
      <c r="A245" s="27"/>
      <c r="B245" s="32" t="s">
        <v>200</v>
      </c>
      <c r="C245" s="29">
        <f>IFERROR(VLOOKUP(B245,Sheet3!A238:I1700,6,FALSE),0)</f>
        <v>146.47999999999999</v>
      </c>
      <c r="D245" s="103">
        <f>IFERROR(VLOOKUP(B245,Sheet3!A238:I1700,8,FALSE),0)</f>
        <v>87.89</v>
      </c>
      <c r="E245" s="30"/>
      <c r="F245" s="107">
        <f t="shared" ref="F245:F258" si="23">D245*E245</f>
        <v>0</v>
      </c>
      <c r="G245" s="31" t="str">
        <f>IFERROR(VLOOKUP(B245,Sheet3!A238:I1700,4,FALSE),0)</f>
        <v>3"</v>
      </c>
      <c r="H245" s="166" t="str">
        <f>IFERROR(VLOOKUP(B245,Sheet3!A238:I1700,5,FALSE),0)</f>
        <v>3" FLANGE FASTPIPE  COMPRESSION X FLANGE   4 HOLE, 7-1/2" OD, ANSI 150#</v>
      </c>
      <c r="I245" s="25">
        <f>IFERROR(VLOOKUP(B245,Sheet3!A238:J1700,9,FALSE),0)</f>
        <v>11.9</v>
      </c>
      <c r="J245" s="26">
        <f t="shared" si="18"/>
        <v>0</v>
      </c>
      <c r="K245" s="3">
        <f t="shared" si="19"/>
        <v>0</v>
      </c>
    </row>
    <row r="246" spans="1:11" ht="12.75" customHeight="1" x14ac:dyDescent="0.2">
      <c r="A246" s="27"/>
      <c r="B246" s="32"/>
      <c r="C246" s="29">
        <f>IFERROR(VLOOKUP(B246,Sheet3!A239:I1701,6,FALSE),0)</f>
        <v>0</v>
      </c>
      <c r="D246" s="103">
        <f>IFERROR(VLOOKUP(B246,Sheet3!A239:I1701,8,FALSE),0)</f>
        <v>0</v>
      </c>
      <c r="E246" s="30"/>
      <c r="F246" s="107"/>
      <c r="G246" s="31"/>
      <c r="H246" s="166">
        <f>IFERROR(VLOOKUP(B246,Sheet3!A239:I1701,5,FALSE),0)</f>
        <v>0</v>
      </c>
      <c r="I246" s="25">
        <f>IFERROR(VLOOKUP(B246,Sheet3!A239:J1701,9,FALSE),0)</f>
        <v>0</v>
      </c>
      <c r="J246" s="26">
        <f t="shared" si="18"/>
        <v>0</v>
      </c>
      <c r="K246" s="3">
        <f t="shared" si="19"/>
        <v>0</v>
      </c>
    </row>
    <row r="247" spans="1:11" ht="12.75" customHeight="1" thickBot="1" x14ac:dyDescent="0.25">
      <c r="A247" s="27"/>
      <c r="B247" s="40"/>
      <c r="C247" s="41">
        <f>IFERROR(VLOOKUP(B247,Sheet3!A240:I1702,6,FALSE),0)</f>
        <v>0</v>
      </c>
      <c r="D247" s="105">
        <f>IFERROR(VLOOKUP(B247,Sheet3!A240:I1702,8,FALSE),0)</f>
        <v>0</v>
      </c>
      <c r="E247" s="30"/>
      <c r="F247" s="108"/>
      <c r="G247" s="43"/>
      <c r="H247" s="167">
        <f>IFERROR(VLOOKUP(B247,Sheet3!A240:I1702,5,FALSE),0)</f>
        <v>0</v>
      </c>
      <c r="I247" s="25">
        <f>IFERROR(VLOOKUP(B247,Sheet3!A240:J1702,9,FALSE),0)</f>
        <v>0</v>
      </c>
      <c r="J247" s="26">
        <f t="shared" si="18"/>
        <v>0</v>
      </c>
      <c r="K247" s="3">
        <f t="shared" si="19"/>
        <v>0</v>
      </c>
    </row>
    <row r="248" spans="1:11" ht="12.75" customHeight="1" x14ac:dyDescent="0.2">
      <c r="A248" s="34"/>
      <c r="B248" s="36"/>
      <c r="C248" s="22">
        <f>IFERROR(VLOOKUP(B248,Sheet3!A241:I1703,6,FALSE),0)</f>
        <v>0</v>
      </c>
      <c r="D248" s="102">
        <f>IFERROR(VLOOKUP(B248,Sheet3!A241:I1703,8,FALSE),0)</f>
        <v>0</v>
      </c>
      <c r="E248" s="23"/>
      <c r="F248" s="106"/>
      <c r="G248" s="24"/>
      <c r="H248" s="165">
        <f>IFERROR(VLOOKUP(B248,Sheet3!A241:I1703,5,FALSE),0)</f>
        <v>0</v>
      </c>
      <c r="I248" s="25">
        <f>IFERROR(VLOOKUP(B248,Sheet3!A241:J1703,9,FALSE),0)</f>
        <v>0</v>
      </c>
      <c r="J248" s="26">
        <f t="shared" si="18"/>
        <v>0</v>
      </c>
      <c r="K248" s="3">
        <f t="shared" si="19"/>
        <v>0</v>
      </c>
    </row>
    <row r="249" spans="1:11" ht="12.75" customHeight="1" x14ac:dyDescent="0.2">
      <c r="A249" s="35"/>
      <c r="B249" s="32"/>
      <c r="C249" s="29">
        <f>IFERROR(VLOOKUP(B249,Sheet3!A242:I1704,6,FALSE),0)</f>
        <v>0</v>
      </c>
      <c r="D249" s="103">
        <f>IFERROR(VLOOKUP(B249,Sheet3!A242:I1704,8,FALSE),0)</f>
        <v>0</v>
      </c>
      <c r="E249" s="30"/>
      <c r="F249" s="107"/>
      <c r="G249" s="31"/>
      <c r="H249" s="166">
        <f>IFERROR(VLOOKUP(B249,Sheet3!A242:I1704,5,FALSE),0)</f>
        <v>0</v>
      </c>
      <c r="I249" s="25">
        <f>IFERROR(VLOOKUP(B249,Sheet3!A242:J1704,9,FALSE),0)</f>
        <v>0</v>
      </c>
      <c r="J249" s="26">
        <f t="shared" si="18"/>
        <v>0</v>
      </c>
      <c r="K249" s="3">
        <f t="shared" si="19"/>
        <v>0</v>
      </c>
    </row>
    <row r="250" spans="1:11" ht="12.75" customHeight="1" x14ac:dyDescent="0.2">
      <c r="A250" s="35"/>
      <c r="B250" s="32" t="s">
        <v>201</v>
      </c>
      <c r="C250" s="29">
        <f>IFERROR(VLOOKUP(B250,Sheet3!A243:I1705,6,FALSE),0)</f>
        <v>134.94999999999999</v>
      </c>
      <c r="D250" s="103">
        <f>IFERROR(VLOOKUP(B250,Sheet3!A243:I1705,8,FALSE),0)</f>
        <v>80.97</v>
      </c>
      <c r="E250" s="30"/>
      <c r="F250" s="107">
        <f t="shared" si="23"/>
        <v>0</v>
      </c>
      <c r="G250" s="31" t="str">
        <f>IFERROR(VLOOKUP(B250,Sheet3!A243:I1705,4,FALSE),0)</f>
        <v>4"</v>
      </c>
      <c r="H250" s="166" t="str">
        <f>IFERROR(VLOOKUP(B250,Sheet3!A243:I1705,5,FALSE),0)</f>
        <v>4" FLANGE , ANSI 150#, 9.0" OD X 8 BOLT FASTPIPE INDUSTRIAL</v>
      </c>
      <c r="I250" s="25">
        <f>IFERROR(VLOOKUP(B250,Sheet3!A243:J1705,9,FALSE),0)</f>
        <v>3.55</v>
      </c>
      <c r="J250" s="26">
        <f t="shared" si="18"/>
        <v>0</v>
      </c>
      <c r="K250" s="3">
        <f t="shared" si="19"/>
        <v>0</v>
      </c>
    </row>
    <row r="251" spans="1:11" ht="12.75" customHeight="1" x14ac:dyDescent="0.2">
      <c r="A251" s="35"/>
      <c r="B251" s="32" t="s">
        <v>202</v>
      </c>
      <c r="C251" s="29">
        <f>IFERROR(VLOOKUP(B251,Sheet3!A244:I1706,6,FALSE),0)</f>
        <v>182.87</v>
      </c>
      <c r="D251" s="103">
        <f>IFERROR(VLOOKUP(B251,Sheet3!A244:I1706,8,FALSE),0)</f>
        <v>109.72</v>
      </c>
      <c r="E251" s="30"/>
      <c r="F251" s="107">
        <f t="shared" si="23"/>
        <v>0</v>
      </c>
      <c r="G251" s="31" t="str">
        <f>IFERROR(VLOOKUP(B251,Sheet3!A244:I1706,4,FALSE),0)</f>
        <v>6"</v>
      </c>
      <c r="H251" s="166" t="str">
        <f>IFERROR(VLOOKUP(B251,Sheet3!A244:I1706,5,FALSE),0)</f>
        <v>6" FLANGE, ANSI 150#, 11.0" OD X 8 BOLT FASTPIPE INDUSTRIAL NEEDS (1) FI9002 TO CONNECT TO PIPE</v>
      </c>
      <c r="I251" s="25">
        <f>IFERROR(VLOOKUP(B251,Sheet3!A244:J1706,9,FALSE),0)</f>
        <v>5.2</v>
      </c>
      <c r="J251" s="26">
        <f t="shared" si="18"/>
        <v>0</v>
      </c>
      <c r="K251" s="3">
        <f t="shared" si="19"/>
        <v>0</v>
      </c>
    </row>
    <row r="252" spans="1:11" ht="12.75" customHeight="1" x14ac:dyDescent="0.2">
      <c r="A252" s="35"/>
      <c r="B252" s="32"/>
      <c r="C252" s="29">
        <f>IFERROR(VLOOKUP(B252,Sheet3!A245:I1707,6,FALSE),0)</f>
        <v>0</v>
      </c>
      <c r="D252" s="103">
        <f>IFERROR(VLOOKUP(B252,Sheet3!A245:I1707,8,FALSE),0)</f>
        <v>0</v>
      </c>
      <c r="E252" s="30"/>
      <c r="F252" s="107"/>
      <c r="G252" s="31"/>
      <c r="H252" s="166">
        <f>IFERROR(VLOOKUP(B252,Sheet3!A245:I1707,5,FALSE),0)</f>
        <v>0</v>
      </c>
      <c r="I252" s="25">
        <f>IFERROR(VLOOKUP(B252,Sheet3!A245:J1707,9,FALSE),0)</f>
        <v>0</v>
      </c>
      <c r="J252" s="26">
        <f t="shared" si="18"/>
        <v>0</v>
      </c>
      <c r="K252" s="3">
        <f t="shared" si="19"/>
        <v>0</v>
      </c>
    </row>
    <row r="253" spans="1:11" ht="12.75" customHeight="1" thickBot="1" x14ac:dyDescent="0.25">
      <c r="A253" s="50"/>
      <c r="B253" s="40"/>
      <c r="C253" s="41">
        <f>IFERROR(VLOOKUP(B253,Sheet3!A246:I1708,6,FALSE),0)</f>
        <v>0</v>
      </c>
      <c r="D253" s="105">
        <f>IFERROR(VLOOKUP(B253,Sheet3!A246:I1708,8,FALSE),0)</f>
        <v>0</v>
      </c>
      <c r="E253" s="42"/>
      <c r="F253" s="108"/>
      <c r="G253" s="43"/>
      <c r="H253" s="167">
        <f>IFERROR(VLOOKUP(B253,Sheet3!A246:I1708,5,FALSE),0)</f>
        <v>0</v>
      </c>
      <c r="I253" s="25">
        <f>IFERROR(VLOOKUP(B253,Sheet3!A246:J1708,9,FALSE),0)</f>
        <v>0</v>
      </c>
      <c r="J253" s="26">
        <f t="shared" si="18"/>
        <v>0</v>
      </c>
      <c r="K253" s="3">
        <f t="shared" si="19"/>
        <v>0</v>
      </c>
    </row>
    <row r="254" spans="1:11" ht="12.75" customHeight="1" x14ac:dyDescent="0.2">
      <c r="A254" s="20"/>
      <c r="B254" s="36"/>
      <c r="C254" s="22">
        <f>IFERROR(VLOOKUP(B254,Sheet3!A247:I1709,6,FALSE),0)</f>
        <v>0</v>
      </c>
      <c r="D254" s="102">
        <f>IFERROR(VLOOKUP(B254,Sheet3!A247:I1709,8,FALSE),0)</f>
        <v>0</v>
      </c>
      <c r="E254" s="23"/>
      <c r="F254" s="106"/>
      <c r="G254" s="24"/>
      <c r="H254" s="165">
        <f>IFERROR(VLOOKUP(B254,Sheet3!A247:I1709,5,FALSE),0)</f>
        <v>0</v>
      </c>
      <c r="I254" s="25">
        <f>IFERROR(VLOOKUP(B254,Sheet3!A247:J1709,9,FALSE),0)</f>
        <v>0</v>
      </c>
      <c r="J254" s="26">
        <f t="shared" si="18"/>
        <v>0</v>
      </c>
      <c r="K254" s="3">
        <f t="shared" si="19"/>
        <v>0</v>
      </c>
    </row>
    <row r="255" spans="1:11" ht="12.75" customHeight="1" x14ac:dyDescent="0.2">
      <c r="A255" s="27"/>
      <c r="B255" s="32"/>
      <c r="C255" s="29">
        <f>IFERROR(VLOOKUP(B255,Sheet3!A248:I1710,6,FALSE),0)</f>
        <v>0</v>
      </c>
      <c r="D255" s="103">
        <f>IFERROR(VLOOKUP(B255,Sheet3!A248:I1710,8,FALSE),0)</f>
        <v>0</v>
      </c>
      <c r="E255" s="30"/>
      <c r="F255" s="107"/>
      <c r="G255" s="31"/>
      <c r="H255" s="166">
        <f>IFERROR(VLOOKUP(B255,Sheet3!A248:I1710,5,FALSE),0)</f>
        <v>0</v>
      </c>
      <c r="I255" s="25">
        <f>IFERROR(VLOOKUP(B255,Sheet3!A248:J1710,9,FALSE),0)</f>
        <v>0</v>
      </c>
      <c r="J255" s="26">
        <f t="shared" si="18"/>
        <v>0</v>
      </c>
      <c r="K255" s="3">
        <f t="shared" si="19"/>
        <v>0</v>
      </c>
    </row>
    <row r="256" spans="1:11" ht="12.75" customHeight="1" x14ac:dyDescent="0.2">
      <c r="A256" s="27"/>
      <c r="B256" s="32" t="s">
        <v>203</v>
      </c>
      <c r="C256" s="29">
        <f>IFERROR(VLOOKUP(B256,Sheet3!A249:I1711,6,FALSE),0)</f>
        <v>41.88</v>
      </c>
      <c r="D256" s="103">
        <f>IFERROR(VLOOKUP(B256,Sheet3!A249:I1711,8,FALSE),0)</f>
        <v>25.13</v>
      </c>
      <c r="E256" s="30"/>
      <c r="F256" s="107">
        <f t="shared" si="23"/>
        <v>0</v>
      </c>
      <c r="G256" s="31" t="str">
        <f>IFERROR(VLOOKUP(B256,Sheet3!A249:I1711,4,FALSE),0)</f>
        <v>3"</v>
      </c>
      <c r="H256" s="166" t="str">
        <f>IFERROR(VLOOKUP(B256,Sheet3!A249:I1711,5,FALSE),0)</f>
        <v>3" FASTPIPE FLANGE GASKET AND BOLT SET</v>
      </c>
      <c r="I256" s="25">
        <f>IFERROR(VLOOKUP(B256,Sheet3!A249:J1711,9,FALSE),0)</f>
        <v>2.5</v>
      </c>
      <c r="J256" s="26">
        <f t="shared" si="18"/>
        <v>0</v>
      </c>
      <c r="K256" s="3">
        <f t="shared" si="19"/>
        <v>0</v>
      </c>
    </row>
    <row r="257" spans="1:11" ht="12.75" customHeight="1" x14ac:dyDescent="0.2">
      <c r="A257" s="27"/>
      <c r="B257" s="32" t="s">
        <v>204</v>
      </c>
      <c r="C257" s="29">
        <f>IFERROR(VLOOKUP(B257,Sheet3!A250:I1712,6,FALSE),0)</f>
        <v>73.69</v>
      </c>
      <c r="D257" s="103">
        <f>IFERROR(VLOOKUP(B257,Sheet3!A250:I1712,8,FALSE),0)</f>
        <v>44.21</v>
      </c>
      <c r="E257" s="30"/>
      <c r="F257" s="107">
        <f t="shared" si="23"/>
        <v>0</v>
      </c>
      <c r="G257" s="31" t="str">
        <f>IFERROR(VLOOKUP(B257,Sheet3!A250:I1712,4,FALSE),0)</f>
        <v>4"</v>
      </c>
      <c r="H257" s="166" t="str">
        <f>IFERROR(VLOOKUP(B257,Sheet3!A250:I1712,5,FALSE),0)</f>
        <v>4" FASTPIPE FLANGE GASKET AND BOLT SET</v>
      </c>
      <c r="I257" s="25">
        <f>IFERROR(VLOOKUP(B257,Sheet3!A250:J1712,9,FALSE),0)</f>
        <v>3.55</v>
      </c>
      <c r="J257" s="26">
        <f t="shared" si="18"/>
        <v>0</v>
      </c>
      <c r="K257" s="3">
        <f t="shared" si="19"/>
        <v>0</v>
      </c>
    </row>
    <row r="258" spans="1:11" ht="12.75" customHeight="1" x14ac:dyDescent="0.2">
      <c r="A258" s="27"/>
      <c r="B258" s="32" t="s">
        <v>205</v>
      </c>
      <c r="C258" s="29">
        <f>IFERROR(VLOOKUP(B258,Sheet3!A251:I1713,6,FALSE),0)</f>
        <v>123.99</v>
      </c>
      <c r="D258" s="103">
        <f>IFERROR(VLOOKUP(B258,Sheet3!A251:I1713,8,FALSE),0)</f>
        <v>74.39</v>
      </c>
      <c r="E258" s="30"/>
      <c r="F258" s="107">
        <f t="shared" si="23"/>
        <v>0</v>
      </c>
      <c r="G258" s="31" t="str">
        <f>IFERROR(VLOOKUP(B258,Sheet3!A251:I1713,4,FALSE),0)</f>
        <v>6"</v>
      </c>
      <c r="H258" s="166" t="str">
        <f>IFERROR(VLOOKUP(B258,Sheet3!A251:I1713,5,FALSE),0)</f>
        <v>6" FASTPIPE FLANGE GASKET AND BOLT SET,  bolts are 3-1/4"" Long, 8 BOLT HOLE</v>
      </c>
      <c r="I258" s="25">
        <f>IFERROR(VLOOKUP(B258,Sheet3!A251:J1713,9,FALSE),0)</f>
        <v>44</v>
      </c>
      <c r="J258" s="26">
        <f t="shared" si="18"/>
        <v>0</v>
      </c>
      <c r="K258" s="3">
        <f t="shared" si="19"/>
        <v>0</v>
      </c>
    </row>
    <row r="259" spans="1:11" ht="12.75" customHeight="1" x14ac:dyDescent="0.2">
      <c r="A259" s="27"/>
      <c r="B259" s="32"/>
      <c r="C259" s="29">
        <f>IFERROR(VLOOKUP(B259,Sheet3!A252:I1714,6,FALSE),0)</f>
        <v>0</v>
      </c>
      <c r="D259" s="103">
        <f>IFERROR(VLOOKUP(B259,Sheet3!A252:I1714,8,FALSE),0)</f>
        <v>0</v>
      </c>
      <c r="E259" s="30"/>
      <c r="F259" s="107"/>
      <c r="G259" s="31"/>
      <c r="H259" s="166">
        <f>IFERROR(VLOOKUP(B259,Sheet3!A252:I1714,5,FALSE),0)</f>
        <v>0</v>
      </c>
      <c r="I259" s="25">
        <f>IFERROR(VLOOKUP(B259,Sheet3!A252:J1714,9,FALSE),0)</f>
        <v>0</v>
      </c>
      <c r="J259" s="26">
        <f t="shared" si="18"/>
        <v>0</v>
      </c>
      <c r="K259" s="3">
        <f t="shared" si="19"/>
        <v>0</v>
      </c>
    </row>
    <row r="260" spans="1:11" ht="12.75" customHeight="1" thickBot="1" x14ac:dyDescent="0.25">
      <c r="A260" s="33"/>
      <c r="B260" s="40"/>
      <c r="C260" s="41">
        <f>IFERROR(VLOOKUP(B260,Sheet3!A253:I1715,6,FALSE),0)</f>
        <v>0</v>
      </c>
      <c r="D260" s="105">
        <f>IFERROR(VLOOKUP(B260,Sheet3!A253:I1715,8,FALSE),0)</f>
        <v>0</v>
      </c>
      <c r="E260" s="42"/>
      <c r="F260" s="108"/>
      <c r="G260" s="43"/>
      <c r="H260" s="167">
        <f>IFERROR(VLOOKUP(B260,Sheet3!A253:I1715,5,FALSE),0)</f>
        <v>0</v>
      </c>
      <c r="I260" s="25">
        <f>IFERROR(VLOOKUP(B260,Sheet3!A253:J1715,9,FALSE),0)</f>
        <v>0</v>
      </c>
      <c r="J260" s="26">
        <f t="shared" ref="J260:J323" si="24">I260*E260</f>
        <v>0</v>
      </c>
      <c r="K260" s="3">
        <f t="shared" ref="K260:K323" si="25">E260*C260</f>
        <v>0</v>
      </c>
    </row>
    <row r="261" spans="1:11" ht="12.75" customHeight="1" thickBot="1" x14ac:dyDescent="0.25">
      <c r="A261" s="20"/>
      <c r="B261" s="133" t="s">
        <v>206</v>
      </c>
      <c r="C261" s="134"/>
      <c r="E261" s="122"/>
      <c r="F261" s="19"/>
      <c r="G261" s="131"/>
      <c r="H261" s="168"/>
      <c r="I261" s="25">
        <f>IFERROR(VLOOKUP(B261,Sheet3!A254:J1716,9,FALSE),0)</f>
        <v>0</v>
      </c>
      <c r="J261" s="26">
        <f t="shared" si="24"/>
        <v>0</v>
      </c>
      <c r="K261" s="3">
        <f t="shared" si="25"/>
        <v>0</v>
      </c>
    </row>
    <row r="262" spans="1:11" ht="12.75" customHeight="1" x14ac:dyDescent="0.2">
      <c r="A262" s="27"/>
      <c r="B262" s="36" t="s">
        <v>207</v>
      </c>
      <c r="C262" s="22">
        <f>IFERROR(VLOOKUP(B262,Sheet3!A1:I1717,6,FALSE),0)</f>
        <v>42.97</v>
      </c>
      <c r="D262" s="102">
        <f>IFERROR(VLOOKUP(B262,Sheet3!A1:I1717,8,FALSE),0)</f>
        <v>25.78</v>
      </c>
      <c r="E262" s="23"/>
      <c r="F262" s="106">
        <f t="shared" ref="F262:F272" si="26">D262*E262</f>
        <v>0</v>
      </c>
      <c r="G262" s="24" t="str">
        <f>IFERROR(VLOOKUP(B262,Sheet3!A255:I1717,4,FALSE),0)</f>
        <v>3/4"</v>
      </c>
      <c r="H262" s="165" t="str">
        <f>IFERROR(VLOOKUP(B262,Sheet3!A255:I1717,5,FALSE),0)</f>
        <v>3/4" FASTPIPE MULTI PORT WALL OUTLET, 1/2" NPT (4X)</v>
      </c>
      <c r="I262" s="25">
        <f>IFERROR(VLOOKUP(B262,Sheet3!A255:J1717,9,FALSE),0)</f>
        <v>0.4</v>
      </c>
      <c r="J262" s="26">
        <f t="shared" si="24"/>
        <v>0</v>
      </c>
      <c r="K262" s="3">
        <f t="shared" si="25"/>
        <v>0</v>
      </c>
    </row>
    <row r="263" spans="1:11" ht="12.75" customHeight="1" x14ac:dyDescent="0.2">
      <c r="A263" s="27"/>
      <c r="B263" s="32" t="s">
        <v>208</v>
      </c>
      <c r="C263" s="29">
        <f>IFERROR(VLOOKUP(B263,Sheet3!A256:I1718,6,FALSE),0)</f>
        <v>42.49</v>
      </c>
      <c r="D263" s="103">
        <f>IFERROR(VLOOKUP(B263,Sheet3!A256:I1718,8,FALSE),0)</f>
        <v>25.49</v>
      </c>
      <c r="E263" s="30"/>
      <c r="F263" s="107">
        <f t="shared" si="26"/>
        <v>0</v>
      </c>
      <c r="G263" s="31" t="str">
        <f>IFERROR(VLOOKUP(B263,Sheet3!A256:I1718,4,FALSE),0)</f>
        <v>1"</v>
      </c>
      <c r="H263" s="166" t="str">
        <f>IFERROR(VLOOKUP(B263,Sheet3!A256:I1718,5,FALSE),0)</f>
        <v>1 " FASTPIPE MULTI PORT WALL OUTLET, 1/2" NPT (4X)</v>
      </c>
      <c r="I263" s="25">
        <f>IFERROR(VLOOKUP(B263,Sheet3!A256:J1718,9,FALSE),0)</f>
        <v>1.71</v>
      </c>
      <c r="J263" s="26">
        <f t="shared" si="24"/>
        <v>0</v>
      </c>
      <c r="K263" s="3">
        <f t="shared" si="25"/>
        <v>0</v>
      </c>
    </row>
    <row r="264" spans="1:11" ht="12.75" customHeight="1" x14ac:dyDescent="0.2">
      <c r="A264" s="27"/>
      <c r="B264" s="32"/>
      <c r="C264" s="29">
        <f>IFERROR(VLOOKUP(B264,Sheet3!A257:I1719,6,FALSE),0)</f>
        <v>0</v>
      </c>
      <c r="D264" s="103">
        <f>IFERROR(VLOOKUP(B264,Sheet3!A257:I1719,8,FALSE),0)</f>
        <v>0</v>
      </c>
      <c r="E264" s="52"/>
      <c r="F264" s="107">
        <f t="shared" si="26"/>
        <v>0</v>
      </c>
      <c r="G264" s="31"/>
      <c r="H264" s="166">
        <f>IFERROR(VLOOKUP(B264,Sheet3!A257:I1719,5,FALSE),0)</f>
        <v>0</v>
      </c>
      <c r="I264" s="25">
        <f>IFERROR(VLOOKUP(B264,Sheet3!A257:J1719,9,FALSE),0)</f>
        <v>0</v>
      </c>
      <c r="J264" s="26">
        <f t="shared" si="24"/>
        <v>0</v>
      </c>
      <c r="K264" s="3">
        <f t="shared" si="25"/>
        <v>0</v>
      </c>
    </row>
    <row r="265" spans="1:11" ht="12.75" customHeight="1" x14ac:dyDescent="0.2">
      <c r="A265" s="27"/>
      <c r="B265" s="32"/>
      <c r="C265" s="29">
        <f>IFERROR(VLOOKUP(B265,Sheet3!A258:I1720,6,FALSE),0)</f>
        <v>0</v>
      </c>
      <c r="D265" s="103">
        <f>IFERROR(VLOOKUP(B265,Sheet3!A258:I1720,8,FALSE),0)</f>
        <v>0</v>
      </c>
      <c r="E265" s="52"/>
      <c r="F265" s="107">
        <f t="shared" si="26"/>
        <v>0</v>
      </c>
      <c r="G265" s="31"/>
      <c r="H265" s="166">
        <f>IFERROR(VLOOKUP(B265,Sheet3!A258:I1720,5,FALSE),0)</f>
        <v>0</v>
      </c>
      <c r="I265" s="25">
        <f>IFERROR(VLOOKUP(B265,Sheet3!A258:J1720,9,FALSE),0)</f>
        <v>0</v>
      </c>
      <c r="J265" s="26">
        <f t="shared" si="24"/>
        <v>0</v>
      </c>
      <c r="K265" s="3">
        <f t="shared" si="25"/>
        <v>0</v>
      </c>
    </row>
    <row r="266" spans="1:11" ht="12.75" customHeight="1" x14ac:dyDescent="0.2">
      <c r="A266" s="27"/>
      <c r="B266" s="32"/>
      <c r="C266" s="29">
        <f>IFERROR(VLOOKUP(B266,Sheet3!A259:I1721,6,FALSE),0)</f>
        <v>0</v>
      </c>
      <c r="D266" s="103">
        <f>IFERROR(VLOOKUP(B266,Sheet3!A259:I1721,8,FALSE),0)</f>
        <v>0</v>
      </c>
      <c r="E266" s="30"/>
      <c r="F266" s="107">
        <f t="shared" si="26"/>
        <v>0</v>
      </c>
      <c r="G266" s="31"/>
      <c r="H266" s="166">
        <f>IFERROR(VLOOKUP(B266,Sheet3!A259:I1721,5,FALSE),0)</f>
        <v>0</v>
      </c>
      <c r="I266" s="25">
        <f>IFERROR(VLOOKUP(B266,Sheet3!A259:J1721,9,FALSE),0)</f>
        <v>0</v>
      </c>
      <c r="J266" s="26">
        <f t="shared" si="24"/>
        <v>0</v>
      </c>
      <c r="K266" s="3">
        <f t="shared" si="25"/>
        <v>0</v>
      </c>
    </row>
    <row r="267" spans="1:11" ht="12.75" customHeight="1" x14ac:dyDescent="0.2">
      <c r="A267" s="27"/>
      <c r="B267" s="32"/>
      <c r="C267" s="29">
        <f>IFERROR(VLOOKUP(B267,Sheet3!A260:I1722,6,FALSE),0)</f>
        <v>0</v>
      </c>
      <c r="D267" s="103">
        <f>IFERROR(VLOOKUP(B267,Sheet3!A260:I1722,8,FALSE),0)</f>
        <v>0</v>
      </c>
      <c r="E267" s="30"/>
      <c r="F267" s="107">
        <f t="shared" si="26"/>
        <v>0</v>
      </c>
      <c r="G267" s="31"/>
      <c r="H267" s="166">
        <f>IFERROR(VLOOKUP(B267,Sheet3!A260:I1722,5,FALSE),0)</f>
        <v>0</v>
      </c>
      <c r="I267" s="25">
        <f>IFERROR(VLOOKUP(B267,Sheet3!A260:J1722,9,FALSE),0)</f>
        <v>0</v>
      </c>
      <c r="J267" s="26">
        <f t="shared" si="24"/>
        <v>0</v>
      </c>
      <c r="K267" s="3">
        <f t="shared" si="25"/>
        <v>0</v>
      </c>
    </row>
    <row r="268" spans="1:11" ht="12.75" customHeight="1" x14ac:dyDescent="0.2">
      <c r="A268" s="27"/>
      <c r="B268" s="32" t="s">
        <v>209</v>
      </c>
      <c r="C268" s="29">
        <f>IFERROR(VLOOKUP(B268,Sheet3!A1:I1723,6,FALSE),0)</f>
        <v>68.97</v>
      </c>
      <c r="D268" s="103">
        <f>IFERROR(VLOOKUP(B268,Sheet3!A1:I1723,8,FALSE),0)</f>
        <v>41.38</v>
      </c>
      <c r="E268" s="30"/>
      <c r="F268" s="107">
        <f t="shared" si="26"/>
        <v>0</v>
      </c>
      <c r="G268" s="31" t="str">
        <f>IFERROR(VLOOKUP(B268,Sheet3!A261:I1723,4,FALSE),0)</f>
        <v>3/4"</v>
      </c>
      <c r="H268" s="166" t="str">
        <f>IFERROR(VLOOKUP(B268,Sheet3!A261:I1723,5,FALSE),0)</f>
        <v xml:space="preserve">3/4" MULTI PORT WALL OUTLET WITH SHUTOFF, 1/2" NPT (4X)  FASTPIPE </v>
      </c>
      <c r="I268" s="25">
        <f>IFERROR(VLOOKUP(B268,Sheet3!A261:J1723,9,FALSE),0)</f>
        <v>1.1299999999999999</v>
      </c>
      <c r="J268" s="26">
        <f t="shared" si="24"/>
        <v>0</v>
      </c>
      <c r="K268" s="3">
        <f t="shared" si="25"/>
        <v>0</v>
      </c>
    </row>
    <row r="269" spans="1:11" ht="12.75" customHeight="1" x14ac:dyDescent="0.2">
      <c r="A269" s="27"/>
      <c r="B269" s="32" t="s">
        <v>210</v>
      </c>
      <c r="C269" s="29">
        <f>IFERROR(VLOOKUP(B269,Sheet3!A262:I1724,6,FALSE),0)</f>
        <v>69.739999999999995</v>
      </c>
      <c r="D269" s="103">
        <f>IFERROR(VLOOKUP(B269,Sheet3!A262:I1724,8,FALSE),0)</f>
        <v>41.84</v>
      </c>
      <c r="E269" s="30"/>
      <c r="F269" s="107">
        <f t="shared" si="26"/>
        <v>0</v>
      </c>
      <c r="G269" s="31" t="str">
        <f>IFERROR(VLOOKUP(B269,Sheet3!A262:I1724,4,FALSE),0)</f>
        <v>1"</v>
      </c>
      <c r="H269" s="166" t="str">
        <f>IFERROR(VLOOKUP(B269,Sheet3!A262:I1724,5,FALSE),0)</f>
        <v>1" FASTPIPE MULTI PORT WALL OUTLET WITH SHUTOFF, 1/2'' NPT (4X)</v>
      </c>
      <c r="I269" s="25">
        <f>IFERROR(VLOOKUP(B269,Sheet3!A262:J1724,9,FALSE),0)</f>
        <v>1.98</v>
      </c>
      <c r="J269" s="26">
        <f t="shared" si="24"/>
        <v>0</v>
      </c>
      <c r="K269" s="3">
        <f t="shared" si="25"/>
        <v>0</v>
      </c>
    </row>
    <row r="270" spans="1:11" ht="12.75" customHeight="1" x14ac:dyDescent="0.2">
      <c r="A270" s="27"/>
      <c r="B270" s="32"/>
      <c r="C270" s="29">
        <f>IFERROR(VLOOKUP(B270,Sheet3!A263:I1725,6,FALSE),0)</f>
        <v>0</v>
      </c>
      <c r="D270" s="103">
        <f>IFERROR(VLOOKUP(B270,Sheet3!A263:I1725,8,FALSE),0)</f>
        <v>0</v>
      </c>
      <c r="E270" s="30"/>
      <c r="F270" s="107">
        <f t="shared" si="26"/>
        <v>0</v>
      </c>
      <c r="G270" s="31"/>
      <c r="H270" s="166">
        <f>IFERROR(VLOOKUP(B270,Sheet3!A263:I1725,5,FALSE),0)</f>
        <v>0</v>
      </c>
      <c r="I270" s="25">
        <f>IFERROR(VLOOKUP(B270,Sheet3!A263:J1725,9,FALSE),0)</f>
        <v>0</v>
      </c>
      <c r="J270" s="26">
        <f t="shared" si="24"/>
        <v>0</v>
      </c>
      <c r="K270" s="3">
        <f t="shared" si="25"/>
        <v>0</v>
      </c>
    </row>
    <row r="271" spans="1:11" ht="12.75" customHeight="1" x14ac:dyDescent="0.2">
      <c r="A271" s="27"/>
      <c r="B271" s="32"/>
      <c r="C271" s="29">
        <f>IFERROR(VLOOKUP(B271,Sheet3!A264:I1726,6,FALSE),0)</f>
        <v>0</v>
      </c>
      <c r="D271" s="103">
        <f>IFERROR(VLOOKUP(B271,Sheet3!A264:I1726,8,FALSE),0)</f>
        <v>0</v>
      </c>
      <c r="E271" s="30"/>
      <c r="F271" s="107">
        <f t="shared" si="26"/>
        <v>0</v>
      </c>
      <c r="G271" s="31"/>
      <c r="H271" s="166">
        <f>IFERROR(VLOOKUP(B271,Sheet3!A264:I1726,5,FALSE),0)</f>
        <v>0</v>
      </c>
      <c r="I271" s="25">
        <f>IFERROR(VLOOKUP(B271,Sheet3!A264:J1726,9,FALSE),0)</f>
        <v>0</v>
      </c>
      <c r="J271" s="26">
        <f t="shared" si="24"/>
        <v>0</v>
      </c>
      <c r="K271" s="3">
        <f t="shared" si="25"/>
        <v>0</v>
      </c>
    </row>
    <row r="272" spans="1:11" ht="12.75" customHeight="1" thickBot="1" x14ac:dyDescent="0.25">
      <c r="A272" s="33"/>
      <c r="B272" s="40"/>
      <c r="C272" s="41">
        <f>IFERROR(VLOOKUP(B272,Sheet3!A265:I1727,6,FALSE),0)</f>
        <v>0</v>
      </c>
      <c r="D272" s="105">
        <f>IFERROR(VLOOKUP(B272,Sheet3!A265:I1727,8,FALSE),0)</f>
        <v>0</v>
      </c>
      <c r="E272" s="42"/>
      <c r="F272" s="108">
        <f t="shared" si="26"/>
        <v>0</v>
      </c>
      <c r="G272" s="43"/>
      <c r="H272" s="167">
        <f>IFERROR(VLOOKUP(B272,Sheet3!A265:I1727,5,FALSE),0)</f>
        <v>0</v>
      </c>
      <c r="I272" s="25">
        <f>IFERROR(VLOOKUP(B272,Sheet3!A265:J1727,9,FALSE),0)</f>
        <v>0</v>
      </c>
      <c r="J272" s="26">
        <f t="shared" si="24"/>
        <v>0</v>
      </c>
      <c r="K272" s="3">
        <f t="shared" si="25"/>
        <v>0</v>
      </c>
    </row>
    <row r="273" spans="1:11" ht="12.75" customHeight="1" thickBot="1" x14ac:dyDescent="0.25">
      <c r="A273" s="20"/>
      <c r="B273" s="133" t="s">
        <v>211</v>
      </c>
      <c r="C273" s="134"/>
      <c r="E273" s="122"/>
      <c r="F273" s="19"/>
      <c r="G273" s="131"/>
      <c r="H273" s="168"/>
      <c r="I273" s="25">
        <f>IFERROR(VLOOKUP(B273,Sheet3!A266:J1728,9,FALSE),0)</f>
        <v>0</v>
      </c>
      <c r="J273" s="26">
        <f t="shared" si="24"/>
        <v>0</v>
      </c>
      <c r="K273" s="3">
        <f t="shared" si="25"/>
        <v>0</v>
      </c>
    </row>
    <row r="274" spans="1:11" ht="12.75" customHeight="1" x14ac:dyDescent="0.2">
      <c r="A274" s="27"/>
      <c r="B274" s="36"/>
      <c r="C274" s="22">
        <f>IFERROR(VLOOKUP(B274,Sheet3!A267:I1729,6,FALSE),0)</f>
        <v>0</v>
      </c>
      <c r="D274" s="102">
        <f>IFERROR(VLOOKUP(B274,Sheet3!A267:I1729,8,FALSE),0)</f>
        <v>0</v>
      </c>
      <c r="E274" s="23"/>
      <c r="F274" s="106"/>
      <c r="G274" s="24"/>
      <c r="H274" s="165">
        <f>IFERROR(VLOOKUP(B274,Sheet3!A267:I1729,5,FALSE),0)</f>
        <v>0</v>
      </c>
      <c r="I274" s="25">
        <f>IFERROR(VLOOKUP(B274,Sheet3!A267:J1729,9,FALSE),0)</f>
        <v>0</v>
      </c>
      <c r="J274" s="26">
        <f t="shared" si="24"/>
        <v>0</v>
      </c>
      <c r="K274" s="3">
        <f t="shared" si="25"/>
        <v>0</v>
      </c>
    </row>
    <row r="275" spans="1:11" ht="12.75" customHeight="1" x14ac:dyDescent="0.2">
      <c r="A275" s="27"/>
      <c r="B275" s="32" t="s">
        <v>212</v>
      </c>
      <c r="C275" s="29">
        <f>IFERROR(VLOOKUP(B275,Sheet3!A1:I1730,6,FALSE),0)</f>
        <v>53.97</v>
      </c>
      <c r="D275" s="103">
        <f>IFERROR(VLOOKUP(B275,Sheet3!A1:I1730,8,FALSE),0)</f>
        <v>32.380000000000003</v>
      </c>
      <c r="E275" s="30"/>
      <c r="F275" s="107">
        <f t="shared" ref="F275:F276" si="27">D275*E275</f>
        <v>0</v>
      </c>
      <c r="G275" s="31" t="str">
        <f>IFERROR(VLOOKUP(B275,Sheet3!A268:I1730,4,FALSE),0)</f>
        <v>3/4"</v>
      </c>
      <c r="H275" s="166" t="str">
        <f>IFERROR(VLOOKUP(B275,Sheet3!A268:I1730,5,FALSE),0)</f>
        <v xml:space="preserve">3/4" THRU WALL OUTLET KIT, 1/2" NPT ON FACE,  FASTPIPE </v>
      </c>
      <c r="I275" s="25">
        <f>IFERROR(VLOOKUP(B275,Sheet3!A268:J1730,9,FALSE),0)</f>
        <v>0.54</v>
      </c>
      <c r="J275" s="26">
        <f t="shared" si="24"/>
        <v>0</v>
      </c>
      <c r="K275" s="3">
        <f t="shared" si="25"/>
        <v>0</v>
      </c>
    </row>
    <row r="276" spans="1:11" ht="12.75" customHeight="1" x14ac:dyDescent="0.2">
      <c r="A276" s="27"/>
      <c r="B276" s="32" t="s">
        <v>213</v>
      </c>
      <c r="C276" s="29">
        <f>IFERROR(VLOOKUP(B276,Sheet3!A269:I1731,6,FALSE),0)</f>
        <v>60.47</v>
      </c>
      <c r="D276" s="103">
        <f>IFERROR(VLOOKUP(B276,Sheet3!A269:I1731,8,FALSE),0)</f>
        <v>36.28</v>
      </c>
      <c r="E276" s="30"/>
      <c r="F276" s="107">
        <f t="shared" si="27"/>
        <v>0</v>
      </c>
      <c r="G276" s="31" t="str">
        <f>IFERROR(VLOOKUP(B276,Sheet3!A269:I1731,4,FALSE),0)</f>
        <v>1"</v>
      </c>
      <c r="H276" s="166" t="str">
        <f>IFERROR(VLOOKUP(B276,Sheet3!A269:I1731,5,FALSE),0)</f>
        <v xml:space="preserve">1" THRU WALL OUTLET KIT, 1/2" NPT ON FACE,  FASTPIPE </v>
      </c>
      <c r="I276" s="25">
        <f>IFERROR(VLOOKUP(B276,Sheet3!A269:J1731,9,FALSE),0)</f>
        <v>1</v>
      </c>
      <c r="J276" s="26">
        <f t="shared" si="24"/>
        <v>0</v>
      </c>
      <c r="K276" s="3">
        <f t="shared" si="25"/>
        <v>0</v>
      </c>
    </row>
    <row r="277" spans="1:11" ht="12.75" customHeight="1" x14ac:dyDescent="0.2">
      <c r="A277" s="27"/>
      <c r="B277" s="32"/>
      <c r="C277" s="29">
        <f>IFERROR(VLOOKUP(B277,Sheet3!A270:I1732,6,FALSE),0)</f>
        <v>0</v>
      </c>
      <c r="D277" s="103">
        <f>IFERROR(VLOOKUP(B277,Sheet3!A270:I1732,8,FALSE),0)</f>
        <v>0</v>
      </c>
      <c r="E277" s="30"/>
      <c r="F277" s="107"/>
      <c r="G277" s="31"/>
      <c r="H277" s="166">
        <f>IFERROR(VLOOKUP(B277,Sheet3!A270:I1732,5,FALSE),0)</f>
        <v>0</v>
      </c>
      <c r="I277" s="25">
        <f>IFERROR(VLOOKUP(B277,Sheet3!A270:J1732,9,FALSE),0)</f>
        <v>0</v>
      </c>
      <c r="J277" s="26">
        <f t="shared" si="24"/>
        <v>0</v>
      </c>
      <c r="K277" s="3">
        <f t="shared" si="25"/>
        <v>0</v>
      </c>
    </row>
    <row r="278" spans="1:11" ht="12.75" customHeight="1" x14ac:dyDescent="0.2">
      <c r="A278" s="27"/>
      <c r="B278" s="32"/>
      <c r="C278" s="29">
        <f>IFERROR(VLOOKUP(B278,Sheet3!A271:I1733,6,FALSE),0)</f>
        <v>0</v>
      </c>
      <c r="D278" s="103">
        <f>IFERROR(VLOOKUP(B278,Sheet3!A271:I1733,8,FALSE),0)</f>
        <v>0</v>
      </c>
      <c r="E278" s="30"/>
      <c r="F278" s="107"/>
      <c r="G278" s="31"/>
      <c r="H278" s="166">
        <f>IFERROR(VLOOKUP(B278,Sheet3!A271:I1733,5,FALSE),0)</f>
        <v>0</v>
      </c>
      <c r="I278" s="25">
        <f>IFERROR(VLOOKUP(B278,Sheet3!A271:J1733,9,FALSE),0)</f>
        <v>0</v>
      </c>
      <c r="J278" s="26">
        <f t="shared" si="24"/>
        <v>0</v>
      </c>
      <c r="K278" s="3">
        <f t="shared" si="25"/>
        <v>0</v>
      </c>
    </row>
    <row r="279" spans="1:11" ht="12.75" customHeight="1" thickBot="1" x14ac:dyDescent="0.25">
      <c r="A279" s="33"/>
      <c r="B279" s="40"/>
      <c r="C279" s="41">
        <f>IFERROR(VLOOKUP(B279,Sheet3!A272:I1734,6,FALSE),0)</f>
        <v>0</v>
      </c>
      <c r="D279" s="105">
        <f>IFERROR(VLOOKUP(B279,Sheet3!A272:I1734,8,FALSE),0)</f>
        <v>0</v>
      </c>
      <c r="E279" s="42"/>
      <c r="F279" s="108"/>
      <c r="G279" s="43"/>
      <c r="H279" s="167">
        <f>IFERROR(VLOOKUP(B279,Sheet3!A272:I1734,5,FALSE),0)</f>
        <v>0</v>
      </c>
      <c r="I279" s="25">
        <f>IFERROR(VLOOKUP(B279,Sheet3!A272:J1734,9,FALSE),0)</f>
        <v>0</v>
      </c>
      <c r="J279" s="26">
        <f t="shared" si="24"/>
        <v>0</v>
      </c>
      <c r="K279" s="3">
        <f t="shared" si="25"/>
        <v>0</v>
      </c>
    </row>
    <row r="280" spans="1:11" ht="12.75" customHeight="1" thickBot="1" x14ac:dyDescent="0.25">
      <c r="A280" s="20"/>
      <c r="B280" s="133" t="s">
        <v>214</v>
      </c>
      <c r="C280" s="134"/>
      <c r="E280" s="122"/>
      <c r="F280" s="19"/>
      <c r="G280" s="131"/>
      <c r="H280" s="168"/>
      <c r="I280" s="25">
        <f>IFERROR(VLOOKUP(B280,Sheet3!A273:J1735,9,FALSE),0)</f>
        <v>0</v>
      </c>
      <c r="J280" s="26">
        <f t="shared" si="24"/>
        <v>0</v>
      </c>
      <c r="K280" s="3">
        <f t="shared" si="25"/>
        <v>0</v>
      </c>
    </row>
    <row r="281" spans="1:11" ht="12.75" customHeight="1" x14ac:dyDescent="0.2">
      <c r="A281" s="27"/>
      <c r="B281" s="36" t="s">
        <v>215</v>
      </c>
      <c r="C281" s="22">
        <f>IFERROR(VLOOKUP(B281,Sheet3!A274:I1736,6,FALSE),0)</f>
        <v>10.74</v>
      </c>
      <c r="D281" s="102">
        <f>IFERROR(VLOOKUP(B281,Sheet3!A274:I1736,8,FALSE),0)</f>
        <v>6.45</v>
      </c>
      <c r="E281" s="23"/>
      <c r="F281" s="106">
        <f t="shared" ref="F281:F289" si="28">D281*E281</f>
        <v>0</v>
      </c>
      <c r="G281" s="24"/>
      <c r="H281" s="165" t="str">
        <f>IFERROR(VLOOKUP(B281,Sheet3!A274:I1736,5,FALSE),0)</f>
        <v>COUPLER,  1/4" FEMALE NPT THREAD, SAFETY PUSH BUTTON, INDUSTRIAL STYLE, 30 CFM BODY</v>
      </c>
      <c r="I281" s="25">
        <f>IFERROR(VLOOKUP(B281,Sheet3!A274:J1736,9,FALSE),0)</f>
        <v>0.32</v>
      </c>
      <c r="J281" s="26">
        <f t="shared" si="24"/>
        <v>0</v>
      </c>
      <c r="K281" s="3">
        <f t="shared" si="25"/>
        <v>0</v>
      </c>
    </row>
    <row r="282" spans="1:11" ht="12.75" customHeight="1" x14ac:dyDescent="0.2">
      <c r="A282" s="27"/>
      <c r="B282" s="32" t="s">
        <v>216</v>
      </c>
      <c r="C282" s="29">
        <f>IFERROR(VLOOKUP(B282,Sheet3!A275:I1737,6,FALSE),0)</f>
        <v>10.74</v>
      </c>
      <c r="D282" s="103">
        <f>IFERROR(VLOOKUP(B282,Sheet3!A275:I1737,8,FALSE),0)</f>
        <v>6.45</v>
      </c>
      <c r="E282" s="30"/>
      <c r="F282" s="107">
        <f t="shared" si="28"/>
        <v>0</v>
      </c>
      <c r="G282" s="31"/>
      <c r="H282" s="166" t="str">
        <f>IFERROR(VLOOKUP(B282,Sheet3!A275:I1737,5,FALSE),0)</f>
        <v>COUPLER,  1/4" MALE NPT THREAD, SAFETY PUSH BUTTON, INDUSTRIAL STYLE, 30 CFM BODY</v>
      </c>
      <c r="I282" s="25">
        <f>IFERROR(VLOOKUP(B282,Sheet3!A275:J1737,9,FALSE),0)</f>
        <v>0.25</v>
      </c>
      <c r="J282" s="26">
        <f t="shared" si="24"/>
        <v>0</v>
      </c>
      <c r="K282" s="3">
        <f t="shared" si="25"/>
        <v>0</v>
      </c>
    </row>
    <row r="283" spans="1:11" ht="12.75" customHeight="1" x14ac:dyDescent="0.2">
      <c r="A283" s="27"/>
      <c r="B283" s="32" t="s">
        <v>217</v>
      </c>
      <c r="C283" s="29">
        <f>IFERROR(VLOOKUP(B283,Sheet3!A276:I1738,6,FALSE),0)</f>
        <v>12.19</v>
      </c>
      <c r="D283" s="103">
        <f>IFERROR(VLOOKUP(B283,Sheet3!A276:I1738,8,FALSE),0)</f>
        <v>7.32</v>
      </c>
      <c r="E283" s="30"/>
      <c r="F283" s="107">
        <f t="shared" si="28"/>
        <v>0</v>
      </c>
      <c r="G283" s="31"/>
      <c r="H283" s="166" t="str">
        <f>IFERROR(VLOOKUP(B283,Sheet3!A276:I1738,5,FALSE),0)</f>
        <v>COUPLER,  1/2" MALE NPT THREAD, SAFETY PUSH BUTTON, INDUSTRIAL STYLE, 30 CFM BODY</v>
      </c>
      <c r="I283" s="25">
        <f>IFERROR(VLOOKUP(B283,Sheet3!A276:J1738,9,FALSE),0)</f>
        <v>0.32</v>
      </c>
      <c r="J283" s="26">
        <f t="shared" si="24"/>
        <v>0</v>
      </c>
      <c r="K283" s="3">
        <f t="shared" si="25"/>
        <v>0</v>
      </c>
    </row>
    <row r="284" spans="1:11" ht="12.75" customHeight="1" x14ac:dyDescent="0.2">
      <c r="A284" s="27"/>
      <c r="B284" s="32" t="s">
        <v>218</v>
      </c>
      <c r="C284" s="29">
        <f>IFERROR(VLOOKUP(B284,Sheet3!A277:I1739,6,FALSE),0)</f>
        <v>6.57</v>
      </c>
      <c r="D284" s="103">
        <f>IFERROR(VLOOKUP(B284,Sheet3!A277:I1739,8,FALSE),0)</f>
        <v>3.94</v>
      </c>
      <c r="E284" s="30"/>
      <c r="F284" s="107">
        <f t="shared" si="28"/>
        <v>0</v>
      </c>
      <c r="G284" s="31"/>
      <c r="H284" s="166" t="str">
        <f>IFERROR(VLOOKUP(B284,Sheet3!A277:I1739,5,FALSE),0)</f>
        <v>QUICK COUPLER PACK (3) K5220 1/4 FEMALE, (3) K5221 1/4 MALE, FITS 30 CFM BODY</v>
      </c>
      <c r="I284" s="25">
        <f>IFERROR(VLOOKUP(B284,Sheet3!A277:J1739,9,FALSE),0)</f>
        <v>0.32</v>
      </c>
      <c r="J284" s="26">
        <f t="shared" si="24"/>
        <v>0</v>
      </c>
      <c r="K284" s="3">
        <f t="shared" si="25"/>
        <v>0</v>
      </c>
    </row>
    <row r="285" spans="1:11" ht="12.75" customHeight="1" x14ac:dyDescent="0.2">
      <c r="A285" s="27"/>
      <c r="B285" s="32"/>
      <c r="C285" s="29">
        <f>IFERROR(VLOOKUP(B285,Sheet3!A278:I1740,6,FALSE),0)</f>
        <v>0</v>
      </c>
      <c r="D285" s="103">
        <f>IFERROR(VLOOKUP(B285,Sheet3!A278:I1740,8,FALSE),0)</f>
        <v>0</v>
      </c>
      <c r="E285" s="30"/>
      <c r="F285" s="107">
        <f t="shared" si="28"/>
        <v>0</v>
      </c>
      <c r="G285" s="31"/>
      <c r="H285" s="166">
        <f>IFERROR(VLOOKUP(B285,Sheet3!A278:I1740,5,FALSE),0)</f>
        <v>0</v>
      </c>
      <c r="I285" s="25">
        <f>IFERROR(VLOOKUP(B285,Sheet3!A278:J1740,9,FALSE),0)</f>
        <v>0</v>
      </c>
      <c r="J285" s="26">
        <f t="shared" si="24"/>
        <v>0</v>
      </c>
      <c r="K285" s="3">
        <f t="shared" si="25"/>
        <v>0</v>
      </c>
    </row>
    <row r="286" spans="1:11" ht="12.75" customHeight="1" x14ac:dyDescent="0.2">
      <c r="A286" s="27"/>
      <c r="B286" s="32"/>
      <c r="C286" s="29">
        <f>IFERROR(VLOOKUP(B286,Sheet3!A279:I1741,6,FALSE),0)</f>
        <v>0</v>
      </c>
      <c r="D286" s="103">
        <f>IFERROR(VLOOKUP(B286,Sheet3!A279:I1741,8,FALSE),0)</f>
        <v>0</v>
      </c>
      <c r="E286" s="30"/>
      <c r="F286" s="107">
        <f t="shared" si="28"/>
        <v>0</v>
      </c>
      <c r="G286" s="31"/>
      <c r="H286" s="166">
        <f>IFERROR(VLOOKUP(B286,Sheet3!A279:I1741,5,FALSE),0)</f>
        <v>0</v>
      </c>
      <c r="I286" s="25">
        <f>IFERROR(VLOOKUP(B286,Sheet3!A279:J1741,9,FALSE),0)</f>
        <v>0</v>
      </c>
      <c r="J286" s="26">
        <f t="shared" si="24"/>
        <v>0</v>
      </c>
      <c r="K286" s="3">
        <f t="shared" si="25"/>
        <v>0</v>
      </c>
    </row>
    <row r="287" spans="1:11" ht="12.75" customHeight="1" x14ac:dyDescent="0.2">
      <c r="A287" s="27"/>
      <c r="B287" s="32" t="s">
        <v>219</v>
      </c>
      <c r="C287" s="29">
        <f>IFERROR(VLOOKUP(B287,Sheet3!A280:I1742,6,FALSE),0)</f>
        <v>21.45</v>
      </c>
      <c r="D287" s="103">
        <f>IFERROR(VLOOKUP(B287,Sheet3!A280:I1742,8,FALSE),0)</f>
        <v>12.87</v>
      </c>
      <c r="E287" s="30"/>
      <c r="F287" s="107">
        <f t="shared" si="28"/>
        <v>0</v>
      </c>
      <c r="G287" s="31"/>
      <c r="H287" s="166" t="str">
        <f>IFERROR(VLOOKUP(B287,Sheet3!A280:I1742,5,FALSE),0)</f>
        <v>COUPLER,  1/2" MALE NPT THREAD, SAFETY PUSH BUTTON, INDUSTRIAL STYLE, 70 CFM BODY</v>
      </c>
      <c r="I287" s="25">
        <f>IFERROR(VLOOKUP(B287,Sheet3!A280:J1742,9,FALSE),0)</f>
        <v>0.38</v>
      </c>
      <c r="J287" s="26">
        <f t="shared" si="24"/>
        <v>0</v>
      </c>
      <c r="K287" s="3">
        <f t="shared" si="25"/>
        <v>0</v>
      </c>
    </row>
    <row r="288" spans="1:11" ht="12.75" customHeight="1" x14ac:dyDescent="0.2">
      <c r="A288" s="27"/>
      <c r="B288" s="71">
        <v>50715</v>
      </c>
      <c r="C288" s="29">
        <f>IFERROR(VLOOKUP(B288,Sheet3!A281:I1743,6,FALSE),0)</f>
        <v>0</v>
      </c>
      <c r="D288" s="103">
        <f>IFERROR(VLOOKUP(B288,Sheet3!A281:I1743,8,FALSE),0)</f>
        <v>0</v>
      </c>
      <c r="E288" s="30"/>
      <c r="F288" s="107">
        <f t="shared" si="28"/>
        <v>0</v>
      </c>
      <c r="G288" s="31"/>
      <c r="H288" s="166">
        <f>IFERROR(VLOOKUP(B288,Sheet3!A281:I1743,5,FALSE),0)</f>
        <v>0</v>
      </c>
      <c r="I288" s="25">
        <f>IFERROR(VLOOKUP(B288,Sheet3!A281:J1743,9,FALSE),0)</f>
        <v>0</v>
      </c>
      <c r="J288" s="26">
        <f t="shared" si="24"/>
        <v>0</v>
      </c>
      <c r="K288" s="3">
        <f t="shared" si="25"/>
        <v>0</v>
      </c>
    </row>
    <row r="289" spans="1:11" ht="12.75" customHeight="1" thickBot="1" x14ac:dyDescent="0.25">
      <c r="A289" s="33"/>
      <c r="B289" s="104">
        <v>50716</v>
      </c>
      <c r="C289" s="41">
        <f>IFERROR(VLOOKUP(B289,Sheet3!A1:I1744,6,FALSE),0)</f>
        <v>4.58</v>
      </c>
      <c r="D289" s="105">
        <f>IFERROR(VLOOKUP(B289,Sheet3!A282:I1744,8,FALSE),0)</f>
        <v>0</v>
      </c>
      <c r="E289" s="42"/>
      <c r="F289" s="108">
        <f t="shared" si="28"/>
        <v>0</v>
      </c>
      <c r="G289" s="43"/>
      <c r="H289" s="167">
        <f>IFERROR(VLOOKUP(B289,Sheet3!A282:I1744,5,FALSE),0)</f>
        <v>0</v>
      </c>
      <c r="I289" s="25">
        <f>IFERROR(VLOOKUP(B289,Sheet3!A282:J1744,9,FALSE),0)</f>
        <v>0</v>
      </c>
      <c r="J289" s="26">
        <f t="shared" si="24"/>
        <v>0</v>
      </c>
      <c r="K289" s="3">
        <f t="shared" si="25"/>
        <v>0</v>
      </c>
    </row>
    <row r="290" spans="1:11" ht="12.75" customHeight="1" thickBot="1" x14ac:dyDescent="0.25">
      <c r="A290" s="20"/>
      <c r="B290" s="133" t="s">
        <v>220</v>
      </c>
      <c r="C290" s="134"/>
      <c r="E290" s="122"/>
      <c r="F290" s="19"/>
      <c r="G290" s="131"/>
      <c r="H290" s="168"/>
      <c r="I290" s="25">
        <f>IFERROR(VLOOKUP(B290,Sheet3!A283:J1745,9,FALSE),0)</f>
        <v>0</v>
      </c>
      <c r="J290" s="26">
        <f t="shared" si="24"/>
        <v>0</v>
      </c>
      <c r="K290" s="3">
        <f t="shared" si="25"/>
        <v>0</v>
      </c>
    </row>
    <row r="291" spans="1:11" ht="12.75" customHeight="1" x14ac:dyDescent="0.2">
      <c r="A291" s="27"/>
      <c r="B291" s="36" t="s">
        <v>221</v>
      </c>
      <c r="C291" s="22">
        <f>IFERROR(VLOOKUP(B291,Sheet3!A1:I1746,6,FALSE),0)</f>
        <v>66.849999999999994</v>
      </c>
      <c r="D291" s="102">
        <f>IFERROR(VLOOKUP(B291,Sheet3!A1:I1746,8,FALSE),0)</f>
        <v>66.849999999999994</v>
      </c>
      <c r="E291" s="23"/>
      <c r="F291" s="106">
        <f t="shared" ref="F291:F324" si="29">D291*E291</f>
        <v>0</v>
      </c>
      <c r="G291" s="24">
        <f>IFERROR(VLOOKUP(B291,Sheet3!A284:I1746,4,FALSE),0)</f>
        <v>0</v>
      </c>
      <c r="H291" s="165" t="str">
        <f>IFERROR(VLOOKUP(B291,Sheet3!A1:I1746,5,FALSE),0)</f>
        <v xml:space="preserve">3/4" TOOL KIT FASTPIPE </v>
      </c>
      <c r="I291" s="25">
        <f>IFERROR(VLOOKUP(B291,Sheet3!A284:J1746,9,FALSE),0)</f>
        <v>0</v>
      </c>
      <c r="J291" s="26">
        <f t="shared" si="24"/>
        <v>0</v>
      </c>
      <c r="K291" s="3">
        <f t="shared" si="25"/>
        <v>0</v>
      </c>
    </row>
    <row r="292" spans="1:11" ht="12.75" customHeight="1" x14ac:dyDescent="0.2">
      <c r="A292" s="27"/>
      <c r="B292" s="32" t="s">
        <v>222</v>
      </c>
      <c r="C292" s="29">
        <f>IFERROR(VLOOKUP(B292,Sheet3!A1:I1747,6,FALSE),0)</f>
        <v>68.47</v>
      </c>
      <c r="D292" s="103">
        <f>IFERROR(VLOOKUP(B292,Sheet3!A1:I1747,8,FALSE),0)</f>
        <v>68.47</v>
      </c>
      <c r="E292" s="30"/>
      <c r="F292" s="107">
        <f t="shared" si="29"/>
        <v>0</v>
      </c>
      <c r="G292" s="31">
        <f>IFERROR(VLOOKUP(B292,Sheet3!A285:I1747,4,FALSE),0)</f>
        <v>0</v>
      </c>
      <c r="H292" s="166" t="str">
        <f>IFERROR(VLOOKUP(B292,Sheet3!A1:I1747,5,FALSE),0)</f>
        <v xml:space="preserve">1" TOOL KIT FASTPIPE  </v>
      </c>
      <c r="I292" s="25">
        <f>IFERROR(VLOOKUP(B292,Sheet3!A285:J1747,9,FALSE),0)</f>
        <v>0</v>
      </c>
      <c r="J292" s="26">
        <f t="shared" si="24"/>
        <v>0</v>
      </c>
      <c r="K292" s="3">
        <f t="shared" si="25"/>
        <v>0</v>
      </c>
    </row>
    <row r="293" spans="1:11" ht="12.75" customHeight="1" x14ac:dyDescent="0.2">
      <c r="A293" s="27"/>
      <c r="B293" s="32" t="s">
        <v>223</v>
      </c>
      <c r="C293" s="29">
        <f>IFERROR(VLOOKUP(B293,Sheet3!A1:I1748,6,FALSE),0)</f>
        <v>187.41</v>
      </c>
      <c r="D293" s="103">
        <f>IFERROR(VLOOKUP(B293,Sheet3!A1:I1748,8,FALSE),0)</f>
        <v>187.41</v>
      </c>
      <c r="E293" s="30"/>
      <c r="F293" s="107">
        <f t="shared" si="29"/>
        <v>0</v>
      </c>
      <c r="G293" s="31">
        <f>IFERROR(VLOOKUP(B293,Sheet3!A286:I1748,4,FALSE),0)</f>
        <v>0</v>
      </c>
      <c r="H293" s="166" t="str">
        <f>IFERROR(VLOOKUP(B293,Sheet3!A1:I1748,5,FALSE),0)</f>
        <v>1-1/2" TOOL KIT FASTPIPE</v>
      </c>
      <c r="I293" s="25">
        <f>IFERROR(VLOOKUP(B293,Sheet3!A286:J1748,9,FALSE),0)</f>
        <v>0</v>
      </c>
      <c r="J293" s="26">
        <f t="shared" si="24"/>
        <v>0</v>
      </c>
      <c r="K293" s="3">
        <f t="shared" si="25"/>
        <v>0</v>
      </c>
    </row>
    <row r="294" spans="1:11" ht="12.75" customHeight="1" x14ac:dyDescent="0.2">
      <c r="A294" s="27"/>
      <c r="B294" s="32" t="s">
        <v>224</v>
      </c>
      <c r="C294" s="29">
        <f>IFERROR(VLOOKUP(B294,Sheet3!A1:I1749,6,FALSE),0)</f>
        <v>253.33</v>
      </c>
      <c r="D294" s="103">
        <f>IFERROR(VLOOKUP(B294,Sheet3!A1:I1749,8,FALSE),0)</f>
        <v>253.33</v>
      </c>
      <c r="E294" s="30"/>
      <c r="F294" s="107">
        <f t="shared" si="29"/>
        <v>0</v>
      </c>
      <c r="G294" s="31">
        <f>IFERROR(VLOOKUP(B294,Sheet3!A287:I1749,4,FALSE),0)</f>
        <v>0</v>
      </c>
      <c r="H294" s="166" t="str">
        <f>IFERROR(VLOOKUP(B294,Sheet3!A1:I1749,5,FALSE),0)</f>
        <v>2" TOOL KIT FASTPIPE</v>
      </c>
      <c r="I294" s="25">
        <f>IFERROR(VLOOKUP(B294,Sheet3!A287:J1749,9,FALSE),0)</f>
        <v>0</v>
      </c>
      <c r="J294" s="26">
        <f t="shared" si="24"/>
        <v>0</v>
      </c>
      <c r="K294" s="3">
        <f t="shared" si="25"/>
        <v>0</v>
      </c>
    </row>
    <row r="295" spans="1:11" ht="12.75" customHeight="1" x14ac:dyDescent="0.2">
      <c r="A295" s="27"/>
      <c r="B295" s="32" t="s">
        <v>225</v>
      </c>
      <c r="C295" s="29">
        <f>IFERROR(VLOOKUP(B295,Sheet3!A288:I1750,6,FALSE),0)</f>
        <v>799.04</v>
      </c>
      <c r="D295" s="103">
        <f>IFERROR(VLOOKUP(B295,Sheet3!A288:I1750,8,FALSE),0)</f>
        <v>799.04</v>
      </c>
      <c r="E295" s="30"/>
      <c r="F295" s="107">
        <f t="shared" si="29"/>
        <v>0</v>
      </c>
      <c r="G295" s="31">
        <f>IFERROR(VLOOKUP(B295,Sheet3!A288:I1750,4,FALSE),0)</f>
        <v>0</v>
      </c>
      <c r="H295" s="166" t="str">
        <f>IFERROR(VLOOKUP(B295,Sheet3!A1:I1750,5,FALSE),0)</f>
        <v xml:space="preserve">3" TOOL KIT FASTPIPE INDUSTRIAL </v>
      </c>
      <c r="I295" s="25">
        <f>IFERROR(VLOOKUP(B295,Sheet3!A288:J1750,9,FALSE),0)</f>
        <v>7</v>
      </c>
      <c r="J295" s="26">
        <f t="shared" si="24"/>
        <v>0</v>
      </c>
      <c r="K295" s="3">
        <f t="shared" si="25"/>
        <v>0</v>
      </c>
    </row>
    <row r="296" spans="1:11" ht="12.75" customHeight="1" x14ac:dyDescent="0.2">
      <c r="A296" s="27"/>
      <c r="B296" s="32" t="s">
        <v>226</v>
      </c>
      <c r="C296" s="29">
        <f>IFERROR(VLOOKUP(B296,Sheet3!A1:I1751,6,FALSE),0)</f>
        <v>6.99</v>
      </c>
      <c r="D296" s="103">
        <f>IFERROR(VLOOKUP(B296,Sheet3!A1:I1751,8,FALSE),0)</f>
        <v>4.2</v>
      </c>
      <c r="E296" s="30"/>
      <c r="F296" s="107">
        <f t="shared" si="29"/>
        <v>0</v>
      </c>
      <c r="G296" s="31" t="str">
        <f>IFERROR(VLOOKUP(B296,Sheet3!A289:I1751,4,FALSE),0)</f>
        <v>3/4"</v>
      </c>
      <c r="H296" s="166" t="str">
        <f>IFERROR(VLOOKUP(B296,Sheet3!A1:I1751,5,FALSE),0)</f>
        <v>3/4" SPANNER WRENCH FASTPIPE, Two Required</v>
      </c>
      <c r="I296" s="25">
        <f>IFERROR(VLOOKUP(B296,Sheet3!A289:J1751,9,FALSE),0)</f>
        <v>7.0000000000000007E-2</v>
      </c>
      <c r="J296" s="26">
        <f t="shared" si="24"/>
        <v>0</v>
      </c>
      <c r="K296" s="3">
        <f t="shared" si="25"/>
        <v>0</v>
      </c>
    </row>
    <row r="297" spans="1:11" ht="12.75" customHeight="1" x14ac:dyDescent="0.2">
      <c r="A297" s="27"/>
      <c r="B297" s="32" t="s">
        <v>227</v>
      </c>
      <c r="C297" s="29">
        <f>IFERROR(VLOOKUP(B297,Sheet3!A1:I1752,6,FALSE),0)</f>
        <v>7.75</v>
      </c>
      <c r="D297" s="103">
        <f>IFERROR(VLOOKUP(B297,Sheet3!A1:I1752,8,FALSE),0)</f>
        <v>4.6500000000000004</v>
      </c>
      <c r="E297" s="30"/>
      <c r="F297" s="107">
        <f t="shared" si="29"/>
        <v>0</v>
      </c>
      <c r="G297" s="31" t="str">
        <f>IFERROR(VLOOKUP(B297,Sheet3!A290:I1752,4,FALSE),0)</f>
        <v>1"</v>
      </c>
      <c r="H297" s="166" t="str">
        <f>IFERROR(VLOOKUP(B297,Sheet3!A1:I1752,5,FALSE),0)</f>
        <v>1" SPANNER WRENCH FASTPIPE, Two required, non-returnable</v>
      </c>
      <c r="I297" s="25">
        <f>IFERROR(VLOOKUP(B297,Sheet3!A290:J1752,9,FALSE),0)</f>
        <v>0.1</v>
      </c>
      <c r="J297" s="26">
        <f t="shared" si="24"/>
        <v>0</v>
      </c>
      <c r="K297" s="3">
        <f t="shared" si="25"/>
        <v>0</v>
      </c>
    </row>
    <row r="298" spans="1:11" ht="12.75" customHeight="1" x14ac:dyDescent="0.2">
      <c r="A298" s="27"/>
      <c r="B298" s="32" t="s">
        <v>228</v>
      </c>
      <c r="C298" s="29">
        <f>IFERROR(VLOOKUP(B298,Sheet3!A291:I1753,6,FALSE),0)</f>
        <v>13.97</v>
      </c>
      <c r="D298" s="103">
        <f>IFERROR(VLOOKUP(B298,Sheet3!A291:I1753,8,FALSE),0)</f>
        <v>8.3800000000000008</v>
      </c>
      <c r="E298" s="30"/>
      <c r="F298" s="107">
        <f t="shared" si="29"/>
        <v>0</v>
      </c>
      <c r="G298" s="31" t="str">
        <f>IFERROR(VLOOKUP(B298,Sheet3!A291:I1753,4,FALSE),0)</f>
        <v>1.5"</v>
      </c>
      <c r="H298" s="166" t="str">
        <f>IFERROR(VLOOKUP(B298,Sheet3!A291:I1753,5,FALSE),0)</f>
        <v>1-1/2" SPANNER WRENCH  FASTPIPE,  Two Required, non returnable</v>
      </c>
      <c r="I298" s="25">
        <f>IFERROR(VLOOKUP(B298,Sheet3!A291:J1753,9,FALSE),0)</f>
        <v>0.18</v>
      </c>
      <c r="J298" s="26">
        <f t="shared" si="24"/>
        <v>0</v>
      </c>
      <c r="K298" s="3">
        <f t="shared" si="25"/>
        <v>0</v>
      </c>
    </row>
    <row r="299" spans="1:11" ht="12.75" customHeight="1" x14ac:dyDescent="0.2">
      <c r="A299" s="65"/>
      <c r="B299" s="32" t="s">
        <v>229</v>
      </c>
      <c r="C299" s="29">
        <f>IFERROR(VLOOKUP(B299,Sheet3!A292:I1754,6,FALSE),0)</f>
        <v>65.95</v>
      </c>
      <c r="D299" s="103">
        <f>IFERROR(VLOOKUP(B299,Sheet3!A292:I1754,8,FALSE),0)</f>
        <v>39.57</v>
      </c>
      <c r="E299" s="30"/>
      <c r="F299" s="107">
        <f t="shared" si="29"/>
        <v>0</v>
      </c>
      <c r="G299" s="31" t="str">
        <f>IFERROR(VLOOKUP(B299,Sheet3!A292:I1754,4,FALSE),0)</f>
        <v>2"</v>
      </c>
      <c r="H299" s="166" t="str">
        <f>IFERROR(VLOOKUP(B299,Sheet3!A292:I1754,5,FALSE),0)</f>
        <v>2" SPANNER WRENCH  FASTPIPE  2 required, non returnable</v>
      </c>
      <c r="I299" s="25">
        <f>IFERROR(VLOOKUP(B299,Sheet3!A292:J1754,9,FALSE),0)</f>
        <v>0.91</v>
      </c>
      <c r="J299" s="26">
        <f t="shared" si="24"/>
        <v>0</v>
      </c>
      <c r="K299" s="3">
        <f t="shared" si="25"/>
        <v>0</v>
      </c>
    </row>
    <row r="300" spans="1:11" ht="12.75" customHeight="1" x14ac:dyDescent="0.2">
      <c r="A300" s="65"/>
      <c r="B300" s="32" t="s">
        <v>230</v>
      </c>
      <c r="C300" s="29">
        <f>IFERROR(VLOOKUP(B300,Sheet3!A292:I1755,6,FALSE),0)</f>
        <v>134.97</v>
      </c>
      <c r="D300" s="103">
        <f>IFERROR(VLOOKUP(B300,Sheet3!A292:I1755,8,FALSE),0)</f>
        <v>80.98</v>
      </c>
      <c r="E300" s="30"/>
      <c r="F300" s="107">
        <f t="shared" si="29"/>
        <v>0</v>
      </c>
      <c r="G300" s="31" t="str">
        <f>IFERROR(VLOOKUP(B300,Sheet3!A292:I1755,4,FALSE),0)</f>
        <v>3"</v>
      </c>
      <c r="H300" s="166" t="str">
        <f>IFERROR(VLOOKUP(B300,Sheet3!A292:I1755,5,FALSE),0)</f>
        <v>3" SPANNER WRENCH  FASTPIPE--Two Required, non returnable</v>
      </c>
      <c r="I300" s="25">
        <f>IFERROR(VLOOKUP(B300,Sheet3!A292:J1755,9,FALSE),0)</f>
        <v>2.1</v>
      </c>
      <c r="J300" s="26">
        <f t="shared" si="24"/>
        <v>0</v>
      </c>
      <c r="K300" s="3">
        <f t="shared" si="25"/>
        <v>0</v>
      </c>
    </row>
    <row r="301" spans="1:11" ht="12.75" customHeight="1" x14ac:dyDescent="0.2">
      <c r="A301" s="65" t="s">
        <v>231</v>
      </c>
      <c r="B301" s="32" t="s">
        <v>232</v>
      </c>
      <c r="C301" s="29">
        <f>IFERROR(VLOOKUP(B301,Sheet3!A1:I1756,6,FALSE),0)</f>
        <v>21.57</v>
      </c>
      <c r="D301" s="103">
        <f>IFERROR(VLOOKUP(B301,Sheet3!A1:I1756,8,FALSE),0)</f>
        <v>21.57</v>
      </c>
      <c r="E301" s="30"/>
      <c r="F301" s="107">
        <f t="shared" si="29"/>
        <v>0</v>
      </c>
      <c r="G301" s="31"/>
      <c r="H301" s="166">
        <f>IFERROR(VLOOKUP(B301,Sheet3!A293:I1756,5,FALSE),0)</f>
        <v>0</v>
      </c>
      <c r="I301" s="25">
        <f>IFERROR(VLOOKUP(B301,Sheet3!A293:J1756,9,FALSE),0)</f>
        <v>0</v>
      </c>
      <c r="J301" s="26">
        <f t="shared" si="24"/>
        <v>0</v>
      </c>
      <c r="K301" s="3">
        <f t="shared" si="25"/>
        <v>0</v>
      </c>
    </row>
    <row r="302" spans="1:11" ht="12.75" customHeight="1" x14ac:dyDescent="0.2">
      <c r="A302" s="65"/>
      <c r="B302" s="32" t="s">
        <v>233</v>
      </c>
      <c r="C302" s="29">
        <f>IFERROR(VLOOKUP(B302,Sheet3!A1:I1757,6,FALSE),0)</f>
        <v>99.47</v>
      </c>
      <c r="D302" s="103">
        <f>IFERROR(VLOOKUP(B302,Sheet3!A1:I1757,8,FALSE),0)</f>
        <v>99.47</v>
      </c>
      <c r="E302" s="30"/>
      <c r="F302" s="107">
        <f t="shared" si="29"/>
        <v>0</v>
      </c>
      <c r="G302" s="31"/>
      <c r="H302" s="166">
        <f>IFERROR(VLOOKUP(B302,Sheet3!A294:I1757,5,FALSE),0)</f>
        <v>0</v>
      </c>
      <c r="I302" s="25">
        <f>IFERROR(VLOOKUP(B302,Sheet3!A294:J1757,9,FALSE),0)</f>
        <v>0</v>
      </c>
      <c r="J302" s="26">
        <f t="shared" si="24"/>
        <v>0</v>
      </c>
      <c r="K302" s="3">
        <f t="shared" si="25"/>
        <v>0</v>
      </c>
    </row>
    <row r="303" spans="1:11" ht="12.75" customHeight="1" x14ac:dyDescent="0.2">
      <c r="A303" s="65"/>
      <c r="B303" s="32" t="s">
        <v>234</v>
      </c>
      <c r="C303" s="29">
        <f>IFERROR(VLOOKUP(B303,Sheet3!A295:I1758,6,FALSE),0)</f>
        <v>410.81</v>
      </c>
      <c r="D303" s="103">
        <f>IFERROR(VLOOKUP(B303,Sheet3!A295:I1758,8,FALSE),0)</f>
        <v>410.81</v>
      </c>
      <c r="E303" s="30"/>
      <c r="F303" s="107">
        <f t="shared" si="29"/>
        <v>0</v>
      </c>
      <c r="G303" s="31"/>
      <c r="H303" s="166" t="str">
        <f>IFERROR(VLOOKUP(B303,Sheet3!A295:I1758,5,FALSE),0)</f>
        <v>DEBUR TOOL 3",  ELECT DRILL REQ, KIT</v>
      </c>
      <c r="I303" s="25">
        <f>IFERROR(VLOOKUP(B303,Sheet3!A295:J1758,9,FALSE),0)</f>
        <v>1.2</v>
      </c>
      <c r="J303" s="26">
        <f t="shared" si="24"/>
        <v>0</v>
      </c>
      <c r="K303" s="3">
        <f t="shared" si="25"/>
        <v>0</v>
      </c>
    </row>
    <row r="304" spans="1:11" ht="12.75" customHeight="1" x14ac:dyDescent="0.2">
      <c r="A304" s="65"/>
      <c r="B304" s="32" t="s">
        <v>235</v>
      </c>
      <c r="C304" s="29">
        <f>IFERROR(VLOOKUP(B304,Sheet3!A1:I1759,6,FALSE),0)</f>
        <v>43.09</v>
      </c>
      <c r="D304" s="103">
        <f>IFERROR(VLOOKUP(B304,Sheet3!A1:I1759,8,FALSE),0)</f>
        <v>43.09</v>
      </c>
      <c r="E304" s="30"/>
      <c r="F304" s="107">
        <f t="shared" si="29"/>
        <v>0</v>
      </c>
      <c r="G304" s="31"/>
      <c r="H304" s="166">
        <f>IFERROR(VLOOKUP(B304,Sheet3!A296:I1759,5,FALSE),0)</f>
        <v>0</v>
      </c>
      <c r="I304" s="25">
        <f>IFERROR(VLOOKUP(B304,Sheet3!A296:J1759,9,FALSE),0)</f>
        <v>0</v>
      </c>
      <c r="J304" s="26">
        <f t="shared" si="24"/>
        <v>0</v>
      </c>
      <c r="K304" s="3">
        <f t="shared" si="25"/>
        <v>0</v>
      </c>
    </row>
    <row r="305" spans="1:11" ht="12.75" customHeight="1" x14ac:dyDescent="0.2">
      <c r="A305" s="65"/>
      <c r="B305" s="32" t="s">
        <v>236</v>
      </c>
      <c r="C305" s="29">
        <f>IFERROR(VLOOKUP(B305,Sheet3!A297:I1760,6,FALSE),0)</f>
        <v>239.32</v>
      </c>
      <c r="D305" s="103">
        <f>IFERROR(VLOOKUP(B305,Sheet3!A297:I1760,8,FALSE),0)</f>
        <v>239.32</v>
      </c>
      <c r="E305" s="30"/>
      <c r="F305" s="107">
        <f t="shared" si="29"/>
        <v>0</v>
      </c>
      <c r="G305" s="31"/>
      <c r="H305" s="166" t="str">
        <f>IFERROR(VLOOKUP(B305,Sheet3!A297:I1760,5,FALSE),0)</f>
        <v>PIPE CUTTER 2"x3-1/2", non returnable</v>
      </c>
      <c r="I305" s="25">
        <f>IFERROR(VLOOKUP(B305,Sheet3!A297:J1760,9,FALSE),0)</f>
        <v>3.5</v>
      </c>
      <c r="J305" s="26">
        <f t="shared" si="24"/>
        <v>0</v>
      </c>
      <c r="K305" s="3">
        <f t="shared" si="25"/>
        <v>0</v>
      </c>
    </row>
    <row r="306" spans="1:11" ht="12.75" customHeight="1" thickBot="1" x14ac:dyDescent="0.25">
      <c r="A306" s="66"/>
      <c r="B306" s="45" t="s">
        <v>237</v>
      </c>
      <c r="C306" s="46">
        <f>IFERROR(VLOOKUP(B306,Sheet3!A1:I1761,6,FALSE),0)</f>
        <v>11.39</v>
      </c>
      <c r="D306" s="149">
        <f>IFERROR(VLOOKUP(B306,Sheet3!A298:I1761,8,FALSE),0)</f>
        <v>0</v>
      </c>
      <c r="E306" s="42"/>
      <c r="F306" s="150">
        <f t="shared" si="29"/>
        <v>0</v>
      </c>
      <c r="G306" s="48"/>
      <c r="H306" s="170">
        <f>IFERROR(VLOOKUP(B306,Sheet3!A298:I1761,5,FALSE),0)</f>
        <v>0</v>
      </c>
      <c r="I306" s="25">
        <f>IFERROR(VLOOKUP(B306,Sheet3!A298:J1761,9,FALSE),0)</f>
        <v>0</v>
      </c>
      <c r="J306" s="26">
        <f t="shared" si="24"/>
        <v>0</v>
      </c>
      <c r="K306" s="3">
        <f t="shared" si="25"/>
        <v>0</v>
      </c>
    </row>
    <row r="307" spans="1:11" ht="12.75" customHeight="1" thickBot="1" x14ac:dyDescent="0.25">
      <c r="A307" s="67"/>
      <c r="B307" s="36" t="s">
        <v>238</v>
      </c>
      <c r="C307" s="22">
        <f>IFERROR(VLOOKUP(B307,Sheet3!A299:I1762,6,FALSE),0)</f>
        <v>0</v>
      </c>
      <c r="D307" s="102">
        <f>IFERROR(VLOOKUP(B307,Sheet3!A299:I1762,8,FALSE),0)</f>
        <v>0</v>
      </c>
      <c r="E307" s="23"/>
      <c r="F307" s="106">
        <f t="shared" si="29"/>
        <v>0</v>
      </c>
      <c r="G307" s="24">
        <f>IFERROR(VLOOKUP(B307,Sheet3!A299:I1762,4,FALSE),0)</f>
        <v>0</v>
      </c>
      <c r="H307" s="165" t="str">
        <f>IFERROR(VLOOKUP(B307,Sheet3!A1:I1762,5,FALSE),0)</f>
        <v>1" SADDLE DROP DRILL BIT (9/16) FASTPIPE, non returnable</v>
      </c>
      <c r="I307" s="25">
        <f>IFERROR(VLOOKUP(B307,Sheet3!A299:J1762,9,FALSE),0)</f>
        <v>0</v>
      </c>
      <c r="J307" s="26">
        <f t="shared" si="24"/>
        <v>0</v>
      </c>
      <c r="K307" s="3">
        <f t="shared" si="25"/>
        <v>0</v>
      </c>
    </row>
    <row r="308" spans="1:11" ht="12.75" customHeight="1" thickBot="1" x14ac:dyDescent="0.25">
      <c r="A308" s="65"/>
      <c r="B308" s="32" t="s">
        <v>239</v>
      </c>
      <c r="C308" s="29">
        <f>IFERROR(VLOOKUP(B308,Sheet3!A300:I1763,6,FALSE),0)</f>
        <v>0</v>
      </c>
      <c r="D308" s="103">
        <f>IFERROR(VLOOKUP(B308,Sheet3!A300:I1763,8,FALSE),0)</f>
        <v>0</v>
      </c>
      <c r="E308" s="30"/>
      <c r="F308" s="107">
        <f t="shared" si="29"/>
        <v>0</v>
      </c>
      <c r="G308" s="31">
        <f>IFERROR(VLOOKUP(B308,Sheet3!A300:I1763,4,FALSE),0)</f>
        <v>0</v>
      </c>
      <c r="H308" s="165" t="str">
        <f>IFERROR(VLOOKUP(B308,Sheet3!A2:I1763,5,FALSE),0)</f>
        <v>1-1/2" , 2" , 3" SADDLE DROP DRILL BIT (3/4) FASTPIPE</v>
      </c>
      <c r="I308" s="25">
        <f>IFERROR(VLOOKUP(B308,Sheet3!A300:J1763,9,FALSE),0)</f>
        <v>0</v>
      </c>
      <c r="J308" s="26">
        <f t="shared" si="24"/>
        <v>0</v>
      </c>
      <c r="K308" s="3">
        <f t="shared" si="25"/>
        <v>0</v>
      </c>
    </row>
    <row r="309" spans="1:11" ht="12.75" customHeight="1" thickBot="1" x14ac:dyDescent="0.25">
      <c r="A309" s="66"/>
      <c r="B309" s="40" t="s">
        <v>240</v>
      </c>
      <c r="C309" s="41">
        <f>IFERROR(VLOOKUP(B309,Sheet3!A301:I1764,6,FALSE),0)</f>
        <v>0</v>
      </c>
      <c r="D309" s="105">
        <f>IFERROR(VLOOKUP(B309,Sheet3!A301:I1764,8,FALSE),0)</f>
        <v>0</v>
      </c>
      <c r="E309" s="42"/>
      <c r="F309" s="108">
        <f t="shared" si="29"/>
        <v>0</v>
      </c>
      <c r="G309" s="43">
        <f>IFERROR(VLOOKUP(B309,Sheet3!A301:I1764,4,FALSE),0)</f>
        <v>0</v>
      </c>
      <c r="H309" s="165" t="str">
        <f>IFERROR(VLOOKUP(B309,Sheet3!A3:I1764,5,FALSE),0)</f>
        <v>4"  AND 6" SADDLE DROP DRILL BIT (15/16) FASTPIPE</v>
      </c>
      <c r="I309" s="25">
        <f>IFERROR(VLOOKUP(B309,Sheet3!A301:J1764,9,FALSE),0)</f>
        <v>0</v>
      </c>
      <c r="J309" s="26">
        <f t="shared" si="24"/>
        <v>0</v>
      </c>
      <c r="K309" s="3">
        <f t="shared" si="25"/>
        <v>0</v>
      </c>
    </row>
    <row r="310" spans="1:11" ht="12.75" customHeight="1" x14ac:dyDescent="0.2">
      <c r="A310" s="67"/>
      <c r="B310" s="36"/>
      <c r="C310" s="22">
        <f>IFERROR(VLOOKUP(B310,Sheet3!A302:I1765,6,FALSE),0)</f>
        <v>0</v>
      </c>
      <c r="D310" s="102">
        <f>IFERROR(VLOOKUP(B310,Sheet3!A302:I1765,8,FALSE),0)</f>
        <v>0</v>
      </c>
      <c r="E310" s="23"/>
      <c r="F310" s="106">
        <f t="shared" si="29"/>
        <v>0</v>
      </c>
      <c r="G310" s="24">
        <f>IFERROR(VLOOKUP(B310,Sheet3!A302:I1765,4,FALSE),0)</f>
        <v>0</v>
      </c>
      <c r="H310" s="165">
        <f>IFERROR(VLOOKUP(B310,Sheet3!A302:I1765,5,FALSE),0)</f>
        <v>0</v>
      </c>
      <c r="I310" s="25">
        <f>IFERROR(VLOOKUP(B310,Sheet3!A302:J1765,9,FALSE),0)</f>
        <v>0</v>
      </c>
      <c r="J310" s="26">
        <f t="shared" si="24"/>
        <v>0</v>
      </c>
      <c r="K310" s="3">
        <f t="shared" si="25"/>
        <v>0</v>
      </c>
    </row>
    <row r="311" spans="1:11" ht="12.75" customHeight="1" x14ac:dyDescent="0.2">
      <c r="A311" s="65"/>
      <c r="B311" s="32" t="s">
        <v>241</v>
      </c>
      <c r="C311" s="29">
        <f>IFERROR(VLOOKUP(B311,Sheet3!A303:I1766,6,FALSE),0)</f>
        <v>352.24</v>
      </c>
      <c r="D311" s="103">
        <f>IFERROR(VLOOKUP(B311,Sheet3!A303:I1766,8,FALSE),0)</f>
        <v>352.24</v>
      </c>
      <c r="E311" s="30"/>
      <c r="F311" s="107">
        <f t="shared" si="29"/>
        <v>0</v>
      </c>
      <c r="G311" s="31">
        <f>IFERROR(VLOOKUP(B311,Sheet3!A303:I1766,4,FALSE),0)</f>
        <v>0</v>
      </c>
      <c r="H311" s="166" t="str">
        <f>IFERROR(VLOOKUP(B311,Sheet3!A303:I1766,5,FALSE),0)</f>
        <v>MANUAL PIPE CUTTER 4" THRU 6", non returnable</v>
      </c>
      <c r="I311" s="25">
        <f>IFERROR(VLOOKUP(B311,Sheet3!A303:J1766,9,FALSE),0)</f>
        <v>4.3</v>
      </c>
      <c r="J311" s="26">
        <f t="shared" si="24"/>
        <v>0</v>
      </c>
      <c r="K311" s="3">
        <f t="shared" si="25"/>
        <v>0</v>
      </c>
    </row>
    <row r="312" spans="1:11" ht="12.75" customHeight="1" x14ac:dyDescent="0.2">
      <c r="A312" s="65"/>
      <c r="B312" s="32"/>
      <c r="C312" s="29">
        <f>IFERROR(VLOOKUP(B312,Sheet3!A304:I1767,6,FALSE),0)</f>
        <v>0</v>
      </c>
      <c r="D312" s="103">
        <f>IFERROR(VLOOKUP(B312,Sheet3!A304:I1767,8,FALSE),0)</f>
        <v>0</v>
      </c>
      <c r="E312" s="30"/>
      <c r="F312" s="107">
        <f t="shared" si="29"/>
        <v>0</v>
      </c>
      <c r="G312" s="31">
        <f>IFERROR(VLOOKUP(B312,Sheet3!A304:I1767,4,FALSE),0)</f>
        <v>0</v>
      </c>
      <c r="H312" s="166">
        <f>IFERROR(VLOOKUP(B312,Sheet3!A304:I1767,5,FALSE),0)</f>
        <v>0</v>
      </c>
      <c r="I312" s="25">
        <f>IFERROR(VLOOKUP(B312,Sheet3!A304:J1767,9,FALSE),0)</f>
        <v>0</v>
      </c>
      <c r="J312" s="26">
        <f t="shared" si="24"/>
        <v>0</v>
      </c>
      <c r="K312" s="3">
        <f t="shared" si="25"/>
        <v>0</v>
      </c>
    </row>
    <row r="313" spans="1:11" ht="12.75" customHeight="1" x14ac:dyDescent="0.2">
      <c r="A313" s="65"/>
      <c r="B313" s="32"/>
      <c r="C313" s="29">
        <f>IFERROR(VLOOKUP(B313,Sheet3!A305:I1768,6,FALSE),0)</f>
        <v>0</v>
      </c>
      <c r="D313" s="103">
        <f>IFERROR(VLOOKUP(B313,Sheet3!A305:I1768,8,FALSE),0)</f>
        <v>0</v>
      </c>
      <c r="E313" s="30"/>
      <c r="F313" s="107">
        <f t="shared" si="29"/>
        <v>0</v>
      </c>
      <c r="G313" s="31">
        <f>IFERROR(VLOOKUP(B313,Sheet3!A305:I1768,4,FALSE),0)</f>
        <v>0</v>
      </c>
      <c r="H313" s="166">
        <f>IFERROR(VLOOKUP(B313,Sheet3!A305:I1768,5,FALSE),0)</f>
        <v>0</v>
      </c>
      <c r="I313" s="25">
        <f>IFERROR(VLOOKUP(B313,Sheet3!A305:J1768,9,FALSE),0)</f>
        <v>0</v>
      </c>
      <c r="J313" s="26">
        <f t="shared" si="24"/>
        <v>0</v>
      </c>
      <c r="K313" s="3">
        <f t="shared" si="25"/>
        <v>0</v>
      </c>
    </row>
    <row r="314" spans="1:11" ht="12.75" customHeight="1" x14ac:dyDescent="0.2">
      <c r="A314" s="65"/>
      <c r="B314" s="32"/>
      <c r="C314" s="29">
        <f>IFERROR(VLOOKUP(B314,Sheet3!A306:I1769,6,FALSE),0)</f>
        <v>0</v>
      </c>
      <c r="D314" s="103">
        <f>IFERROR(VLOOKUP(B314,Sheet3!A306:I1769,8,FALSE),0)</f>
        <v>0</v>
      </c>
      <c r="E314" s="30"/>
      <c r="F314" s="107">
        <f t="shared" si="29"/>
        <v>0</v>
      </c>
      <c r="G314" s="31">
        <f>IFERROR(VLOOKUP(B314,Sheet3!A306:I1769,4,FALSE),0)</f>
        <v>0</v>
      </c>
      <c r="H314" s="166">
        <f>IFERROR(VLOOKUP(B314,Sheet3!A306:I1769,5,FALSE),0)</f>
        <v>0</v>
      </c>
      <c r="I314" s="25">
        <f>IFERROR(VLOOKUP(B314,Sheet3!A306:J1769,9,FALSE),0)</f>
        <v>0</v>
      </c>
      <c r="J314" s="26">
        <f t="shared" si="24"/>
        <v>0</v>
      </c>
      <c r="K314" s="3">
        <f t="shared" si="25"/>
        <v>0</v>
      </c>
    </row>
    <row r="315" spans="1:11" ht="12.75" customHeight="1" x14ac:dyDescent="0.2">
      <c r="A315" s="65"/>
      <c r="B315" s="32"/>
      <c r="C315" s="29">
        <f>IFERROR(VLOOKUP(B315,Sheet3!A307:I1770,6,FALSE),0)</f>
        <v>0</v>
      </c>
      <c r="D315" s="103">
        <f>IFERROR(VLOOKUP(B315,Sheet3!A307:I1770,8,FALSE),0)</f>
        <v>0</v>
      </c>
      <c r="E315" s="30"/>
      <c r="F315" s="107">
        <f t="shared" si="29"/>
        <v>0</v>
      </c>
      <c r="G315" s="31">
        <f>IFERROR(VLOOKUP(B315,Sheet3!A307:I1770,4,FALSE),0)</f>
        <v>0</v>
      </c>
      <c r="H315" s="166">
        <f>IFERROR(VLOOKUP(B315,Sheet3!A307:I1770,5,FALSE),0)</f>
        <v>0</v>
      </c>
      <c r="I315" s="25">
        <f>IFERROR(VLOOKUP(B315,Sheet3!A307:J1770,9,FALSE),0)</f>
        <v>0</v>
      </c>
      <c r="J315" s="26">
        <f t="shared" si="24"/>
        <v>0</v>
      </c>
      <c r="K315" s="3">
        <f t="shared" si="25"/>
        <v>0</v>
      </c>
    </row>
    <row r="316" spans="1:11" ht="12.75" customHeight="1" x14ac:dyDescent="0.2">
      <c r="A316" s="65"/>
      <c r="B316" s="32" t="s">
        <v>242</v>
      </c>
      <c r="C316" s="29">
        <f>IFERROR(VLOOKUP(B316,Sheet3!A308:I1771,6,FALSE),0)</f>
        <v>594.78</v>
      </c>
      <c r="D316" s="103">
        <f>IFERROR(VLOOKUP(B316,Sheet3!A308:I1771,8,FALSE),0)</f>
        <v>594.78</v>
      </c>
      <c r="E316" s="30"/>
      <c r="F316" s="107">
        <f t="shared" si="29"/>
        <v>0</v>
      </c>
      <c r="G316" s="31">
        <f>IFERROR(VLOOKUP(B316,Sheet3!A308:I1771,4,FALSE),0)</f>
        <v>0</v>
      </c>
      <c r="H316" s="166" t="str">
        <f>IFERROR(VLOOKUP(B316,Sheet3!A308:I1771,5,FALSE),0)</f>
        <v>PIPE DEBURRING TOOL / PIPE MARKER 4", ELECT DRILL REQ</v>
      </c>
      <c r="I316" s="25">
        <f>IFERROR(VLOOKUP(B316,Sheet3!A308:J1771,9,FALSE),0)</f>
        <v>0.94</v>
      </c>
      <c r="J316" s="26">
        <f t="shared" si="24"/>
        <v>0</v>
      </c>
      <c r="K316" s="3">
        <f t="shared" si="25"/>
        <v>0</v>
      </c>
    </row>
    <row r="317" spans="1:11" ht="12.75" customHeight="1" x14ac:dyDescent="0.2">
      <c r="A317" s="65"/>
      <c r="B317" s="32" t="s">
        <v>243</v>
      </c>
      <c r="C317" s="29">
        <f>IFERROR(VLOOKUP(B317,Sheet3!A309:I1772,6,FALSE),0)</f>
        <v>829.53</v>
      </c>
      <c r="D317" s="103">
        <f>IFERROR(VLOOKUP(B317,Sheet3!A309:I1772,8,FALSE),0)</f>
        <v>829.53</v>
      </c>
      <c r="E317" s="30"/>
      <c r="F317" s="107">
        <f t="shared" si="29"/>
        <v>0</v>
      </c>
      <c r="G317" s="31">
        <f>IFERROR(VLOOKUP(B317,Sheet3!A309:I1772,4,FALSE),0)</f>
        <v>0</v>
      </c>
      <c r="H317" s="166" t="str">
        <f>IFERROR(VLOOKUP(B317,Sheet3!A309:I1772,5,FALSE),0)</f>
        <v>PIPE DEBURRING TOOL / PIPE MARKER 6", ELECT DRILL REQ</v>
      </c>
      <c r="I317" s="25">
        <f>IFERROR(VLOOKUP(B317,Sheet3!A309:J1772,9,FALSE),0)</f>
        <v>1.6</v>
      </c>
      <c r="J317" s="26">
        <f t="shared" si="24"/>
        <v>0</v>
      </c>
      <c r="K317" s="3">
        <f t="shared" si="25"/>
        <v>0</v>
      </c>
    </row>
    <row r="318" spans="1:11" ht="12.75" customHeight="1" x14ac:dyDescent="0.2">
      <c r="A318" s="65"/>
      <c r="B318" s="32"/>
      <c r="C318" s="29">
        <f>IFERROR(VLOOKUP(B318,Sheet3!A309:I1773,6,FALSE),0)</f>
        <v>0</v>
      </c>
      <c r="D318" s="103">
        <f>IFERROR(VLOOKUP(B318,Sheet3!A309:I1773,8,FALSE),0)</f>
        <v>0</v>
      </c>
      <c r="E318" s="30"/>
      <c r="F318" s="107">
        <f t="shared" si="29"/>
        <v>0</v>
      </c>
      <c r="G318" s="31">
        <f>IFERROR(VLOOKUP(B318,Sheet3!A309:I1773,4,FALSE),0)</f>
        <v>0</v>
      </c>
      <c r="H318" s="166">
        <f>IFERROR(VLOOKUP(B318,Sheet3!A309:I1773,5,FALSE),0)</f>
        <v>0</v>
      </c>
      <c r="I318" s="25">
        <f>IFERROR(VLOOKUP(B318,Sheet3!A309:J1773,9,FALSE),0)</f>
        <v>0</v>
      </c>
      <c r="J318" s="26">
        <f t="shared" si="24"/>
        <v>0</v>
      </c>
      <c r="K318" s="3">
        <f t="shared" si="25"/>
        <v>0</v>
      </c>
    </row>
    <row r="319" spans="1:11" ht="12.75" customHeight="1" x14ac:dyDescent="0.2">
      <c r="A319" s="65"/>
      <c r="B319" s="32"/>
      <c r="C319" s="29">
        <f>IFERROR(VLOOKUP(B319,Sheet3!A310:I1774,6,FALSE),0)</f>
        <v>0</v>
      </c>
      <c r="D319" s="103">
        <f>IFERROR(VLOOKUP(B319,Sheet3!A310:I1774,8,FALSE),0)</f>
        <v>0</v>
      </c>
      <c r="E319" s="30"/>
      <c r="F319" s="107">
        <f t="shared" si="29"/>
        <v>0</v>
      </c>
      <c r="G319" s="31">
        <f>IFERROR(VLOOKUP(B319,Sheet3!A310:I1774,4,FALSE),0)</f>
        <v>0</v>
      </c>
      <c r="H319" s="166">
        <f>IFERROR(VLOOKUP(B319,Sheet3!A310:I1774,5,FALSE),0)</f>
        <v>0</v>
      </c>
      <c r="I319" s="25">
        <f>IFERROR(VLOOKUP(B319,Sheet3!A310:J1774,9,FALSE),0)</f>
        <v>0</v>
      </c>
      <c r="J319" s="26">
        <f t="shared" si="24"/>
        <v>0</v>
      </c>
      <c r="K319" s="3">
        <f t="shared" si="25"/>
        <v>0</v>
      </c>
    </row>
    <row r="320" spans="1:11" ht="12.75" customHeight="1" x14ac:dyDescent="0.2">
      <c r="A320" s="65"/>
      <c r="B320" s="32" t="s">
        <v>244</v>
      </c>
      <c r="C320" s="29">
        <f>IFERROR(VLOOKUP(B320,Sheet3!A311:I1775,6,FALSE),0)</f>
        <v>3370.5</v>
      </c>
      <c r="D320" s="103">
        <f>IFERROR(VLOOKUP(B320,Sheet3!A311:I1775,8,FALSE),0)</f>
        <v>3370.5</v>
      </c>
      <c r="E320" s="30"/>
      <c r="F320" s="107">
        <f t="shared" si="29"/>
        <v>0</v>
      </c>
      <c r="G320" s="31">
        <f>IFERROR(VLOOKUP(B320,Sheet3!A311:I1775,4,FALSE),0)</f>
        <v>0</v>
      </c>
      <c r="H320" s="166" t="str">
        <f>IFERROR(VLOOKUP(B320,Sheet3!A311:I1775,5,FALSE),0)</f>
        <v>PRESS TOOL 3/4"-2"  LUGGING FP INDUSTRIAL 4" &amp; 6" PIPE</v>
      </c>
      <c r="I320" s="25">
        <f>IFERROR(VLOOKUP(B320,Sheet3!A311:J1775,9,FALSE),0)</f>
        <v>19</v>
      </c>
      <c r="J320" s="26">
        <f t="shared" si="24"/>
        <v>0</v>
      </c>
      <c r="K320" s="3">
        <f t="shared" si="25"/>
        <v>0</v>
      </c>
    </row>
    <row r="321" spans="1:11" ht="12.75" customHeight="1" x14ac:dyDescent="0.2">
      <c r="A321" s="65"/>
      <c r="B321" s="32"/>
      <c r="C321" s="29">
        <f>IFERROR(VLOOKUP(B321,Sheet3!A312:I1776,6,FALSE),0)</f>
        <v>0</v>
      </c>
      <c r="D321" s="103">
        <f>IFERROR(VLOOKUP(B321,Sheet3!A312:I1776,8,FALSE),0)</f>
        <v>0</v>
      </c>
      <c r="E321" s="30"/>
      <c r="F321" s="107">
        <f t="shared" si="29"/>
        <v>0</v>
      </c>
      <c r="G321" s="31">
        <f>IFERROR(VLOOKUP(B321,Sheet3!A312:I1776,4,FALSE),0)</f>
        <v>0</v>
      </c>
      <c r="H321" s="166">
        <f>IFERROR(VLOOKUP(B321,Sheet3!A312:I1776,5,FALSE),0)</f>
        <v>0</v>
      </c>
      <c r="I321" s="25">
        <f>IFERROR(VLOOKUP(B321,Sheet3!A312:J1776,9,FALSE),0)</f>
        <v>0</v>
      </c>
      <c r="J321" s="26">
        <f t="shared" si="24"/>
        <v>0</v>
      </c>
      <c r="K321" s="3">
        <f t="shared" si="25"/>
        <v>0</v>
      </c>
    </row>
    <row r="322" spans="1:11" ht="12.75" customHeight="1" x14ac:dyDescent="0.2">
      <c r="A322" s="65"/>
      <c r="B322" s="32"/>
      <c r="C322" s="29">
        <f>IFERROR(VLOOKUP(B322,Sheet3!A313:I1777,6,FALSE),0)</f>
        <v>0</v>
      </c>
      <c r="D322" s="103">
        <f>IFERROR(VLOOKUP(B322,Sheet3!A313:I1777,8,FALSE),0)</f>
        <v>0</v>
      </c>
      <c r="E322" s="30"/>
      <c r="F322" s="107">
        <f t="shared" si="29"/>
        <v>0</v>
      </c>
      <c r="G322" s="31">
        <f>IFERROR(VLOOKUP(B322,Sheet3!A313:I1777,4,FALSE),0)</f>
        <v>0</v>
      </c>
      <c r="H322" s="166">
        <f>IFERROR(VLOOKUP(B322,Sheet3!A313:I1777,5,FALSE),0)</f>
        <v>0</v>
      </c>
      <c r="I322" s="25">
        <f>IFERROR(VLOOKUP(B322,Sheet3!A313:J1777,9,FALSE),0)</f>
        <v>0</v>
      </c>
      <c r="J322" s="26">
        <f t="shared" si="24"/>
        <v>0</v>
      </c>
      <c r="K322" s="3">
        <f t="shared" si="25"/>
        <v>0</v>
      </c>
    </row>
    <row r="323" spans="1:11" ht="12.75" customHeight="1" x14ac:dyDescent="0.2">
      <c r="A323" s="65"/>
      <c r="B323" s="32" t="s">
        <v>245</v>
      </c>
      <c r="C323" s="29">
        <f>IFERROR(VLOOKUP(B323,Sheet3!A313:I1778,6,FALSE),0)</f>
        <v>1299.44</v>
      </c>
      <c r="D323" s="103">
        <f>IFERROR(VLOOKUP(B323,Sheet3!A313:I1778,8,FALSE),0)</f>
        <v>1299.44</v>
      </c>
      <c r="E323" s="30"/>
      <c r="F323" s="107">
        <f t="shared" si="29"/>
        <v>0</v>
      </c>
      <c r="G323" s="31">
        <f>IFERROR(VLOOKUP(B323,Sheet3!A313:I1778,4,FALSE),0)</f>
        <v>0</v>
      </c>
      <c r="H323" s="166" t="str">
        <f>IFERROR(VLOOKUP(B323,Sheet3!A313:I1778,5,FALSE),0)</f>
        <v xml:space="preserve">LUG TOOL JAW SET,  4" and 6" FASTPIPE INDUSTRIAL, </v>
      </c>
      <c r="I323" s="25">
        <f>IFERROR(VLOOKUP(B323,Sheet3!A313:J1778,9,FALSE),0)</f>
        <v>9</v>
      </c>
      <c r="J323" s="26">
        <f t="shared" si="24"/>
        <v>0</v>
      </c>
      <c r="K323" s="3">
        <f t="shared" si="25"/>
        <v>0</v>
      </c>
    </row>
    <row r="324" spans="1:11" ht="12.75" customHeight="1" thickBot="1" x14ac:dyDescent="0.25">
      <c r="A324" s="65"/>
      <c r="B324" s="40"/>
      <c r="C324" s="41">
        <f>IFERROR(VLOOKUP(B324,Sheet3!A314:I1779,6,FALSE),0)</f>
        <v>0</v>
      </c>
      <c r="D324" s="105">
        <f>IFERROR(VLOOKUP(B324,Sheet3!A314:I1779,8,FALSE),0)</f>
        <v>0</v>
      </c>
      <c r="E324" s="42"/>
      <c r="F324" s="108">
        <f t="shared" si="29"/>
        <v>0</v>
      </c>
      <c r="G324" s="43">
        <f>IFERROR(VLOOKUP(B324,Sheet3!A314:I1779,4,FALSE),0)</f>
        <v>0</v>
      </c>
      <c r="H324" s="167">
        <f>IFERROR(VLOOKUP(B324,Sheet3!A314:I1779,5,FALSE),0)</f>
        <v>0</v>
      </c>
      <c r="I324" s="25">
        <f>IFERROR(VLOOKUP(B324,Sheet3!A314:J1779,9,FALSE),0)</f>
        <v>0</v>
      </c>
      <c r="J324" s="26">
        <f t="shared" ref="J324:J383" si="30">I324*E324</f>
        <v>0</v>
      </c>
      <c r="K324" s="3">
        <f t="shared" ref="K324:K383" si="31">E324*C324</f>
        <v>0</v>
      </c>
    </row>
    <row r="325" spans="1:11" ht="12.75" customHeight="1" thickBot="1" x14ac:dyDescent="0.25">
      <c r="A325" s="66"/>
      <c r="B325" s="153" t="s">
        <v>246</v>
      </c>
      <c r="C325" s="134"/>
      <c r="E325" s="123"/>
      <c r="F325" s="19"/>
      <c r="G325" s="131"/>
      <c r="H325" s="168"/>
      <c r="I325" s="25">
        <f>IFERROR(VLOOKUP(B325,Sheet3!A315:J1780,9,FALSE),0)</f>
        <v>0</v>
      </c>
      <c r="J325" s="26">
        <f t="shared" si="30"/>
        <v>0</v>
      </c>
      <c r="K325" s="3">
        <f t="shared" si="31"/>
        <v>0</v>
      </c>
    </row>
    <row r="326" spans="1:11" ht="12.75" customHeight="1" x14ac:dyDescent="0.2">
      <c r="A326" s="67"/>
      <c r="B326" s="21" t="s">
        <v>247</v>
      </c>
      <c r="C326" s="22">
        <f>IFERROR(VLOOKUP(B326,Sheet3!A316:I1781,6,FALSE),0)</f>
        <v>4.45</v>
      </c>
      <c r="D326" s="102">
        <f>IFERROR(VLOOKUP(B326,Sheet3!A316:I1781,8,FALSE),0)</f>
        <v>2.67</v>
      </c>
      <c r="E326" s="23"/>
      <c r="F326" s="106">
        <f t="shared" ref="F326:F336" si="32">D326*E326</f>
        <v>0</v>
      </c>
      <c r="G326" s="24" t="str">
        <f>IFERROR(VLOOKUP(B326,Sheet3!A316:I1781,4,FALSE),0)</f>
        <v>3/4"</v>
      </c>
      <c r="H326" s="165" t="str">
        <f>IFERROR(VLOOKUP(B326,Sheet3!A316:I1781,5,FALSE),0)</f>
        <v xml:space="preserve">3/4" FASTPIPE PARTS KIT  O-RING, SS BITE RING, CONE NUT, BACKER, AND EXPANDER (PACK OF  6)  </v>
      </c>
      <c r="I326" s="25">
        <f>IFERROR(VLOOKUP(B326,Sheet3!A316:J1781,9,FALSE),0)</f>
        <v>0.19</v>
      </c>
      <c r="J326" s="26">
        <f t="shared" si="30"/>
        <v>0</v>
      </c>
      <c r="K326" s="3">
        <f t="shared" si="31"/>
        <v>0</v>
      </c>
    </row>
    <row r="327" spans="1:11" ht="12.75" customHeight="1" x14ac:dyDescent="0.2">
      <c r="A327" s="27"/>
      <c r="B327" s="28" t="s">
        <v>248</v>
      </c>
      <c r="C327" s="29">
        <f>IFERROR(VLOOKUP(B327,Sheet3!A317:I1782,6,FALSE),0)</f>
        <v>4.95</v>
      </c>
      <c r="D327" s="103">
        <f>IFERROR(VLOOKUP(B327,Sheet3!A317:I1782,8,FALSE),0)</f>
        <v>2.97</v>
      </c>
      <c r="E327" s="30"/>
      <c r="F327" s="107">
        <f t="shared" si="32"/>
        <v>0</v>
      </c>
      <c r="G327" s="31" t="str">
        <f>IFERROR(VLOOKUP(B327,Sheet3!A317:I1782,4,FALSE),0)</f>
        <v>1"</v>
      </c>
      <c r="H327" s="166" t="str">
        <f>IFERROR(VLOOKUP(B327,Sheet3!A317:I1782,5,FALSE),0)</f>
        <v xml:space="preserve">1" FASTPIPE PARTS KIT  O-RING, SS BITE RING, CONE NUT, BACKER, AND EXPANDER (PACK OF  6)  </v>
      </c>
      <c r="I327" s="25">
        <f>IFERROR(VLOOKUP(B327,Sheet3!A317:J1782,9,FALSE),0)</f>
        <v>0.44</v>
      </c>
      <c r="J327" s="26">
        <f t="shared" si="30"/>
        <v>0</v>
      </c>
      <c r="K327" s="3">
        <f t="shared" si="31"/>
        <v>0</v>
      </c>
    </row>
    <row r="328" spans="1:11" ht="12.75" customHeight="1" x14ac:dyDescent="0.2">
      <c r="A328" s="27"/>
      <c r="B328" s="28" t="s">
        <v>249</v>
      </c>
      <c r="C328" s="29">
        <f>IFERROR(VLOOKUP(B328,Sheet3!A317:I1783,6,FALSE),0)</f>
        <v>5.45</v>
      </c>
      <c r="D328" s="103">
        <f>IFERROR(VLOOKUP(B328,Sheet3!A317:I1783,8,FALSE),0)</f>
        <v>3.27</v>
      </c>
      <c r="E328" s="30"/>
      <c r="F328" s="107">
        <f t="shared" si="32"/>
        <v>0</v>
      </c>
      <c r="G328" s="31" t="str">
        <f>IFERROR(VLOOKUP(B328,Sheet3!A317:I1783,4,FALSE),0)</f>
        <v>1.5"</v>
      </c>
      <c r="H328" s="166" t="str">
        <f>IFERROR(VLOOKUP(B328,Sheet3!A317:I1783,5,FALSE),0)</f>
        <v>1-1/2" FASTPIPE PARTS KIT  (1) O-RING  (1) SS BITE RING</v>
      </c>
      <c r="I328" s="25">
        <f>IFERROR(VLOOKUP(B328,Sheet3!A317:J1783,9,FALSE),0)</f>
        <v>0</v>
      </c>
      <c r="J328" s="26">
        <f t="shared" si="30"/>
        <v>0</v>
      </c>
      <c r="K328" s="3">
        <f t="shared" si="31"/>
        <v>0</v>
      </c>
    </row>
    <row r="329" spans="1:11" ht="12.75" customHeight="1" x14ac:dyDescent="0.2">
      <c r="A329" s="27"/>
      <c r="B329" s="28" t="s">
        <v>250</v>
      </c>
      <c r="C329" s="29">
        <f>IFERROR(VLOOKUP(B329,Sheet3!A318:I1784,6,FALSE),0)</f>
        <v>6.75</v>
      </c>
      <c r="D329" s="103">
        <f>IFERROR(VLOOKUP(B329,Sheet3!A318:I1784,8,FALSE),0)</f>
        <v>4.05</v>
      </c>
      <c r="E329" s="30"/>
      <c r="F329" s="107">
        <f t="shared" si="32"/>
        <v>0</v>
      </c>
      <c r="G329" s="31" t="str">
        <f>IFERROR(VLOOKUP(B329,Sheet3!A318:I1784,4,FALSE),0)</f>
        <v>2"</v>
      </c>
      <c r="H329" s="166" t="str">
        <f>IFERROR(VLOOKUP(B329,Sheet3!A318:I1784,5,FALSE),0)</f>
        <v>2" FASTPIPE PARTS KIT  (1) O-RING  (1) SS BITE RING</v>
      </c>
      <c r="I329" s="25">
        <f>IFERROR(VLOOKUP(B329,Sheet3!A318:J1784,9,FALSE),0)</f>
        <v>0</v>
      </c>
      <c r="J329" s="26">
        <f t="shared" si="30"/>
        <v>0</v>
      </c>
      <c r="K329" s="3">
        <f t="shared" si="31"/>
        <v>0</v>
      </c>
    </row>
    <row r="330" spans="1:11" ht="12.75" customHeight="1" x14ac:dyDescent="0.2">
      <c r="A330" s="27"/>
      <c r="B330" s="28" t="s">
        <v>251</v>
      </c>
      <c r="C330" s="29">
        <f>IFERROR(VLOOKUP(B330,Sheet3!A319:I1785,6,FALSE),0)</f>
        <v>10.75</v>
      </c>
      <c r="D330" s="103">
        <f>IFERROR(VLOOKUP(B330,Sheet3!A319:I1785,8,FALSE),0)</f>
        <v>6.45</v>
      </c>
      <c r="E330" s="30"/>
      <c r="F330" s="107">
        <f t="shared" si="32"/>
        <v>0</v>
      </c>
      <c r="G330" s="31" t="str">
        <f>IFERROR(VLOOKUP(B330,Sheet3!A319:I1785,4,FALSE),0)</f>
        <v>3"</v>
      </c>
      <c r="H330" s="166" t="str">
        <f>IFERROR(VLOOKUP(B330,Sheet3!A319:I1785,5,FALSE),0)</f>
        <v>3" PARTS KIT FASTPIPE  INDUSTRIAL  (1) O-RING  (1) SS BITE RING</v>
      </c>
      <c r="I330" s="25">
        <f>IFERROR(VLOOKUP(B330,Sheet3!A319:J1785,9,FALSE),0)</f>
        <v>0</v>
      </c>
      <c r="J330" s="26">
        <f t="shared" si="30"/>
        <v>0</v>
      </c>
      <c r="K330" s="3">
        <f t="shared" si="31"/>
        <v>0</v>
      </c>
    </row>
    <row r="331" spans="1:11" ht="12.75" customHeight="1" x14ac:dyDescent="0.2">
      <c r="A331" s="27"/>
      <c r="B331" s="28" t="s">
        <v>252</v>
      </c>
      <c r="C331" s="29">
        <f>IFERROR(VLOOKUP(B331,Sheet3!A320:I1786,6,FALSE),0)</f>
        <v>63.87</v>
      </c>
      <c r="D331" s="103">
        <f>IFERROR(VLOOKUP(B331,Sheet3!A320:I1786,8,FALSE),0)</f>
        <v>38.32</v>
      </c>
      <c r="E331" s="30"/>
      <c r="F331" s="107">
        <f t="shared" si="32"/>
        <v>0</v>
      </c>
      <c r="G331" s="31" t="str">
        <f>IFERROR(VLOOKUP(B331,Sheet3!A320:I1786,4,FALSE),0)</f>
        <v>4"</v>
      </c>
      <c r="H331" s="166" t="str">
        <f>IFERROR(VLOOKUP(B331,Sheet3!A320:I1786,5,FALSE),0)</f>
        <v>4" INNER SEAL  FASTPIPE INDUSTRIAL</v>
      </c>
      <c r="I331" s="25">
        <f>IFERROR(VLOOKUP(B331,Sheet3!A320:J1786,9,FALSE),0)</f>
        <v>2</v>
      </c>
      <c r="J331" s="26">
        <f t="shared" si="30"/>
        <v>0</v>
      </c>
      <c r="K331" s="3">
        <f t="shared" si="31"/>
        <v>0</v>
      </c>
    </row>
    <row r="332" spans="1:11" ht="12.75" customHeight="1" thickBot="1" x14ac:dyDescent="0.25">
      <c r="A332" s="33"/>
      <c r="B332" s="68" t="s">
        <v>253</v>
      </c>
      <c r="C332" s="41">
        <f>IFERROR(VLOOKUP(B332,Sheet3!A321:I1787,6,FALSE),0)</f>
        <v>85.88</v>
      </c>
      <c r="D332" s="105">
        <f>IFERROR(VLOOKUP(B332,Sheet3!A321:I1787,8,FALSE),0)</f>
        <v>51.53</v>
      </c>
      <c r="E332" s="47"/>
      <c r="F332" s="108">
        <f t="shared" si="32"/>
        <v>0</v>
      </c>
      <c r="G332" s="43" t="str">
        <f>IFERROR(VLOOKUP(B332,Sheet3!A321:I1787,4,FALSE),0)</f>
        <v>6"</v>
      </c>
      <c r="H332" s="167" t="str">
        <f>IFERROR(VLOOKUP(B332,Sheet3!A321:I1787,5,FALSE),0)</f>
        <v>6" INNER SEAL  FASTPIPE INDUSTRIAL</v>
      </c>
      <c r="I332" s="25">
        <f>IFERROR(VLOOKUP(B332,Sheet3!A321:J1787,9,FALSE),0)</f>
        <v>4</v>
      </c>
      <c r="J332" s="26">
        <f t="shared" si="30"/>
        <v>0</v>
      </c>
      <c r="K332" s="3">
        <f t="shared" si="31"/>
        <v>0</v>
      </c>
    </row>
    <row r="333" spans="1:11" ht="12.75" customHeight="1" x14ac:dyDescent="0.2">
      <c r="A333" s="20"/>
      <c r="B333" s="21" t="s">
        <v>254</v>
      </c>
      <c r="C333" s="22">
        <f>IFERROR(VLOOKUP(B333,Sheet3!A322:I1788,6,FALSE),0)</f>
        <v>3.25</v>
      </c>
      <c r="D333" s="102">
        <f>IFERROR(VLOOKUP(B333,Sheet3!A322:I1788,8,FALSE),0)</f>
        <v>1.95</v>
      </c>
      <c r="E333" s="23"/>
      <c r="F333" s="106">
        <f t="shared" si="32"/>
        <v>0</v>
      </c>
      <c r="G333" s="24" t="str">
        <f>IFERROR(VLOOKUP(B333,Sheet3!A322:I1788,4,FALSE),0)</f>
        <v>1"</v>
      </c>
      <c r="H333" s="165" t="str">
        <f>IFERROR(VLOOKUP(B333,Sheet3!A322:I1788,5,FALSE),0)</f>
        <v>1" FASTPIPE SADDLE DROP GASKET</v>
      </c>
      <c r="I333" s="25">
        <f>IFERROR(VLOOKUP(B333,Sheet3!A322:J1788,9,FALSE),0)</f>
        <v>0.31</v>
      </c>
      <c r="J333" s="26">
        <f t="shared" si="30"/>
        <v>0</v>
      </c>
      <c r="K333" s="3">
        <f t="shared" si="31"/>
        <v>0</v>
      </c>
    </row>
    <row r="334" spans="1:11" ht="12.75" customHeight="1" x14ac:dyDescent="0.2">
      <c r="A334" s="27"/>
      <c r="B334" s="28" t="s">
        <v>255</v>
      </c>
      <c r="C334" s="29">
        <f>IFERROR(VLOOKUP(B334,Sheet3!A323:I1789,6,FALSE),0)</f>
        <v>3.45</v>
      </c>
      <c r="D334" s="103">
        <f>IFERROR(VLOOKUP(B334,Sheet3!A323:I1789,8,FALSE),0)</f>
        <v>2.0699999999999998</v>
      </c>
      <c r="E334" s="30"/>
      <c r="F334" s="107">
        <f t="shared" si="32"/>
        <v>0</v>
      </c>
      <c r="G334" s="31" t="str">
        <f>IFERROR(VLOOKUP(B334,Sheet3!A323:I1789,4,FALSE),0)</f>
        <v>1.5"</v>
      </c>
      <c r="H334" s="166" t="str">
        <f>IFERROR(VLOOKUP(B334,Sheet3!A323:I1789,5,FALSE),0)</f>
        <v>1-1/2" and 3"  FASTPIPE SADDLE DROP GASKET   BLACK</v>
      </c>
      <c r="I334" s="25">
        <f>IFERROR(VLOOKUP(B334,Sheet3!A323:J1789,9,FALSE),0)</f>
        <v>1.05</v>
      </c>
      <c r="J334" s="26">
        <f t="shared" si="30"/>
        <v>0</v>
      </c>
      <c r="K334" s="3">
        <f t="shared" si="31"/>
        <v>0</v>
      </c>
    </row>
    <row r="335" spans="1:11" ht="12.75" customHeight="1" x14ac:dyDescent="0.2">
      <c r="A335" s="27"/>
      <c r="B335" s="28" t="s">
        <v>256</v>
      </c>
      <c r="C335" s="29">
        <f>IFERROR(VLOOKUP(B335,Sheet3!A324:I1790,6,FALSE),0)</f>
        <v>3.95</v>
      </c>
      <c r="D335" s="103">
        <f>IFERROR(VLOOKUP(B335,Sheet3!A324:I1790,8,FALSE),0)</f>
        <v>2.37</v>
      </c>
      <c r="E335" s="30"/>
      <c r="F335" s="107">
        <f t="shared" si="32"/>
        <v>0</v>
      </c>
      <c r="G335" s="31" t="str">
        <f>IFERROR(VLOOKUP(B335,Sheet3!A324:I1790,4,FALSE),0)</f>
        <v>2"</v>
      </c>
      <c r="H335" s="166" t="str">
        <f>IFERROR(VLOOKUP(B335,Sheet3!A324:I1790,5,FALSE),0)</f>
        <v>2" FASTPIPE SADDLE DROP GASKET  (GRAY)</v>
      </c>
      <c r="I335" s="25">
        <f>IFERROR(VLOOKUP(B335,Sheet3!A324:J1790,9,FALSE),0)</f>
        <v>1.2</v>
      </c>
      <c r="J335" s="26">
        <f t="shared" si="30"/>
        <v>0</v>
      </c>
      <c r="K335" s="3">
        <f t="shared" si="31"/>
        <v>0</v>
      </c>
    </row>
    <row r="336" spans="1:11" ht="12.75" customHeight="1" thickBot="1" x14ac:dyDescent="0.25">
      <c r="A336" s="33"/>
      <c r="B336" s="68" t="s">
        <v>257</v>
      </c>
      <c r="C336" s="41">
        <f>IFERROR(VLOOKUP(B336,Sheet3!A325:I1791,6,FALSE),0)</f>
        <v>4.45</v>
      </c>
      <c r="D336" s="105">
        <f>IFERROR(VLOOKUP(B336,Sheet3!A325:I1791,8,FALSE),0)</f>
        <v>2.67</v>
      </c>
      <c r="E336" s="42"/>
      <c r="F336" s="108">
        <f t="shared" si="32"/>
        <v>0</v>
      </c>
      <c r="G336" s="43" t="str">
        <f>IFERROR(VLOOKUP(B336,Sheet3!A325:I1791,4,FALSE),0)</f>
        <v>3"</v>
      </c>
      <c r="H336" s="167" t="str">
        <f>IFERROR(VLOOKUP(B336,Sheet3!A325:I1791,5,FALSE),0)</f>
        <v>3" FASTPIPE SADDLE DROP GASKET     RED COLOR</v>
      </c>
      <c r="I336" s="25">
        <f>IFERROR(VLOOKUP(B336,Sheet3!A325:J1791,9,FALSE),0)</f>
        <v>3.1</v>
      </c>
      <c r="J336" s="26">
        <f t="shared" si="30"/>
        <v>0</v>
      </c>
      <c r="K336" s="3">
        <f t="shared" si="31"/>
        <v>0</v>
      </c>
    </row>
    <row r="337" spans="1:11" ht="12.75" customHeight="1" thickBot="1" x14ac:dyDescent="0.25">
      <c r="A337" s="20"/>
      <c r="B337" s="133" t="s">
        <v>258</v>
      </c>
      <c r="C337" s="134"/>
      <c r="E337" s="122"/>
      <c r="F337" s="19"/>
      <c r="G337" s="131"/>
      <c r="H337" s="168"/>
      <c r="I337" s="25">
        <f>IFERROR(VLOOKUP(B337,Sheet3!A326:J1792,9,FALSE),0)</f>
        <v>0</v>
      </c>
      <c r="J337" s="26">
        <f t="shared" si="30"/>
        <v>0</v>
      </c>
      <c r="K337" s="3">
        <f t="shared" si="31"/>
        <v>0</v>
      </c>
    </row>
    <row r="338" spans="1:11" ht="12.75" customHeight="1" x14ac:dyDescent="0.2">
      <c r="A338" s="27"/>
      <c r="B338" s="36" t="s">
        <v>259</v>
      </c>
      <c r="C338" s="22">
        <f>IFERROR(VLOOKUP(B338,Sheet3!A327:I1793,6,FALSE),0)</f>
        <v>95.99</v>
      </c>
      <c r="D338" s="102">
        <f>IFERROR(VLOOKUP(B338,Sheet3!A327:I1793,8,FALSE),0)</f>
        <v>57.59</v>
      </c>
      <c r="E338" s="23"/>
      <c r="F338" s="106">
        <f t="shared" ref="F338:F356" si="33">D338*E338</f>
        <v>0</v>
      </c>
      <c r="G338" s="24" t="str">
        <f>IFERROR(VLOOKUP(B338,Sheet3!A327:I1793,4,FALSE),0)</f>
        <v>1/2"</v>
      </c>
      <c r="H338" s="165" t="str">
        <f>IFERROR(VLOOKUP(B338,Sheet3!A327:I1793,5,FALSE),0)</f>
        <v>1/2" MAXLINE TUBING 100FT ROLL, includes bevel tool and cutter,  non returnable</v>
      </c>
      <c r="I338" s="25">
        <f>IFERROR(VLOOKUP(B338,Sheet3!A327:J1793,9,FALSE),0)</f>
        <v>10</v>
      </c>
      <c r="J338" s="26">
        <f t="shared" si="30"/>
        <v>0</v>
      </c>
      <c r="K338" s="3">
        <f t="shared" si="31"/>
        <v>0</v>
      </c>
    </row>
    <row r="339" spans="1:11" ht="12.75" customHeight="1" x14ac:dyDescent="0.2">
      <c r="A339" s="27"/>
      <c r="B339" s="32" t="s">
        <v>260</v>
      </c>
      <c r="C339" s="29">
        <f>IFERROR(VLOOKUP(B339,Sheet3!A328:I1794,6,FALSE),0)</f>
        <v>272.98</v>
      </c>
      <c r="D339" s="103">
        <f>IFERROR(VLOOKUP(B339,Sheet3!A328:I1794,8,FALSE),0)</f>
        <v>163.79</v>
      </c>
      <c r="E339" s="30"/>
      <c r="F339" s="107">
        <f t="shared" si="33"/>
        <v>0</v>
      </c>
      <c r="G339" s="31" t="str">
        <f>IFERROR(VLOOKUP(B339,Sheet3!A328:I1794,4,FALSE),0)</f>
        <v>1/2"</v>
      </c>
      <c r="H339" s="166" t="str">
        <f>IFERROR(VLOOKUP(B339,Sheet3!A328:I1794,5,FALSE),0)</f>
        <v>1/2" MAXLINE TUBING 300FT ROLL,  includes bevel tool and cutter, non returnable</v>
      </c>
      <c r="I339" s="25">
        <f>IFERROR(VLOOKUP(B339,Sheet3!A328:J1794,9,FALSE),0)</f>
        <v>27</v>
      </c>
      <c r="J339" s="26">
        <f t="shared" si="30"/>
        <v>0</v>
      </c>
      <c r="K339" s="3">
        <f t="shared" si="31"/>
        <v>0</v>
      </c>
    </row>
    <row r="340" spans="1:11" ht="12.75" customHeight="1" x14ac:dyDescent="0.2">
      <c r="A340" s="27"/>
      <c r="B340" s="32" t="s">
        <v>261</v>
      </c>
      <c r="C340" s="29">
        <f>IFERROR(VLOOKUP(B340,Sheet3!A329:I1795,6,FALSE),0)</f>
        <v>197.15</v>
      </c>
      <c r="D340" s="103">
        <f>IFERROR(VLOOKUP(B340,Sheet3!A329:I1795,8,FALSE),0)</f>
        <v>118.29</v>
      </c>
      <c r="E340" s="30"/>
      <c r="F340" s="107">
        <f t="shared" si="33"/>
        <v>0</v>
      </c>
      <c r="G340" s="31" t="str">
        <f>IFERROR(VLOOKUP(B340,Sheet3!A329:I1795,4,FALSE),0)</f>
        <v>3/4"</v>
      </c>
      <c r="H340" s="166" t="str">
        <f>IFERROR(VLOOKUP(B340,Sheet3!A329:I1795,5,FALSE),0)</f>
        <v>3/4" MAXLINE TUBING 100FT ROLL, includes bevel tool and cutter</v>
      </c>
      <c r="I340" s="25">
        <f>IFERROR(VLOOKUP(B340,Sheet3!A329:J1795,9,FALSE),0)</f>
        <v>18</v>
      </c>
      <c r="J340" s="26">
        <f t="shared" si="30"/>
        <v>0</v>
      </c>
      <c r="K340" s="3">
        <f t="shared" si="31"/>
        <v>0</v>
      </c>
    </row>
    <row r="341" spans="1:11" ht="12.75" customHeight="1" x14ac:dyDescent="0.2">
      <c r="A341" s="27"/>
      <c r="B341" s="32" t="s">
        <v>262</v>
      </c>
      <c r="C341" s="29">
        <f>IFERROR(VLOOKUP(B341,Sheet3!A330:I1796,6,FALSE),0)</f>
        <v>494.99</v>
      </c>
      <c r="D341" s="103">
        <f>IFERROR(VLOOKUP(B341,Sheet3!A330:I1796,8,FALSE),0)</f>
        <v>296.99</v>
      </c>
      <c r="E341" s="30"/>
      <c r="F341" s="107">
        <f t="shared" si="33"/>
        <v>0</v>
      </c>
      <c r="G341" s="31" t="str">
        <f>IFERROR(VLOOKUP(B341,Sheet3!A330:I1796,4,FALSE),0)</f>
        <v>3/4"</v>
      </c>
      <c r="H341" s="166" t="str">
        <f>IFERROR(VLOOKUP(B341,Sheet3!A330:I1796,5,FALSE),0)</f>
        <v xml:space="preserve">3/4" MAXLINE TUBING 300FT ROLL, </v>
      </c>
      <c r="I341" s="25">
        <f>IFERROR(VLOOKUP(B341,Sheet3!A330:J1796,9,FALSE),0)</f>
        <v>50</v>
      </c>
      <c r="J341" s="26">
        <f t="shared" si="30"/>
        <v>0</v>
      </c>
      <c r="K341" s="3">
        <f t="shared" si="31"/>
        <v>0</v>
      </c>
    </row>
    <row r="342" spans="1:11" ht="12.75" customHeight="1" x14ac:dyDescent="0.2">
      <c r="A342" s="27"/>
      <c r="B342" s="32" t="s">
        <v>807</v>
      </c>
      <c r="C342" s="29">
        <f>IFERROR(VLOOKUP(B342,Sheet3!A331:I1797,6,FALSE),0)</f>
        <v>679.97</v>
      </c>
      <c r="D342" s="103">
        <f>IFERROR(VLOOKUP(B342,Sheet3!A331:I1797,8,FALSE),0)</f>
        <v>407.98</v>
      </c>
      <c r="E342" s="30"/>
      <c r="F342" s="107">
        <f t="shared" si="33"/>
        <v>0</v>
      </c>
      <c r="G342" s="31" t="str">
        <f>IFERROR(VLOOKUP(B342,Sheet3!A331:I1797,4,FALSE),0)</f>
        <v>1"</v>
      </c>
      <c r="H342" s="166" t="str">
        <f>IFERROR(VLOOKUP(B342,Sheet3!A331:I1797,5,FALSE),0)</f>
        <v>1" MAXLINE TUBING 300FT ROLL,  includes bevel tool and cutter, non returnable</v>
      </c>
      <c r="I342" s="25">
        <f>IFERROR(VLOOKUP(B342,Sheet3!A331:J1797,9,FALSE),0)</f>
        <v>71</v>
      </c>
      <c r="J342" s="26">
        <f t="shared" si="30"/>
        <v>0</v>
      </c>
      <c r="K342" s="3">
        <f t="shared" si="31"/>
        <v>0</v>
      </c>
    </row>
    <row r="343" spans="1:11" ht="12.75" customHeight="1" x14ac:dyDescent="0.2">
      <c r="A343" s="27"/>
      <c r="B343" s="32" t="s">
        <v>263</v>
      </c>
      <c r="C343" s="29">
        <f>IFERROR(VLOOKUP(B343,Sheet3!A332:I1798,6,FALSE),0)</f>
        <v>8.7899999999999991</v>
      </c>
      <c r="D343" s="103">
        <f>IFERROR(VLOOKUP(B343,Sheet3!A332:I1798,8,FALSE),0)</f>
        <v>5.28</v>
      </c>
      <c r="E343" s="30"/>
      <c r="F343" s="107">
        <f t="shared" si="33"/>
        <v>0</v>
      </c>
      <c r="G343" s="31" t="str">
        <f>IFERROR(VLOOKUP(B343,Sheet3!A332:I1798,4,FALSE),0)</f>
        <v>1/2"</v>
      </c>
      <c r="H343" s="166" t="str">
        <f>IFERROR(VLOOKUP(B343,Sheet3!A332:I1798,5,FALSE),0)</f>
        <v>1/2" MAXLINE X 1/2" MALE NPT STRAIGHT FITTING</v>
      </c>
      <c r="I343" s="25">
        <f>IFERROR(VLOOKUP(B343,Sheet3!A332:J1798,9,FALSE),0)</f>
        <v>0.35</v>
      </c>
      <c r="J343" s="26">
        <f t="shared" si="30"/>
        <v>0</v>
      </c>
      <c r="K343" s="3">
        <f t="shared" si="31"/>
        <v>0</v>
      </c>
    </row>
    <row r="344" spans="1:11" ht="12.75" customHeight="1" x14ac:dyDescent="0.2">
      <c r="A344" s="27"/>
      <c r="B344" s="32" t="s">
        <v>264</v>
      </c>
      <c r="C344" s="29">
        <f>IFERROR(VLOOKUP(B344,Sheet3!A333:I1799,6,FALSE),0)</f>
        <v>17.579999999999998</v>
      </c>
      <c r="D344" s="103">
        <f>IFERROR(VLOOKUP(B344,Sheet3!A333:I1799,8,FALSE),0)</f>
        <v>10.55</v>
      </c>
      <c r="E344" s="30"/>
      <c r="F344" s="107">
        <f t="shared" si="33"/>
        <v>0</v>
      </c>
      <c r="G344" s="31" t="str">
        <f>IFERROR(VLOOKUP(B344,Sheet3!A333:I1799,4,FALSE),0)</f>
        <v>3/4"</v>
      </c>
      <c r="H344" s="166" t="str">
        <f>IFERROR(VLOOKUP(B344,Sheet3!A333:I1799,5,FALSE),0)</f>
        <v>3/4" MAXLINE X 1/2" MALE NPT FITTING</v>
      </c>
      <c r="I344" s="25">
        <f>IFERROR(VLOOKUP(B344,Sheet3!A333:J1799,9,FALSE),0)</f>
        <v>0.18</v>
      </c>
      <c r="J344" s="26">
        <f t="shared" si="30"/>
        <v>0</v>
      </c>
      <c r="K344" s="3">
        <f t="shared" si="31"/>
        <v>0</v>
      </c>
    </row>
    <row r="345" spans="1:11" ht="12.75" customHeight="1" x14ac:dyDescent="0.2">
      <c r="A345" s="27"/>
      <c r="B345" s="32" t="s">
        <v>265</v>
      </c>
      <c r="C345" s="29">
        <f>IFERROR(VLOOKUP(B345,Sheet3!A334:I1800,6,FALSE),0)</f>
        <v>18.84</v>
      </c>
      <c r="D345" s="103">
        <f>IFERROR(VLOOKUP(B345,Sheet3!A334:I1800,8,FALSE),0)</f>
        <v>11.31</v>
      </c>
      <c r="E345" s="30"/>
      <c r="F345" s="107">
        <f t="shared" si="33"/>
        <v>0</v>
      </c>
      <c r="G345" s="31" t="str">
        <f>IFERROR(VLOOKUP(B345,Sheet3!A334:I1800,4,FALSE),0)</f>
        <v>3/4"</v>
      </c>
      <c r="H345" s="166" t="str">
        <f>IFERROR(VLOOKUP(B345,Sheet3!A334:I1800,5,FALSE),0)</f>
        <v>3/4" MAXLINE X 3/4" MALE NPT FITTING</v>
      </c>
      <c r="I345" s="25">
        <f>IFERROR(VLOOKUP(B345,Sheet3!A334:J1800,9,FALSE),0)</f>
        <v>0.54</v>
      </c>
      <c r="J345" s="26">
        <f t="shared" si="30"/>
        <v>0</v>
      </c>
      <c r="K345" s="3">
        <f t="shared" si="31"/>
        <v>0</v>
      </c>
    </row>
    <row r="346" spans="1:11" ht="12.75" customHeight="1" x14ac:dyDescent="0.2">
      <c r="A346" s="27"/>
      <c r="B346" s="32" t="s">
        <v>824</v>
      </c>
      <c r="C346" s="29">
        <f>IFERROR(VLOOKUP(B346,Sheet3!A335:I1801,6,FALSE),0)</f>
        <v>23.29</v>
      </c>
      <c r="D346" s="103">
        <f>IFERROR(VLOOKUP(B346,Sheet3!A335:I1801,8,FALSE),0)</f>
        <v>13.97</v>
      </c>
      <c r="E346" s="30"/>
      <c r="F346" s="107">
        <f t="shared" si="33"/>
        <v>0</v>
      </c>
      <c r="G346" s="31" t="str">
        <f>IFERROR(VLOOKUP(B346,Sheet3!A335:I1801,4,FALSE),0)</f>
        <v>1"</v>
      </c>
      <c r="H346" s="166" t="str">
        <f>IFERROR(VLOOKUP(B346,Sheet3!A335:I1801,5,FALSE),0)</f>
        <v>1" MAXLINE X 1" MALE NPT STRAIGHT FITTING</v>
      </c>
      <c r="I346" s="25">
        <f>IFERROR(VLOOKUP(B346,Sheet3!A335:J1801,9,FALSE),0)</f>
        <v>0.35</v>
      </c>
      <c r="J346" s="26">
        <f t="shared" si="30"/>
        <v>0</v>
      </c>
      <c r="K346" s="3">
        <f t="shared" si="31"/>
        <v>0</v>
      </c>
    </row>
    <row r="347" spans="1:11" ht="12.75" customHeight="1" x14ac:dyDescent="0.2">
      <c r="A347" s="27"/>
      <c r="B347" s="32" t="s">
        <v>266</v>
      </c>
      <c r="C347" s="29">
        <f>IFERROR(VLOOKUP(B347,Sheet3!A336:I1802,6,FALSE),0)</f>
        <v>13.95</v>
      </c>
      <c r="D347" s="103">
        <f>IFERROR(VLOOKUP(B347,Sheet3!A336:I1802,8,FALSE),0)</f>
        <v>8.3699999999999992</v>
      </c>
      <c r="E347" s="30"/>
      <c r="F347" s="107">
        <f t="shared" si="33"/>
        <v>0</v>
      </c>
      <c r="G347" s="31">
        <f>IFERROR(VLOOKUP(B347,Sheet3!A336:I1802,4,FALSE),0)</f>
        <v>0</v>
      </c>
      <c r="H347" s="166" t="str">
        <f>IFERROR(VLOOKUP(B347,Sheet3!A336:I1802,5,FALSE),0)</f>
        <v>1/2" PIPE CLIP MAXLINE 10/PACK</v>
      </c>
      <c r="I347" s="25">
        <f>IFERROR(VLOOKUP(B347,Sheet3!A336:J1802,9,FALSE),0)</f>
        <v>0.18</v>
      </c>
      <c r="J347" s="26">
        <f t="shared" si="30"/>
        <v>0</v>
      </c>
      <c r="K347" s="3">
        <f t="shared" si="31"/>
        <v>0</v>
      </c>
    </row>
    <row r="348" spans="1:11" ht="12.75" customHeight="1" x14ac:dyDescent="0.2">
      <c r="A348" s="27"/>
      <c r="B348" s="32" t="s">
        <v>267</v>
      </c>
      <c r="C348" s="29">
        <f>IFERROR(VLOOKUP(B348,Sheet3!A337:I1803,6,FALSE),0)</f>
        <v>19.45</v>
      </c>
      <c r="D348" s="103">
        <f>IFERROR(VLOOKUP(B348,Sheet3!A337:I1803,8,FALSE),0)</f>
        <v>11.67</v>
      </c>
      <c r="E348" s="30"/>
      <c r="F348" s="107">
        <f t="shared" si="33"/>
        <v>0</v>
      </c>
      <c r="G348" s="31" t="str">
        <f>IFERROR(VLOOKUP(B348,Sheet3!A337:I1803,4,FALSE),0)</f>
        <v>3/4"</v>
      </c>
      <c r="H348" s="166" t="str">
        <f>IFERROR(VLOOKUP(B348,Sheet3!A337:I1803,5,FALSE),0)</f>
        <v>3/4" PIPE CLIP MAXLINE 10/PACK</v>
      </c>
      <c r="I348" s="25">
        <f>IFERROR(VLOOKUP(B348,Sheet3!A337:J1803,9,FALSE),0)</f>
        <v>0.38</v>
      </c>
      <c r="J348" s="26">
        <f t="shared" si="30"/>
        <v>0</v>
      </c>
      <c r="K348" s="3">
        <f t="shared" si="31"/>
        <v>0</v>
      </c>
    </row>
    <row r="349" spans="1:11" ht="12.75" customHeight="1" x14ac:dyDescent="0.2">
      <c r="A349" s="27"/>
      <c r="B349" s="32" t="s">
        <v>755</v>
      </c>
      <c r="C349" s="29">
        <f>IFERROR(VLOOKUP(B349,Sheet3!A338:I1804,6,FALSE),0)</f>
        <v>24.99</v>
      </c>
      <c r="D349" s="103">
        <f>IFERROR(VLOOKUP(B349,Sheet3!A338:I1804,8,FALSE),0)</f>
        <v>15</v>
      </c>
      <c r="E349" s="30"/>
      <c r="F349" s="107">
        <f t="shared" si="33"/>
        <v>0</v>
      </c>
      <c r="G349" s="31">
        <f>IFERROR(VLOOKUP(B349,Sheet3!A338:I1804,4,FALSE),0)</f>
        <v>0</v>
      </c>
      <c r="H349" s="166" t="str">
        <f>IFERROR(VLOOKUP(B349,Sheet3!A338:I1804,5,FALSE),0)</f>
        <v>1" NPT BALL VALVE, BRASS, FEMALE X FEMALE</v>
      </c>
      <c r="I349" s="25">
        <f>IFERROR(VLOOKUP(B349,Sheet3!A338:J1804,9,FALSE),0)</f>
        <v>1.1000000000000001</v>
      </c>
      <c r="J349" s="26">
        <f t="shared" si="30"/>
        <v>0</v>
      </c>
      <c r="K349" s="3">
        <f t="shared" si="31"/>
        <v>0</v>
      </c>
    </row>
    <row r="350" spans="1:11" ht="12.75" customHeight="1" x14ac:dyDescent="0.2">
      <c r="A350" s="27"/>
      <c r="B350" s="32" t="s">
        <v>268</v>
      </c>
      <c r="C350" s="29">
        <f>IFERROR(VLOOKUP(B350,Sheet3!A339:I1805,6,FALSE),0)</f>
        <v>14.94</v>
      </c>
      <c r="D350" s="103">
        <f>IFERROR(VLOOKUP(B350,Sheet3!A339:I1805,8,FALSE),0)</f>
        <v>8.9700000000000006</v>
      </c>
      <c r="E350" s="30"/>
      <c r="F350" s="107">
        <f t="shared" si="33"/>
        <v>0</v>
      </c>
      <c r="G350" s="31">
        <f>IFERROR(VLOOKUP(B350,Sheet3!A339:I1805,4,FALSE),0)</f>
        <v>0</v>
      </c>
      <c r="H350" s="166" t="str">
        <f>IFERROR(VLOOKUP(B350,Sheet3!A339:I1805,5,FALSE),0)</f>
        <v>1/2"  EQUAL TEE MAXLINE</v>
      </c>
      <c r="I350" s="25">
        <f>IFERROR(VLOOKUP(B350,Sheet3!A339:J1805,9,FALSE),0)</f>
        <v>0.83</v>
      </c>
      <c r="J350" s="26">
        <f t="shared" si="30"/>
        <v>0</v>
      </c>
      <c r="K350" s="3">
        <f t="shared" si="31"/>
        <v>0</v>
      </c>
    </row>
    <row r="351" spans="1:11" ht="12.75" customHeight="1" x14ac:dyDescent="0.2">
      <c r="A351" s="27"/>
      <c r="B351" s="32" t="s">
        <v>269</v>
      </c>
      <c r="C351" s="29">
        <f>IFERROR(VLOOKUP(B351,Sheet3!A340:I1806,6,FALSE),0)</f>
        <v>26.95</v>
      </c>
      <c r="D351" s="103">
        <f>IFERROR(VLOOKUP(B351,Sheet3!A340:I1806,8,FALSE),0)</f>
        <v>16.170000000000002</v>
      </c>
      <c r="E351" s="30"/>
      <c r="F351" s="107">
        <f t="shared" si="33"/>
        <v>0</v>
      </c>
      <c r="G351" s="31" t="str">
        <f>IFERROR(VLOOKUP(B351,Sheet3!A340:I1806,4,FALSE),0)</f>
        <v>3/4"</v>
      </c>
      <c r="H351" s="166" t="str">
        <f>IFERROR(VLOOKUP(B351,Sheet3!A340:I1806,5,FALSE),0)</f>
        <v>3/4" EQUAL TEE MAXLINE</v>
      </c>
      <c r="I351" s="25">
        <f>IFERROR(VLOOKUP(B351,Sheet3!A340:J1806,9,FALSE),0)</f>
        <v>1.38</v>
      </c>
      <c r="J351" s="26">
        <f t="shared" si="30"/>
        <v>0</v>
      </c>
      <c r="K351" s="3">
        <f t="shared" si="31"/>
        <v>0</v>
      </c>
    </row>
    <row r="352" spans="1:11" ht="12.75" customHeight="1" x14ac:dyDescent="0.2">
      <c r="A352" s="27"/>
      <c r="B352" s="32" t="s">
        <v>270</v>
      </c>
      <c r="C352" s="29">
        <f>IFERROR(VLOOKUP(B352,Sheet3!A341:I1807,6,FALSE),0)</f>
        <v>15.25</v>
      </c>
      <c r="D352" s="103">
        <f>IFERROR(VLOOKUP(B352,Sheet3!A341:I1807,8,FALSE),0)</f>
        <v>9.15</v>
      </c>
      <c r="E352" s="30"/>
      <c r="F352" s="107">
        <f t="shared" si="33"/>
        <v>0</v>
      </c>
      <c r="G352" s="31">
        <f>IFERROR(VLOOKUP(B352,Sheet3!A341:I1807,4,FALSE),0)</f>
        <v>0</v>
      </c>
      <c r="H352" s="166" t="str">
        <f>IFERROR(VLOOKUP(B352,Sheet3!A341:I1807,5,FALSE),0)</f>
        <v>1/2" REDUCING TEE X 1/2" FEMALE NPT MAXLINE</v>
      </c>
      <c r="I352" s="25">
        <f>IFERROR(VLOOKUP(B352,Sheet3!A341:J1807,9,FALSE),0)</f>
        <v>0.26</v>
      </c>
      <c r="J352" s="26">
        <f t="shared" si="30"/>
        <v>0</v>
      </c>
      <c r="K352" s="3">
        <f t="shared" si="31"/>
        <v>0</v>
      </c>
    </row>
    <row r="353" spans="1:11" ht="12.75" customHeight="1" x14ac:dyDescent="0.2">
      <c r="A353" s="27"/>
      <c r="B353" s="32" t="s">
        <v>271</v>
      </c>
      <c r="C353" s="29">
        <f>IFERROR(VLOOKUP(B353,Sheet3!A342:I1808,6,FALSE),0)</f>
        <v>23.64</v>
      </c>
      <c r="D353" s="103">
        <f>IFERROR(VLOOKUP(B353,Sheet3!A342:I1808,8,FALSE),0)</f>
        <v>14.18</v>
      </c>
      <c r="E353" s="30"/>
      <c r="F353" s="107">
        <f t="shared" si="33"/>
        <v>0</v>
      </c>
      <c r="G353" s="31" t="str">
        <f>IFERROR(VLOOKUP(B353,Sheet3!A342:I1808,4,FALSE),0)</f>
        <v>3/4"</v>
      </c>
      <c r="H353" s="166" t="str">
        <f>IFERROR(VLOOKUP(B353,Sheet3!A342:I1808,5,FALSE),0)</f>
        <v>3/4" REDUCING TEE, 1/2" FEMALE NPT DROP LEG  MAXLINE</v>
      </c>
      <c r="I353" s="25">
        <f>IFERROR(VLOOKUP(B353,Sheet3!A342:J1808,9,FALSE),0)</f>
        <v>0.25</v>
      </c>
      <c r="J353" s="26">
        <f t="shared" si="30"/>
        <v>0</v>
      </c>
      <c r="K353" s="3">
        <f t="shared" si="31"/>
        <v>0</v>
      </c>
    </row>
    <row r="354" spans="1:11" ht="12.75" customHeight="1" x14ac:dyDescent="0.2">
      <c r="A354" s="27"/>
      <c r="B354" s="32"/>
      <c r="C354" s="29">
        <f>IFERROR(VLOOKUP(B354,Sheet3!A343:I1809,6,FALSE),0)</f>
        <v>0</v>
      </c>
      <c r="D354" s="103">
        <f>IFERROR(VLOOKUP(B354,Sheet3!A343:I1809,8,FALSE),0)</f>
        <v>0</v>
      </c>
      <c r="E354" s="30"/>
      <c r="F354" s="107">
        <f t="shared" si="33"/>
        <v>0</v>
      </c>
      <c r="G354" s="31">
        <f>IFERROR(VLOOKUP(B354,Sheet3!A343:I1809,4,FALSE),0)</f>
        <v>0</v>
      </c>
      <c r="H354" s="166">
        <f>IFERROR(VLOOKUP(B354,Sheet3!A343:I1809,5,FALSE),0)</f>
        <v>0</v>
      </c>
      <c r="I354" s="25">
        <f>IFERROR(VLOOKUP(B354,Sheet3!A343:J1809,9,FALSE),0)</f>
        <v>0</v>
      </c>
      <c r="J354" s="26">
        <f t="shared" si="30"/>
        <v>0</v>
      </c>
      <c r="K354" s="3">
        <f t="shared" si="31"/>
        <v>0</v>
      </c>
    </row>
    <row r="355" spans="1:11" ht="12.75" customHeight="1" x14ac:dyDescent="0.2">
      <c r="A355" s="27"/>
      <c r="B355" s="32" t="s">
        <v>272</v>
      </c>
      <c r="C355" s="29">
        <f>IFERROR(VLOOKUP(B355,Sheet3!A344:I1810,6,FALSE),0)</f>
        <v>57.98</v>
      </c>
      <c r="D355" s="103">
        <f>IFERROR(VLOOKUP(B355,Sheet3!A344:I1810,8,FALSE),0)</f>
        <v>34.79</v>
      </c>
      <c r="E355" s="30"/>
      <c r="F355" s="107">
        <f t="shared" si="33"/>
        <v>0</v>
      </c>
      <c r="G355" s="31" t="str">
        <f>IFERROR(VLOOKUP(B355,Sheet3!A344:I1810,4,FALSE),0)</f>
        <v>1/2"</v>
      </c>
      <c r="H355" s="166" t="str">
        <f>IFERROR(VLOOKUP(B355,Sheet3!A344:I1810,5,FALSE),0)</f>
        <v>1/2" MAXLINE MULTI PORT OUTLET  WITH SHUTOFF, 1/2" NPT PORT (4X)</v>
      </c>
      <c r="I355" s="25">
        <f>IFERROR(VLOOKUP(B355,Sheet3!A344:J1810,9,FALSE),0)</f>
        <v>1.99</v>
      </c>
      <c r="J355" s="26">
        <f t="shared" si="30"/>
        <v>0</v>
      </c>
      <c r="K355" s="3">
        <f t="shared" si="31"/>
        <v>0</v>
      </c>
    </row>
    <row r="356" spans="1:11" ht="12.75" customHeight="1" thickBot="1" x14ac:dyDescent="0.25">
      <c r="A356" s="33"/>
      <c r="B356" s="40" t="s">
        <v>273</v>
      </c>
      <c r="C356" s="41">
        <f>IFERROR(VLOOKUP(B356,Sheet3!A345:I1811,6,FALSE),0)</f>
        <v>65.959999999999994</v>
      </c>
      <c r="D356" s="105">
        <f>IFERROR(VLOOKUP(B356,Sheet3!A345:I1811,8,FALSE),0)</f>
        <v>39.58</v>
      </c>
      <c r="E356" s="42"/>
      <c r="F356" s="108">
        <f t="shared" si="33"/>
        <v>0</v>
      </c>
      <c r="G356" s="43" t="str">
        <f>IFERROR(VLOOKUP(B356,Sheet3!A345:I1811,4,FALSE),0)</f>
        <v>3/4"</v>
      </c>
      <c r="H356" s="167" t="str">
        <f>IFERROR(VLOOKUP(B356,Sheet3!A345:I1811,5,FALSE),0)</f>
        <v>3/4" MAXLINE MULTI PORT OUTLET WITH SHUTOFF, 1/2" NPT PORT (4X)</v>
      </c>
      <c r="I356" s="25">
        <f>IFERROR(VLOOKUP(B356,Sheet3!A345:J1811,9,FALSE),0)</f>
        <v>2.25</v>
      </c>
      <c r="J356" s="26">
        <f t="shared" si="30"/>
        <v>0</v>
      </c>
      <c r="K356" s="3">
        <f t="shared" si="31"/>
        <v>0</v>
      </c>
    </row>
    <row r="357" spans="1:11" ht="12.75" customHeight="1" thickBot="1" x14ac:dyDescent="0.25">
      <c r="A357" s="20"/>
      <c r="B357" s="133" t="s">
        <v>274</v>
      </c>
      <c r="C357" s="134"/>
      <c r="E357" s="120"/>
      <c r="F357" s="153"/>
      <c r="G357" s="131"/>
      <c r="H357" s="168"/>
      <c r="I357" s="25">
        <f>IFERROR(VLOOKUP(B357,Sheet3!A346:J1812,9,FALSE),0)</f>
        <v>0</v>
      </c>
      <c r="J357" s="26">
        <f t="shared" si="30"/>
        <v>0</v>
      </c>
      <c r="K357" s="3">
        <f t="shared" si="31"/>
        <v>0</v>
      </c>
    </row>
    <row r="358" spans="1:11" ht="12.75" customHeight="1" x14ac:dyDescent="0.2">
      <c r="A358" s="27"/>
      <c r="B358" s="21" t="s">
        <v>275</v>
      </c>
      <c r="C358" s="22">
        <f>IFERROR(VLOOKUP(B358,Sheet3!A347:I1813,6,FALSE),0)</f>
        <v>0</v>
      </c>
      <c r="D358" s="102">
        <f>IFERROR(VLOOKUP(B358,Sheet3!A347:I1813,8,FALSE),0)</f>
        <v>0</v>
      </c>
      <c r="E358" s="23"/>
      <c r="F358" s="106">
        <f t="shared" ref="F358:F364" si="34">D358*E358</f>
        <v>0</v>
      </c>
      <c r="G358" s="177">
        <f>IFERROR(VLOOKUP(B358,Sheet3!A347:I1813,4,FALSE),0)</f>
        <v>0</v>
      </c>
      <c r="H358" s="180" t="str">
        <f>IFERROR(VLOOKUP(B358,Sheet3!A45:I1506,5,FALSE),0)</f>
        <v>1/2" NPT MALE X FEM X 2FT JUMPER HOSE</v>
      </c>
      <c r="I358" s="25">
        <f>IFERROR(VLOOKUP(B358,Sheet3!A347:J1813,9,FALSE),0)</f>
        <v>0</v>
      </c>
      <c r="J358" s="26">
        <f t="shared" si="30"/>
        <v>0</v>
      </c>
      <c r="K358" s="3">
        <f t="shared" si="31"/>
        <v>0</v>
      </c>
    </row>
    <row r="359" spans="1:11" ht="12.75" customHeight="1" x14ac:dyDescent="0.2">
      <c r="A359" s="27"/>
      <c r="B359" s="28" t="s">
        <v>276</v>
      </c>
      <c r="C359" s="29">
        <f>IFERROR(VLOOKUP(B359,Sheet3!A348:I1814,6,FALSE),0)</f>
        <v>0</v>
      </c>
      <c r="D359" s="103">
        <f>IFERROR(VLOOKUP(B359,Sheet3!A348:I1814,8,FALSE),0)</f>
        <v>0</v>
      </c>
      <c r="E359" s="30"/>
      <c r="F359" s="107">
        <f t="shared" si="34"/>
        <v>0</v>
      </c>
      <c r="G359" s="178">
        <f>IFERROR(VLOOKUP(B359,Sheet3!A348:I1814,4,FALSE),0)</f>
        <v>0</v>
      </c>
      <c r="H359" s="181" t="str">
        <f>IFERROR(VLOOKUP(B359,Sheet3!A46:I1507,5,FALSE),0)</f>
        <v>1/2" NPT MALE X FEM X 3FT JUMPER HOSE</v>
      </c>
      <c r="I359" s="25">
        <f>IFERROR(VLOOKUP(B359,Sheet3!A348:J1814,9,FALSE),0)</f>
        <v>0</v>
      </c>
      <c r="J359" s="26">
        <f t="shared" si="30"/>
        <v>0</v>
      </c>
      <c r="K359" s="3">
        <f t="shared" si="31"/>
        <v>0</v>
      </c>
    </row>
    <row r="360" spans="1:11" ht="12.75" customHeight="1" x14ac:dyDescent="0.2">
      <c r="A360" s="27"/>
      <c r="B360" s="28" t="s">
        <v>277</v>
      </c>
      <c r="C360" s="29">
        <f>IFERROR(VLOOKUP(B360,Sheet3!A349:I1815,6,FALSE),0)</f>
        <v>0</v>
      </c>
      <c r="D360" s="103">
        <f>IFERROR(VLOOKUP(B360,Sheet3!A349:I1815,8,FALSE),0)</f>
        <v>0</v>
      </c>
      <c r="E360" s="30"/>
      <c r="F360" s="107">
        <f t="shared" si="34"/>
        <v>0</v>
      </c>
      <c r="G360" s="178">
        <f>IFERROR(VLOOKUP(B360,Sheet3!A349:I1815,4,FALSE),0)</f>
        <v>0</v>
      </c>
      <c r="H360" s="181" t="str">
        <f>IFERROR(VLOOKUP(B360,Sheet3!A47:I1508,5,FALSE),0)</f>
        <v>3/4" NPT MALE X FEM X 2 FT JUMPER HOSE</v>
      </c>
      <c r="I360" s="25">
        <f>IFERROR(VLOOKUP(B360,Sheet3!A349:J1815,9,FALSE),0)</f>
        <v>0</v>
      </c>
      <c r="J360" s="26">
        <f t="shared" si="30"/>
        <v>0</v>
      </c>
      <c r="K360" s="3">
        <f t="shared" si="31"/>
        <v>0</v>
      </c>
    </row>
    <row r="361" spans="1:11" ht="12.75" customHeight="1" x14ac:dyDescent="0.2">
      <c r="A361" s="27"/>
      <c r="B361" s="28" t="s">
        <v>278</v>
      </c>
      <c r="C361" s="29">
        <f>IFERROR(VLOOKUP(B361,Sheet3!A350:I1816,6,FALSE),0)</f>
        <v>0</v>
      </c>
      <c r="D361" s="103">
        <f>IFERROR(VLOOKUP(B361,Sheet3!A350:I1816,8,FALSE),0)</f>
        <v>0</v>
      </c>
      <c r="E361" s="30"/>
      <c r="F361" s="107">
        <f t="shared" si="34"/>
        <v>0</v>
      </c>
      <c r="G361" s="178">
        <f>IFERROR(VLOOKUP(B361,Sheet3!A350:I1816,4,FALSE),0)</f>
        <v>0</v>
      </c>
      <c r="H361" s="181" t="str">
        <f>IFERROR(VLOOKUP(B361,Sheet3!A48:I1509,5,FALSE),0)</f>
        <v>3/4" NPT MALE X FEM X 3 FT JUMPER HOSE</v>
      </c>
      <c r="I361" s="25">
        <f>IFERROR(VLOOKUP(B361,Sheet3!A350:J1816,9,FALSE),0)</f>
        <v>0</v>
      </c>
      <c r="J361" s="26">
        <f t="shared" si="30"/>
        <v>0</v>
      </c>
      <c r="K361" s="3">
        <f t="shared" si="31"/>
        <v>0</v>
      </c>
    </row>
    <row r="362" spans="1:11" ht="12.75" customHeight="1" x14ac:dyDescent="0.2">
      <c r="A362" s="27"/>
      <c r="B362" s="28" t="s">
        <v>279</v>
      </c>
      <c r="C362" s="29">
        <f>IFERROR(VLOOKUP(B362,Sheet3!A351:I1817,6,FALSE),0)</f>
        <v>0</v>
      </c>
      <c r="D362" s="103">
        <f>IFERROR(VLOOKUP(B362,Sheet3!A351:I1817,8,FALSE),0)</f>
        <v>0</v>
      </c>
      <c r="E362" s="30"/>
      <c r="F362" s="107">
        <f t="shared" si="34"/>
        <v>0</v>
      </c>
      <c r="G362" s="178">
        <f>IFERROR(VLOOKUP(B362,Sheet3!A351:I1817,4,FALSE),0)</f>
        <v>0</v>
      </c>
      <c r="H362" s="181" t="str">
        <f>IFERROR(VLOOKUP(B362,Sheet3!A49:I1510,5,FALSE),0)</f>
        <v>3/4" NPT MALE X FEM X 5 FT JUMPER HOSE</v>
      </c>
      <c r="I362" s="25">
        <f>IFERROR(VLOOKUP(B362,Sheet3!A351:J1817,9,FALSE),0)</f>
        <v>0</v>
      </c>
      <c r="J362" s="26">
        <f t="shared" si="30"/>
        <v>0</v>
      </c>
      <c r="K362" s="3">
        <f t="shared" si="31"/>
        <v>0</v>
      </c>
    </row>
    <row r="363" spans="1:11" ht="12.75" customHeight="1" x14ac:dyDescent="0.2">
      <c r="A363" s="27"/>
      <c r="B363" s="28" t="s">
        <v>280</v>
      </c>
      <c r="C363" s="29">
        <f>IFERROR(VLOOKUP(B363,Sheet3!A352:I1818,6,FALSE),0)</f>
        <v>0</v>
      </c>
      <c r="D363" s="103">
        <f>IFERROR(VLOOKUP(B363,Sheet3!A352:I1818,8,FALSE),0)</f>
        <v>0</v>
      </c>
      <c r="E363" s="30"/>
      <c r="F363" s="107">
        <f t="shared" si="34"/>
        <v>0</v>
      </c>
      <c r="G363" s="178">
        <f>IFERROR(VLOOKUP(B363,Sheet3!A352:I1818,4,FALSE),0)</f>
        <v>0</v>
      </c>
      <c r="H363" s="181" t="str">
        <f>IFERROR(VLOOKUP(B363,Sheet3!A50:I1511,5,FALSE),0)</f>
        <v>1" NPT MALE X FEM X 2 FT JUMPER HOSE</v>
      </c>
      <c r="I363" s="25">
        <f>IFERROR(VLOOKUP(B363,Sheet3!A352:J1818,9,FALSE),0)</f>
        <v>0</v>
      </c>
      <c r="J363" s="26">
        <f t="shared" si="30"/>
        <v>0</v>
      </c>
      <c r="K363" s="3">
        <f t="shared" si="31"/>
        <v>0</v>
      </c>
    </row>
    <row r="364" spans="1:11" ht="12.75" customHeight="1" thickBot="1" x14ac:dyDescent="0.25">
      <c r="A364" s="33"/>
      <c r="B364" s="68" t="s">
        <v>281</v>
      </c>
      <c r="C364" s="41">
        <f>IFERROR(VLOOKUP(B364,Sheet3!A353:I1819,6,FALSE),0)</f>
        <v>0</v>
      </c>
      <c r="D364" s="105">
        <f>IFERROR(VLOOKUP(B364,Sheet3!A353:I1819,8,FALSE),0)</f>
        <v>0</v>
      </c>
      <c r="E364" s="42"/>
      <c r="F364" s="108">
        <f t="shared" si="34"/>
        <v>0</v>
      </c>
      <c r="G364" s="179">
        <f>IFERROR(VLOOKUP(B364,Sheet3!A353:I1819,4,FALSE),0)</f>
        <v>0</v>
      </c>
      <c r="H364" s="182" t="str">
        <f>IFERROR(VLOOKUP(B364,Sheet3!A51:I1512,5,FALSE),0)</f>
        <v>1" NPT MALE X FEM X 3 FT JUMPER HOSE</v>
      </c>
      <c r="I364" s="25">
        <f>IFERROR(VLOOKUP(B364,Sheet3!A353:J1819,9,FALSE),0)</f>
        <v>0</v>
      </c>
      <c r="J364" s="26">
        <f t="shared" si="30"/>
        <v>0</v>
      </c>
      <c r="K364" s="3">
        <f t="shared" si="31"/>
        <v>0</v>
      </c>
    </row>
    <row r="365" spans="1:11" ht="12.75" customHeight="1" thickBot="1" x14ac:dyDescent="0.25">
      <c r="A365" s="20"/>
      <c r="B365" s="153" t="s">
        <v>282</v>
      </c>
      <c r="C365" s="134"/>
      <c r="E365" s="122"/>
      <c r="F365" s="19"/>
      <c r="G365" s="131"/>
      <c r="H365" s="168"/>
      <c r="I365" s="25">
        <f>IFERROR(VLOOKUP(B365,Sheet3!A354:J1820,9,FALSE),0)</f>
        <v>0</v>
      </c>
      <c r="J365" s="26">
        <f t="shared" si="30"/>
        <v>0</v>
      </c>
      <c r="K365" s="3">
        <f t="shared" si="31"/>
        <v>0</v>
      </c>
    </row>
    <row r="366" spans="1:11" ht="12.75" customHeight="1" x14ac:dyDescent="0.2">
      <c r="A366" s="27"/>
      <c r="B366" s="36" t="s">
        <v>496</v>
      </c>
      <c r="C366" s="22">
        <f>IFERROR(VLOOKUP(B366,Sheet3!A355:I1821,6,FALSE),0)</f>
        <v>0</v>
      </c>
      <c r="D366" s="102">
        <f>IFERROR(VLOOKUP(B366,Sheet3!A355:I1821,8,FALSE),0)</f>
        <v>0</v>
      </c>
      <c r="E366" s="23"/>
      <c r="F366" s="106">
        <f t="shared" ref="F366:F378" si="35">D366*E366</f>
        <v>0</v>
      </c>
      <c r="G366" s="177">
        <f>IFERROR(VLOOKUP(B366,Sheet3!A355:I1821,4,FALSE),0)</f>
        <v>0</v>
      </c>
      <c r="H366" s="180" t="str">
        <f>IFERROR(VLOOKUP(B366,Sheet3!A45:I1506,5,FALSE),0)</f>
        <v>3/8" PUSH ON HOSE 164 FT ROLL</v>
      </c>
      <c r="I366" s="25">
        <f>IFERROR(VLOOKUP(B366,Sheet3!A355:J1821,9,FALSE),0)</f>
        <v>0</v>
      </c>
      <c r="J366" s="26">
        <f t="shared" si="30"/>
        <v>0</v>
      </c>
      <c r="K366" s="3">
        <f t="shared" si="31"/>
        <v>0</v>
      </c>
    </row>
    <row r="367" spans="1:11" ht="12.75" customHeight="1" x14ac:dyDescent="0.2">
      <c r="A367" s="27"/>
      <c r="B367" s="32" t="s">
        <v>283</v>
      </c>
      <c r="C367" s="29">
        <f>IFERROR(VLOOKUP(B367,Sheet3!A356:I1822,6,FALSE),0)</f>
        <v>0</v>
      </c>
      <c r="D367" s="103">
        <f>IFERROR(VLOOKUP(B367,Sheet3!A356:I1822,8,FALSE),0)</f>
        <v>0</v>
      </c>
      <c r="E367" s="30"/>
      <c r="F367" s="107">
        <f t="shared" si="35"/>
        <v>0</v>
      </c>
      <c r="G367" s="178">
        <f>IFERROR(VLOOKUP(B367,Sheet3!A356:I1822,4,FALSE),0)</f>
        <v>0</v>
      </c>
      <c r="H367" s="181" t="str">
        <f>IFERROR(VLOOKUP(B367,Sheet3!A46:I1507,5,FALSE),0)</f>
        <v>3/8" PUSH ON HOSE</v>
      </c>
      <c r="I367" s="25">
        <f>IFERROR(VLOOKUP(B367,Sheet3!A356:J1822,9,FALSE),0)</f>
        <v>0</v>
      </c>
      <c r="J367" s="26">
        <f t="shared" si="30"/>
        <v>0</v>
      </c>
      <c r="K367" s="3">
        <f t="shared" si="31"/>
        <v>0</v>
      </c>
    </row>
    <row r="368" spans="1:11" ht="12.75" customHeight="1" x14ac:dyDescent="0.2">
      <c r="A368" s="27"/>
      <c r="B368" s="32" t="s">
        <v>284</v>
      </c>
      <c r="C368" s="29">
        <f>IFERROR(VLOOKUP(B368,Sheet3!A357:I1823,6,FALSE),0)</f>
        <v>0</v>
      </c>
      <c r="D368" s="103">
        <f>IFERROR(VLOOKUP(B368,Sheet3!A357:I1823,8,FALSE),0)</f>
        <v>0</v>
      </c>
      <c r="E368" s="30"/>
      <c r="F368" s="107">
        <f t="shared" si="35"/>
        <v>0</v>
      </c>
      <c r="G368" s="178">
        <f>IFERROR(VLOOKUP(B368,Sheet3!A357:I1823,4,FALSE),0)</f>
        <v>0</v>
      </c>
      <c r="H368" s="181" t="str">
        <f>IFERROR(VLOOKUP(B368,Sheet3!A47:I1508,5,FALSE),0)</f>
        <v>3/8 PUSH ON HOSE FITTING X 1/4 MALE NPT</v>
      </c>
      <c r="I368" s="25">
        <f>IFERROR(VLOOKUP(B368,Sheet3!A357:J1823,9,FALSE),0)</f>
        <v>0</v>
      </c>
      <c r="J368" s="26">
        <f t="shared" si="30"/>
        <v>0</v>
      </c>
      <c r="K368" s="3">
        <f t="shared" si="31"/>
        <v>0</v>
      </c>
    </row>
    <row r="369" spans="1:11" ht="12.75" customHeight="1" x14ac:dyDescent="0.2">
      <c r="A369" s="27"/>
      <c r="B369" s="32" t="s">
        <v>285</v>
      </c>
      <c r="C369" s="29">
        <f>IFERROR(VLOOKUP(B369,Sheet3!A358:I1824,6,FALSE),0)</f>
        <v>0</v>
      </c>
      <c r="D369" s="103">
        <f>IFERROR(VLOOKUP(B369,Sheet3!A358:I1824,8,FALSE),0)</f>
        <v>0</v>
      </c>
      <c r="E369" s="30"/>
      <c r="F369" s="107">
        <f t="shared" si="35"/>
        <v>0</v>
      </c>
      <c r="G369" s="178">
        <f>IFERROR(VLOOKUP(B369,Sheet3!A358:I1824,4,FALSE),0)</f>
        <v>0</v>
      </c>
      <c r="H369" s="181" t="str">
        <f>IFERROR(VLOOKUP(B369,Sheet3!A48:I1509,5,FALSE),0)</f>
        <v>3/8 PUSH ON HOSE FITTING X 3/8 MALE NPT</v>
      </c>
      <c r="I369" s="25">
        <f>IFERROR(VLOOKUP(B369,Sheet3!A358:J1824,9,FALSE),0)</f>
        <v>0</v>
      </c>
      <c r="J369" s="26">
        <f t="shared" si="30"/>
        <v>0</v>
      </c>
      <c r="K369" s="3">
        <f t="shared" si="31"/>
        <v>0</v>
      </c>
    </row>
    <row r="370" spans="1:11" ht="12.75" customHeight="1" x14ac:dyDescent="0.2">
      <c r="A370" s="27"/>
      <c r="B370" s="32" t="s">
        <v>286</v>
      </c>
      <c r="C370" s="29">
        <f>IFERROR(VLOOKUP(B370,Sheet3!A359:I1825,6,FALSE),0)</f>
        <v>0</v>
      </c>
      <c r="D370" s="103">
        <f>IFERROR(VLOOKUP(B370,Sheet3!A359:I1825,8,FALSE),0)</f>
        <v>0</v>
      </c>
      <c r="E370" s="30"/>
      <c r="F370" s="107">
        <f t="shared" si="35"/>
        <v>0</v>
      </c>
      <c r="G370" s="178">
        <f>IFERROR(VLOOKUP(B370,Sheet3!A359:I1825,4,FALSE),0)</f>
        <v>0</v>
      </c>
      <c r="H370" s="181" t="str">
        <f>IFERROR(VLOOKUP(B370,Sheet3!A49:I1510,5,FALSE),0)</f>
        <v>3/8 PUSH ON HOSE FITTING X 1/2 MALE NPT</v>
      </c>
      <c r="I370" s="25">
        <f>IFERROR(VLOOKUP(B370,Sheet3!A359:J1825,9,FALSE),0)</f>
        <v>0</v>
      </c>
      <c r="J370" s="26">
        <f t="shared" si="30"/>
        <v>0</v>
      </c>
      <c r="K370" s="3">
        <f t="shared" si="31"/>
        <v>0</v>
      </c>
    </row>
    <row r="371" spans="1:11" ht="12.75" customHeight="1" x14ac:dyDescent="0.2">
      <c r="A371" s="27"/>
      <c r="B371" s="32" t="s">
        <v>287</v>
      </c>
      <c r="C371" s="29">
        <f>IFERROR(VLOOKUP(B371,Sheet3!A360:I1826,6,FALSE),0)</f>
        <v>0</v>
      </c>
      <c r="D371" s="103">
        <f>IFERROR(VLOOKUP(B371,Sheet3!A360:I1826,8,FALSE),0)</f>
        <v>0</v>
      </c>
      <c r="E371" s="30"/>
      <c r="F371" s="107">
        <f t="shared" si="35"/>
        <v>0</v>
      </c>
      <c r="G371" s="178">
        <f>IFERROR(VLOOKUP(B371,Sheet3!A360:I1826,4,FALSE),0)</f>
        <v>0</v>
      </c>
      <c r="H371" s="181" t="str">
        <f>IFERROR(VLOOKUP(B371,Sheet3!A50:I1511,5,FALSE),0)</f>
        <v>3/8 PUSH ON HOSE FITTING X 1/4 FEMALE SWIVEL NPT</v>
      </c>
      <c r="I371" s="25">
        <f>IFERROR(VLOOKUP(B371,Sheet3!A360:J1826,9,FALSE),0)</f>
        <v>0</v>
      </c>
      <c r="J371" s="26">
        <f t="shared" si="30"/>
        <v>0</v>
      </c>
      <c r="K371" s="3">
        <f t="shared" si="31"/>
        <v>0</v>
      </c>
    </row>
    <row r="372" spans="1:11" ht="12.75" customHeight="1" x14ac:dyDescent="0.2">
      <c r="A372" s="27"/>
      <c r="B372" s="32" t="s">
        <v>288</v>
      </c>
      <c r="C372" s="29">
        <f>IFERROR(VLOOKUP(B372,Sheet3!A361:I1827,6,FALSE),0)</f>
        <v>0</v>
      </c>
      <c r="D372" s="103">
        <f>IFERROR(VLOOKUP(B372,Sheet3!A361:I1827,8,FALSE),0)</f>
        <v>0</v>
      </c>
      <c r="E372" s="30"/>
      <c r="F372" s="107">
        <f t="shared" si="35"/>
        <v>0</v>
      </c>
      <c r="G372" s="178">
        <f>IFERROR(VLOOKUP(B372,Sheet3!A361:I1827,4,FALSE),0)</f>
        <v>0</v>
      </c>
      <c r="H372" s="181" t="str">
        <f>IFERROR(VLOOKUP(B372,Sheet3!A51:I1512,5,FALSE),0)</f>
        <v>3/8 PUSH ON HOSE FITTING X 1/2 FEMALE SWIVEL NPT</v>
      </c>
      <c r="I372" s="25">
        <f>IFERROR(VLOOKUP(B372,Sheet3!A361:J1827,9,FALSE),0)</f>
        <v>0</v>
      </c>
      <c r="J372" s="26">
        <f t="shared" si="30"/>
        <v>0</v>
      </c>
      <c r="K372" s="3">
        <f t="shared" si="31"/>
        <v>0</v>
      </c>
    </row>
    <row r="373" spans="1:11" ht="12.75" customHeight="1" x14ac:dyDescent="0.2">
      <c r="A373" s="27"/>
      <c r="B373" s="32" t="s">
        <v>497</v>
      </c>
      <c r="C373" s="29">
        <f>IFERROR(VLOOKUP(B373,Sheet3!A362:I1828,6,FALSE),0)</f>
        <v>0</v>
      </c>
      <c r="D373" s="103">
        <f>IFERROR(VLOOKUP(B373,Sheet3!A362:I1828,8,FALSE),0)</f>
        <v>0</v>
      </c>
      <c r="E373" s="30"/>
      <c r="F373" s="107">
        <f t="shared" si="35"/>
        <v>0</v>
      </c>
      <c r="G373" s="178">
        <f>IFERROR(VLOOKUP(B373,Sheet3!A362:I1828,4,FALSE),0)</f>
        <v>0</v>
      </c>
      <c r="H373" s="181" t="str">
        <f>IFERROR(VLOOKUP(B373,Sheet3!A52:I1513,5,FALSE),0)</f>
        <v>1/2" PUSH ON HOSE 160 FT ROLL</v>
      </c>
      <c r="I373" s="25">
        <f>IFERROR(VLOOKUP(B373,Sheet3!A362:J1828,9,FALSE),0)</f>
        <v>0</v>
      </c>
      <c r="J373" s="26">
        <f t="shared" si="30"/>
        <v>0</v>
      </c>
      <c r="K373" s="3">
        <f t="shared" si="31"/>
        <v>0</v>
      </c>
    </row>
    <row r="374" spans="1:11" ht="12.75" customHeight="1" x14ac:dyDescent="0.2">
      <c r="A374" s="27"/>
      <c r="B374" s="32" t="s">
        <v>289</v>
      </c>
      <c r="C374" s="29">
        <f>IFERROR(VLOOKUP(B374,Sheet3!A363:I1829,6,FALSE),0)</f>
        <v>0</v>
      </c>
      <c r="D374" s="103">
        <f>IFERROR(VLOOKUP(B374,Sheet3!A363:I1829,8,FALSE),0)</f>
        <v>0</v>
      </c>
      <c r="E374" s="30"/>
      <c r="F374" s="107">
        <f t="shared" si="35"/>
        <v>0</v>
      </c>
      <c r="G374" s="178">
        <f>IFERROR(VLOOKUP(B374,Sheet3!A363:I1829,4,FALSE),0)</f>
        <v>0</v>
      </c>
      <c r="H374" s="181" t="str">
        <f>IFERROR(VLOOKUP(B374,Sheet3!A53:I1514,5,FALSE),0)</f>
        <v>1/2" ID PUSH ON HOSE</v>
      </c>
      <c r="I374" s="25">
        <f>IFERROR(VLOOKUP(B374,Sheet3!A363:J1829,9,FALSE),0)</f>
        <v>0</v>
      </c>
      <c r="J374" s="26">
        <f t="shared" si="30"/>
        <v>0</v>
      </c>
      <c r="K374" s="3">
        <f t="shared" si="31"/>
        <v>0</v>
      </c>
    </row>
    <row r="375" spans="1:11" ht="12.75" customHeight="1" x14ac:dyDescent="0.2">
      <c r="A375" s="27"/>
      <c r="B375" s="32" t="s">
        <v>290</v>
      </c>
      <c r="C375" s="29">
        <f>IFERROR(VLOOKUP(B375,Sheet3!A364:I1830,6,FALSE),0)</f>
        <v>0</v>
      </c>
      <c r="D375" s="103">
        <f>IFERROR(VLOOKUP(B375,Sheet3!A364:I1830,8,FALSE),0)</f>
        <v>0</v>
      </c>
      <c r="E375" s="30"/>
      <c r="F375" s="107">
        <f t="shared" si="35"/>
        <v>0</v>
      </c>
      <c r="G375" s="178">
        <f>IFERROR(VLOOKUP(B375,Sheet3!A364:I1830,4,FALSE),0)</f>
        <v>0</v>
      </c>
      <c r="H375" s="181" t="str">
        <f>IFERROR(VLOOKUP(B375,Sheet3!A54:I1515,5,FALSE),0)</f>
        <v>1/2 PUSH ON HOSE FITTING X 1/2 MALE NPT</v>
      </c>
      <c r="I375" s="25">
        <f>IFERROR(VLOOKUP(B375,Sheet3!A364:J1830,9,FALSE),0)</f>
        <v>0</v>
      </c>
      <c r="J375" s="26">
        <f t="shared" si="30"/>
        <v>0</v>
      </c>
      <c r="K375" s="3">
        <f t="shared" si="31"/>
        <v>0</v>
      </c>
    </row>
    <row r="376" spans="1:11" ht="12.75" customHeight="1" thickBot="1" x14ac:dyDescent="0.25">
      <c r="A376" s="27"/>
      <c r="B376" s="40" t="s">
        <v>291</v>
      </c>
      <c r="C376" s="41">
        <f>IFERROR(VLOOKUP(B376,Sheet3!A365:I1831,6,FALSE),0)</f>
        <v>0</v>
      </c>
      <c r="D376" s="105">
        <f>IFERROR(VLOOKUP(B376,Sheet3!A365:I1831,8,FALSE),0)</f>
        <v>0</v>
      </c>
      <c r="E376" s="42"/>
      <c r="F376" s="108">
        <f t="shared" si="35"/>
        <v>0</v>
      </c>
      <c r="G376" s="179">
        <f>IFERROR(VLOOKUP(B376,Sheet3!A365:I1831,4,FALSE),0)</f>
        <v>0</v>
      </c>
      <c r="H376" s="181" t="str">
        <f>IFERROR(VLOOKUP(B376,Sheet3!A55:I1516,5,FALSE),0)</f>
        <v>1/2 PUSH ON HOSE FITTING X 1/2 FEMALE SWIVEL  NPT</v>
      </c>
      <c r="I376" s="25">
        <f>IFERROR(VLOOKUP(B376,Sheet3!A365:J1831,9,FALSE),0)</f>
        <v>0</v>
      </c>
      <c r="J376" s="26">
        <f t="shared" si="30"/>
        <v>0</v>
      </c>
      <c r="K376" s="3">
        <f t="shared" si="31"/>
        <v>0</v>
      </c>
    </row>
    <row r="377" spans="1:11" ht="12.75" customHeight="1" x14ac:dyDescent="0.2">
      <c r="A377" s="27"/>
      <c r="B377" s="36" t="s">
        <v>292</v>
      </c>
      <c r="C377" s="22">
        <f>IFERROR(VLOOKUP(B377,Sheet3!A366:I1832,6,FALSE),0)</f>
        <v>0</v>
      </c>
      <c r="D377" s="102">
        <f>IFERROR(VLOOKUP(B377,Sheet3!A366:I1832,8,FALSE),0)</f>
        <v>0</v>
      </c>
      <c r="E377" s="23"/>
      <c r="F377" s="106">
        <f t="shared" si="35"/>
        <v>0</v>
      </c>
      <c r="G377" s="177">
        <f>IFERROR(VLOOKUP(B377,Sheet3!A366:I1832,4,FALSE),0)</f>
        <v>0</v>
      </c>
      <c r="H377" s="181" t="str">
        <f>IFERROR(VLOOKUP(B377,Sheet3!A56:I1517,5,FALSE),0)</f>
        <v xml:space="preserve">3/8 HOSE STRAIN RELIEF, FOR HOSE DIAM .50 - .70  </v>
      </c>
      <c r="I377" s="25">
        <f>IFERROR(VLOOKUP(B377,Sheet3!A366:J1832,9,FALSE),0)</f>
        <v>0</v>
      </c>
      <c r="J377" s="26">
        <f t="shared" si="30"/>
        <v>0</v>
      </c>
      <c r="K377" s="3">
        <f t="shared" si="31"/>
        <v>0</v>
      </c>
    </row>
    <row r="378" spans="1:11" ht="12.75" customHeight="1" thickBot="1" x14ac:dyDescent="0.25">
      <c r="A378" s="33"/>
      <c r="B378" s="40" t="s">
        <v>293</v>
      </c>
      <c r="C378" s="41">
        <f>IFERROR(VLOOKUP(B378,Sheet3!A367:I1833,6,FALSE),0)</f>
        <v>0</v>
      </c>
      <c r="D378" s="105">
        <f>IFERROR(VLOOKUP(B378,Sheet3!A367:I1833,8,FALSE),0)</f>
        <v>0</v>
      </c>
      <c r="E378" s="42"/>
      <c r="F378" s="108">
        <f t="shared" si="35"/>
        <v>0</v>
      </c>
      <c r="G378" s="179">
        <f>IFERROR(VLOOKUP(B378,Sheet3!A367:I1833,4,FALSE),0)</f>
        <v>0</v>
      </c>
      <c r="H378" s="182" t="str">
        <f>IFERROR(VLOOKUP(B378,Sheet3!A57:I1518,5,FALSE),0)</f>
        <v xml:space="preserve">1/2 HOSE STRAIN RELIEF, FOR HOSE DIAM .70 - 1.00, </v>
      </c>
      <c r="I378" s="25">
        <f>IFERROR(VLOOKUP(B378,Sheet3!A367:J1833,9,FALSE),0)</f>
        <v>0</v>
      </c>
      <c r="J378" s="26">
        <f t="shared" si="30"/>
        <v>0</v>
      </c>
      <c r="K378" s="3">
        <f t="shared" si="31"/>
        <v>0</v>
      </c>
    </row>
    <row r="379" spans="1:11" ht="12.75" customHeight="1" thickBot="1" x14ac:dyDescent="0.25">
      <c r="A379" s="20"/>
      <c r="B379" s="133" t="s">
        <v>294</v>
      </c>
      <c r="C379" s="134"/>
      <c r="E379" s="120"/>
      <c r="F379" s="153"/>
      <c r="G379" s="131"/>
      <c r="H379" s="168"/>
      <c r="I379" s="25">
        <f>IFERROR(VLOOKUP(B379,Sheet3!A368:J1834,9,FALSE),0)</f>
        <v>0</v>
      </c>
      <c r="J379" s="26">
        <f t="shared" si="30"/>
        <v>0</v>
      </c>
      <c r="K379" s="3">
        <f t="shared" si="31"/>
        <v>0</v>
      </c>
    </row>
    <row r="380" spans="1:11" ht="12.75" customHeight="1" x14ac:dyDescent="0.2">
      <c r="A380" s="27"/>
      <c r="B380" s="36" t="s">
        <v>295</v>
      </c>
      <c r="C380" s="22">
        <f>IFERROR(VLOOKUP(B380,Sheet3!A369:I1835,6,FALSE),0)</f>
        <v>0</v>
      </c>
      <c r="D380" s="102">
        <f>IFERROR(VLOOKUP(B380,Sheet3!A369:I1835,8,FALSE),0)</f>
        <v>0</v>
      </c>
      <c r="E380" s="23"/>
      <c r="F380" s="106">
        <f t="shared" ref="F380:F383" si="36">D380*E380</f>
        <v>0</v>
      </c>
      <c r="G380" s="177">
        <f>IFERROR(VLOOKUP(B380,Sheet3!A369:I1835,4,FALSE),0)</f>
        <v>0</v>
      </c>
      <c r="H380" s="180" t="str">
        <f>IFERROR(VLOOKUP(B380,Sheet3!A45:I1506,5,FALSE),0)</f>
        <v>1-1/2" NPT MALE X FEM X 18"" JUMPER HOSE</v>
      </c>
      <c r="I380" s="25">
        <f>IFERROR(VLOOKUP(B380,Sheet3!A369:J1835,9,FALSE),0)</f>
        <v>0</v>
      </c>
      <c r="J380" s="26">
        <f t="shared" si="30"/>
        <v>0</v>
      </c>
      <c r="K380" s="3">
        <f t="shared" si="31"/>
        <v>0</v>
      </c>
    </row>
    <row r="381" spans="1:11" ht="12.75" customHeight="1" x14ac:dyDescent="0.2">
      <c r="A381" s="27"/>
      <c r="B381" s="32" t="s">
        <v>296</v>
      </c>
      <c r="C381" s="29">
        <f>IFERROR(VLOOKUP(B381,Sheet3!A370:I1836,6,FALSE),0)</f>
        <v>0</v>
      </c>
      <c r="D381" s="103">
        <f>IFERROR(VLOOKUP(B381,Sheet3!A370:I1836,8,FALSE),0)</f>
        <v>0</v>
      </c>
      <c r="E381" s="30"/>
      <c r="F381" s="107">
        <f t="shared" si="36"/>
        <v>0</v>
      </c>
      <c r="G381" s="178">
        <f>IFERROR(VLOOKUP(B381,Sheet3!A370:I1836,4,FALSE),0)</f>
        <v>0</v>
      </c>
      <c r="H381" s="181" t="str">
        <f>IFERROR(VLOOKUP(B381,Sheet3!A46:I1507,5,FALSE),0)</f>
        <v>1-1/2" NPT MALE X FEM X 3 FT JUMPER HOSE</v>
      </c>
      <c r="I381" s="25">
        <f>IFERROR(VLOOKUP(B381,Sheet3!A370:J1836,9,FALSE),0)</f>
        <v>0</v>
      </c>
      <c r="J381" s="26">
        <f t="shared" si="30"/>
        <v>0</v>
      </c>
      <c r="K381" s="3">
        <f t="shared" si="31"/>
        <v>0</v>
      </c>
    </row>
    <row r="382" spans="1:11" ht="12.75" customHeight="1" x14ac:dyDescent="0.2">
      <c r="A382" s="27"/>
      <c r="B382" s="32" t="s">
        <v>297</v>
      </c>
      <c r="C382" s="29">
        <f>IFERROR(VLOOKUP(B382,Sheet3!A371:I1837,6,FALSE),0)</f>
        <v>0</v>
      </c>
      <c r="D382" s="103">
        <f>IFERROR(VLOOKUP(B382,Sheet3!A371:I1837,8,FALSE),0)</f>
        <v>0</v>
      </c>
      <c r="E382" s="30"/>
      <c r="F382" s="107">
        <f t="shared" si="36"/>
        <v>0</v>
      </c>
      <c r="G382" s="178">
        <f>IFERROR(VLOOKUP(B382,Sheet3!A371:I1837,4,FALSE),0)</f>
        <v>0</v>
      </c>
      <c r="H382" s="181" t="str">
        <f>IFERROR(VLOOKUP(B382,Sheet3!A47:I1508,5,FALSE),0)</f>
        <v>2" NPT MALE X FEM X 3 FT JUMPER HOSE</v>
      </c>
      <c r="I382" s="25">
        <f>IFERROR(VLOOKUP(B382,Sheet3!A371:J1837,9,FALSE),0)</f>
        <v>0</v>
      </c>
      <c r="J382" s="26">
        <f t="shared" si="30"/>
        <v>0</v>
      </c>
      <c r="K382" s="3">
        <f t="shared" si="31"/>
        <v>0</v>
      </c>
    </row>
    <row r="383" spans="1:11" ht="12.75" customHeight="1" thickBot="1" x14ac:dyDescent="0.25">
      <c r="A383" s="33"/>
      <c r="B383" s="40" t="s">
        <v>298</v>
      </c>
      <c r="C383" s="41">
        <f>IFERROR(VLOOKUP(B383,Sheet3!A372:I1838,6,FALSE),0)</f>
        <v>0</v>
      </c>
      <c r="D383" s="105">
        <f>IFERROR(VLOOKUP(B383,Sheet3!A372:I1838,8,FALSE),0)</f>
        <v>0</v>
      </c>
      <c r="E383" s="42"/>
      <c r="F383" s="108">
        <f t="shared" si="36"/>
        <v>0</v>
      </c>
      <c r="G383" s="179">
        <f>IFERROR(VLOOKUP(B383,Sheet3!A372:I1838,4,FALSE),0)</f>
        <v>0</v>
      </c>
      <c r="H383" s="182" t="str">
        <f>IFERROR(VLOOKUP(B383,Sheet3!A48:I1509,5,FALSE),0)</f>
        <v>3" NPT MALE X FEM X 3 FT JUMPER HOSE</v>
      </c>
      <c r="I383" s="25">
        <f>IFERROR(VLOOKUP(B383,Sheet3!A372:J1838,9,FALSE),0)</f>
        <v>0</v>
      </c>
      <c r="J383" s="26">
        <f t="shared" si="30"/>
        <v>0</v>
      </c>
      <c r="K383" s="3">
        <f t="shared" si="31"/>
        <v>0</v>
      </c>
    </row>
    <row r="384" spans="1:11" ht="12.75" customHeight="1" thickBot="1" x14ac:dyDescent="0.25">
      <c r="A384" s="20"/>
      <c r="B384" s="153" t="s">
        <v>299</v>
      </c>
      <c r="C384" s="134"/>
      <c r="E384" s="120"/>
      <c r="F384" s="153"/>
      <c r="G384" s="131"/>
      <c r="H384" s="168"/>
      <c r="I384" s="25">
        <f>IFERROR(VLOOKUP(B384,Sheet3!A373:J1839,9,FALSE),0)</f>
        <v>0</v>
      </c>
      <c r="J384" s="26">
        <f t="shared" ref="J384:J422" si="37">I384*E384</f>
        <v>0</v>
      </c>
      <c r="K384" s="3">
        <f t="shared" ref="K384:K422" si="38">E384*C384</f>
        <v>0</v>
      </c>
    </row>
    <row r="385" spans="1:14" ht="12.75" customHeight="1" x14ac:dyDescent="0.2">
      <c r="A385" s="27"/>
      <c r="B385" s="36" t="s">
        <v>300</v>
      </c>
      <c r="C385" s="22">
        <f>IFERROR(VLOOKUP(B385,Sheet3!A374:I1840,6,FALSE),0)</f>
        <v>52.91</v>
      </c>
      <c r="D385" s="102">
        <f>IFERROR(VLOOKUP(B385,Sheet3!A374:I1840,8,FALSE),0)</f>
        <v>31.75</v>
      </c>
      <c r="E385" s="23"/>
      <c r="F385" s="106">
        <f t="shared" ref="F385:F392" si="39">D385*E385</f>
        <v>0</v>
      </c>
      <c r="G385" s="24">
        <f>IFERROR(VLOOKUP(B385,Sheet3!A374:I1840,4,FALSE),0)</f>
        <v>0</v>
      </c>
      <c r="H385" s="165" t="str">
        <f>IFERROR(VLOOKUP(B385,Sheet3!A374:I1840,5,FALSE),0)</f>
        <v>3/8" FILTER REGULATOR UNIT WITH GAUGE, 3/8"  NPT PORTS</v>
      </c>
      <c r="I385" s="25">
        <f>IFERROR(VLOOKUP(B385,Sheet3!A374:J1840,9,FALSE),0)</f>
        <v>1.48</v>
      </c>
      <c r="J385" s="26">
        <f t="shared" si="37"/>
        <v>0</v>
      </c>
      <c r="K385" s="3">
        <f t="shared" si="38"/>
        <v>0</v>
      </c>
    </row>
    <row r="386" spans="1:14" ht="12.75" customHeight="1" x14ac:dyDescent="0.2">
      <c r="A386" s="27"/>
      <c r="B386" s="32" t="s">
        <v>301</v>
      </c>
      <c r="C386" s="29">
        <f>IFERROR(VLOOKUP(B386,Sheet3!A375:I1841,6,FALSE),0)</f>
        <v>78.7</v>
      </c>
      <c r="D386" s="103">
        <f>IFERROR(VLOOKUP(B386,Sheet3!A375:I1841,8,FALSE),0)</f>
        <v>47.22</v>
      </c>
      <c r="E386" s="30"/>
      <c r="F386" s="107">
        <f t="shared" si="39"/>
        <v>0</v>
      </c>
      <c r="G386" s="31">
        <f>IFERROR(VLOOKUP(B386,Sheet3!A375:I1841,4,FALSE),0)</f>
        <v>0</v>
      </c>
      <c r="H386" s="166" t="str">
        <f>IFERROR(VLOOKUP(B386,Sheet3!A375:I1841,5,FALSE),0)</f>
        <v>1/2" FILTER REGULATOR UNIT WITH GAUGE, 1/2"  NPT PORTS</v>
      </c>
      <c r="I386" s="25">
        <f>IFERROR(VLOOKUP(B386,Sheet3!A375:J1841,9,FALSE),0)</f>
        <v>3.08</v>
      </c>
      <c r="J386" s="26">
        <f t="shared" si="37"/>
        <v>0</v>
      </c>
      <c r="K386" s="3">
        <f t="shared" si="38"/>
        <v>0</v>
      </c>
    </row>
    <row r="387" spans="1:14" ht="12.75" customHeight="1" x14ac:dyDescent="0.2">
      <c r="A387" s="27"/>
      <c r="B387" s="32" t="s">
        <v>302</v>
      </c>
      <c r="C387" s="29">
        <f>IFERROR(VLOOKUP(B387,Sheet3!A376:I1842,6,FALSE),0)</f>
        <v>99.21</v>
      </c>
      <c r="D387" s="103">
        <f>IFERROR(VLOOKUP(B387,Sheet3!A376:I1842,8,FALSE),0)</f>
        <v>59.53</v>
      </c>
      <c r="E387" s="30"/>
      <c r="F387" s="107">
        <f t="shared" si="39"/>
        <v>0</v>
      </c>
      <c r="G387" s="31">
        <f>IFERROR(VLOOKUP(B387,Sheet3!A376:I1842,4,FALSE),0)</f>
        <v>0</v>
      </c>
      <c r="H387" s="166" t="str">
        <f>IFERROR(VLOOKUP(B387,Sheet3!A376:I1842,5,FALSE),0)</f>
        <v>3/4" FILTER REGULATOR UNIT WITH GAUGE, 3/4"  NPT PORTS</v>
      </c>
      <c r="I387" s="25">
        <f>IFERROR(VLOOKUP(B387,Sheet3!A376:J1842,9,FALSE),0)</f>
        <v>3.15</v>
      </c>
      <c r="J387" s="26">
        <f t="shared" si="37"/>
        <v>0</v>
      </c>
      <c r="K387" s="3">
        <f t="shared" si="38"/>
        <v>0</v>
      </c>
    </row>
    <row r="388" spans="1:14" ht="12.75" customHeight="1" x14ac:dyDescent="0.2">
      <c r="A388" s="27"/>
      <c r="B388" s="32" t="s">
        <v>303</v>
      </c>
      <c r="C388" s="29">
        <f>IFERROR(VLOOKUP(B388,Sheet3!A377:I1843,6,FALSE),0)</f>
        <v>110.2</v>
      </c>
      <c r="D388" s="103">
        <f>IFERROR(VLOOKUP(B388,Sheet3!A377:I1843,8,FALSE),0)</f>
        <v>66.12</v>
      </c>
      <c r="E388" s="30"/>
      <c r="F388" s="107">
        <f t="shared" si="39"/>
        <v>0</v>
      </c>
      <c r="G388" s="31">
        <f>IFERROR(VLOOKUP(B388,Sheet3!A377:I1843,4,FALSE),0)</f>
        <v>0</v>
      </c>
      <c r="H388" s="166" t="str">
        <f>IFERROR(VLOOKUP(B388,Sheet3!A377:I1843,5,FALSE),0)</f>
        <v>1" FILTER REGULATOR UNIT WITH GAUGE, 1"  NPT PORTS</v>
      </c>
      <c r="I388" s="25">
        <f>IFERROR(VLOOKUP(B388,Sheet3!A377:J1843,9,FALSE),0)</f>
        <v>4.6399999999999997</v>
      </c>
      <c r="J388" s="26">
        <f t="shared" si="37"/>
        <v>0</v>
      </c>
      <c r="K388" s="3">
        <f t="shared" si="38"/>
        <v>0</v>
      </c>
    </row>
    <row r="389" spans="1:14" ht="12.75" customHeight="1" x14ac:dyDescent="0.2">
      <c r="A389" s="27"/>
      <c r="B389" s="32"/>
      <c r="C389" s="29">
        <f>IFERROR(VLOOKUP(B389,Sheet3!A378:I1844,6,FALSE),0)</f>
        <v>0</v>
      </c>
      <c r="D389" s="103">
        <f>IFERROR(VLOOKUP(B389,Sheet3!A378:I1844,8,FALSE),0)</f>
        <v>0</v>
      </c>
      <c r="E389" s="30"/>
      <c r="F389" s="107">
        <f t="shared" si="39"/>
        <v>0</v>
      </c>
      <c r="G389" s="31">
        <f>IFERROR(VLOOKUP(B389,Sheet3!A378:I1844,4,FALSE),0)</f>
        <v>0</v>
      </c>
      <c r="H389" s="166">
        <f>IFERROR(VLOOKUP(B389,Sheet3!A378:I1844,5,FALSE),0)</f>
        <v>0</v>
      </c>
      <c r="I389" s="25">
        <f>IFERROR(VLOOKUP(B389,Sheet3!A378:J1844,9,FALSE),0)</f>
        <v>0</v>
      </c>
      <c r="J389" s="26">
        <f t="shared" si="37"/>
        <v>0</v>
      </c>
      <c r="K389" s="3">
        <f t="shared" si="38"/>
        <v>0</v>
      </c>
    </row>
    <row r="390" spans="1:14" ht="12.75" customHeight="1" x14ac:dyDescent="0.2">
      <c r="A390" s="27"/>
      <c r="B390" s="32" t="s">
        <v>304</v>
      </c>
      <c r="C390" s="29">
        <f>IFERROR(VLOOKUP(B390,Sheet3!A379:I1845,6,FALSE),0)</f>
        <v>129.97</v>
      </c>
      <c r="D390" s="103">
        <f>IFERROR(VLOOKUP(B390,Sheet3!A379:I1845,8,FALSE),0)</f>
        <v>77.98</v>
      </c>
      <c r="E390" s="30"/>
      <c r="F390" s="107">
        <f t="shared" si="39"/>
        <v>0</v>
      </c>
      <c r="G390" s="31">
        <f>IFERROR(VLOOKUP(B390,Sheet3!A379:I1845,4,FALSE),0)</f>
        <v>0</v>
      </c>
      <c r="H390" s="166" t="str">
        <f>IFERROR(VLOOKUP(B390,Sheet3!A379:I1845,5,FALSE),0)</f>
        <v>1/2" VERTICAL FILTER REGULATOR UNIT WITH GAUGE,  1/2" NPT PORTS</v>
      </c>
      <c r="I390" s="25">
        <f>IFERROR(VLOOKUP(B390,Sheet3!A379:J1845,9,FALSE),0)</f>
        <v>5</v>
      </c>
      <c r="J390" s="26">
        <f t="shared" si="37"/>
        <v>0</v>
      </c>
      <c r="K390" s="3">
        <f t="shared" si="38"/>
        <v>0</v>
      </c>
    </row>
    <row r="391" spans="1:14" ht="12.75" customHeight="1" x14ac:dyDescent="0.2">
      <c r="A391" s="27"/>
      <c r="B391" s="32" t="s">
        <v>305</v>
      </c>
      <c r="C391" s="29">
        <f>IFERROR(VLOOKUP(B391,Sheet3!A380:I1846,6,FALSE),0)</f>
        <v>129.97</v>
      </c>
      <c r="D391" s="103">
        <f>IFERROR(VLOOKUP(B391,Sheet3!A380:I1846,8,FALSE),0)</f>
        <v>77.98</v>
      </c>
      <c r="E391" s="30"/>
      <c r="F391" s="107">
        <f t="shared" si="39"/>
        <v>0</v>
      </c>
      <c r="G391" s="31">
        <f>IFERROR(VLOOKUP(B391,Sheet3!A380:I1846,4,FALSE),0)</f>
        <v>0</v>
      </c>
      <c r="H391" s="166" t="str">
        <f>IFERROR(VLOOKUP(B391,Sheet3!A380:I1846,5,FALSE),0)</f>
        <v>3/4" VERTICAL FILTER REGULATOR UNIT WITH GAUGE,  3/4"  NPT PORTS</v>
      </c>
      <c r="I391" s="25">
        <f>IFERROR(VLOOKUP(B391,Sheet3!A380:J1846,9,FALSE),0)</f>
        <v>5</v>
      </c>
      <c r="J391" s="26">
        <f t="shared" si="37"/>
        <v>0</v>
      </c>
      <c r="K391" s="3">
        <f t="shared" si="38"/>
        <v>0</v>
      </c>
      <c r="N391" s="3"/>
    </row>
    <row r="392" spans="1:14" ht="12.75" customHeight="1" thickBot="1" x14ac:dyDescent="0.25">
      <c r="A392" s="27"/>
      <c r="B392" s="40"/>
      <c r="C392" s="41">
        <f>IFERROR(VLOOKUP(B392,Sheet3!A381:I1847,6,FALSE),0)</f>
        <v>0</v>
      </c>
      <c r="D392" s="105">
        <f>IFERROR(VLOOKUP(B392,Sheet3!A381:I1847,8,FALSE),0)</f>
        <v>0</v>
      </c>
      <c r="E392" s="30"/>
      <c r="F392" s="108">
        <f t="shared" si="39"/>
        <v>0</v>
      </c>
      <c r="G392" s="43">
        <f>IFERROR(VLOOKUP(B392,Sheet3!A381:I1847,4,FALSE),0)</f>
        <v>0</v>
      </c>
      <c r="H392" s="167">
        <f>IFERROR(VLOOKUP(B392,Sheet3!A381:I1847,5,FALSE),0)</f>
        <v>0</v>
      </c>
      <c r="I392" s="25">
        <f>IFERROR(VLOOKUP(B392,Sheet3!A381:J1847,9,FALSE),0)</f>
        <v>0</v>
      </c>
      <c r="J392" s="26">
        <f t="shared" si="37"/>
        <v>0</v>
      </c>
      <c r="K392" s="3">
        <f t="shared" si="38"/>
        <v>0</v>
      </c>
    </row>
    <row r="393" spans="1:14" ht="12.75" customHeight="1" thickBot="1" x14ac:dyDescent="0.25">
      <c r="A393" s="33"/>
      <c r="B393" s="153" t="s">
        <v>306</v>
      </c>
      <c r="C393" s="134"/>
      <c r="E393" s="120"/>
      <c r="F393" s="153"/>
      <c r="G393" s="131"/>
      <c r="H393" s="168"/>
      <c r="I393" s="25">
        <f>IFERROR(VLOOKUP(B393,Sheet3!A382:J1848,9,FALSE),0)</f>
        <v>0</v>
      </c>
      <c r="J393" s="26">
        <f t="shared" si="37"/>
        <v>0</v>
      </c>
      <c r="K393" s="3">
        <f t="shared" si="38"/>
        <v>0</v>
      </c>
    </row>
    <row r="394" spans="1:14" ht="12.75" customHeight="1" x14ac:dyDescent="0.2">
      <c r="A394" s="35"/>
      <c r="B394" s="36" t="s">
        <v>307</v>
      </c>
      <c r="C394" s="22">
        <f>IFERROR(VLOOKUP(B394,Sheet3!A383:I1849,6,FALSE),0)</f>
        <v>499.94</v>
      </c>
      <c r="D394" s="102">
        <f>IFERROR(VLOOKUP(B394,Sheet3!A383:I1849,8,FALSE),0)</f>
        <v>299.95999999999998</v>
      </c>
      <c r="E394" s="23"/>
      <c r="F394" s="106">
        <f t="shared" ref="F394:F422" si="40">D394*E394</f>
        <v>0</v>
      </c>
      <c r="G394" s="24" t="str">
        <f>IFERROR(VLOOKUP(B394,Sheet3!A383:I1849,4,FALSE),0)</f>
        <v>1"</v>
      </c>
      <c r="H394" s="165" t="str">
        <f>IFERROR(VLOOKUP(B394,Sheet3!A383:I1849,5,FALSE),0)</f>
        <v>3/4" FASTPIPE MASTER KIT 90 FT, 3 OUTLETS  -  SHIPS IN ONE BOX</v>
      </c>
      <c r="I394" s="25">
        <f>IFERROR(VLOOKUP(B394,Sheet3!A383:J1849,9,FALSE),0)</f>
        <v>9</v>
      </c>
      <c r="J394" s="26">
        <f t="shared" si="37"/>
        <v>0</v>
      </c>
      <c r="K394" s="3">
        <f t="shared" si="38"/>
        <v>0</v>
      </c>
    </row>
    <row r="395" spans="1:14" ht="12.75" customHeight="1" x14ac:dyDescent="0.2">
      <c r="A395" s="35"/>
      <c r="B395" s="32" t="s">
        <v>308</v>
      </c>
      <c r="C395" s="29">
        <f>IFERROR(VLOOKUP(B395,Sheet3!A384:I1850,6,FALSE),0)</f>
        <v>732.94</v>
      </c>
      <c r="D395" s="103">
        <f>IFERROR(VLOOKUP(B395,Sheet3!A384:I1850,8,FALSE),0)</f>
        <v>439.76</v>
      </c>
      <c r="E395" s="30"/>
      <c r="F395" s="107">
        <f t="shared" si="40"/>
        <v>0</v>
      </c>
      <c r="G395" s="31" t="str">
        <f>IFERROR(VLOOKUP(B395,Sheet3!A384:I1850,4,FALSE),0)</f>
        <v>1"</v>
      </c>
      <c r="H395" s="166" t="str">
        <f>IFERROR(VLOOKUP(B395,Sheet3!A384:I1850,5,FALSE),0)</f>
        <v>1" FASTPIPE MASTER KIT 90FT, 3 OUTLETS -SHIPS IN ONE BOX</v>
      </c>
      <c r="I395" s="25">
        <f>IFERROR(VLOOKUP(B395,Sheet3!A384:J1850,9,FALSE),0)</f>
        <v>11.6</v>
      </c>
      <c r="J395" s="26">
        <f t="shared" si="37"/>
        <v>0</v>
      </c>
      <c r="K395" s="3">
        <f t="shared" si="38"/>
        <v>0</v>
      </c>
    </row>
    <row r="396" spans="1:14" ht="12.75" customHeight="1" x14ac:dyDescent="0.2">
      <c r="A396" s="35"/>
      <c r="B396" s="32"/>
      <c r="C396" s="29">
        <f>IFERROR(VLOOKUP(B396,Sheet3!A385:I1851,6,FALSE),0)</f>
        <v>0</v>
      </c>
      <c r="D396" s="103">
        <f>IFERROR(VLOOKUP(B396,Sheet3!A385:I1851,8,FALSE),0)</f>
        <v>0</v>
      </c>
      <c r="E396" s="30"/>
      <c r="F396" s="107">
        <f t="shared" si="40"/>
        <v>0</v>
      </c>
      <c r="G396" s="31">
        <f>IFERROR(VLOOKUP(B396,Sheet3!A385:I1851,4,FALSE),0)</f>
        <v>0</v>
      </c>
      <c r="H396" s="166">
        <f>IFERROR(VLOOKUP(B396,Sheet3!A385:I1851,5,FALSE),0)</f>
        <v>0</v>
      </c>
      <c r="I396" s="25">
        <f>IFERROR(VLOOKUP(B396,Sheet3!A385:J1851,9,FALSE),0)</f>
        <v>0</v>
      </c>
      <c r="J396" s="26">
        <f t="shared" si="37"/>
        <v>0</v>
      </c>
      <c r="K396" s="3">
        <f t="shared" si="38"/>
        <v>0</v>
      </c>
    </row>
    <row r="397" spans="1:14" ht="12.75" customHeight="1" x14ac:dyDescent="0.2">
      <c r="A397" s="35"/>
      <c r="B397" s="32" t="s">
        <v>309</v>
      </c>
      <c r="C397" s="29">
        <f>IFERROR(VLOOKUP(B397,Sheet3!A386:I1852,6,FALSE),0)</f>
        <v>1011.98</v>
      </c>
      <c r="D397" s="103">
        <f>IFERROR(VLOOKUP(B397,Sheet3!A386:I1852,8,FALSE),0)</f>
        <v>607.19000000000005</v>
      </c>
      <c r="E397" s="30"/>
      <c r="F397" s="107">
        <f t="shared" si="40"/>
        <v>0</v>
      </c>
      <c r="G397" s="31" t="str">
        <f>IFERROR(VLOOKUP(B397,Sheet3!A386:I1852,4,FALSE),0)</f>
        <v>1"</v>
      </c>
      <c r="H397" s="166" t="str">
        <f>IFERROR(VLOOKUP(B397,Sheet3!A386:I1852,5,FALSE),0)</f>
        <v>3/4" FASTPIPE MASTER KIT 230FT, 5 OUTLETS  COMBO UNIT 2 PACKAGES</v>
      </c>
      <c r="I397" s="25">
        <f>IFERROR(VLOOKUP(B397,Sheet3!A386:J1852,9,FALSE),0)</f>
        <v>12</v>
      </c>
      <c r="J397" s="26">
        <f t="shared" si="37"/>
        <v>0</v>
      </c>
      <c r="K397" s="3">
        <f t="shared" si="38"/>
        <v>0</v>
      </c>
    </row>
    <row r="398" spans="1:14" ht="12.75" customHeight="1" x14ac:dyDescent="0.2">
      <c r="A398" s="35"/>
      <c r="B398" s="32" t="s">
        <v>310</v>
      </c>
      <c r="C398" s="29">
        <f>IFERROR(VLOOKUP(B398,Sheet3!A387:I1853,6,FALSE),0)</f>
        <v>1242.97</v>
      </c>
      <c r="D398" s="103">
        <f>IFERROR(VLOOKUP(B398,Sheet3!A387:I1853,8,FALSE),0)</f>
        <v>745.78</v>
      </c>
      <c r="E398" s="30"/>
      <c r="F398" s="107">
        <f t="shared" si="40"/>
        <v>0</v>
      </c>
      <c r="G398" s="31" t="str">
        <f>IFERROR(VLOOKUP(B398,Sheet3!A387:I1853,4,FALSE),0)</f>
        <v>1"</v>
      </c>
      <c r="H398" s="166" t="str">
        <f>IFERROR(VLOOKUP(B398,Sheet3!A387:I1853,5,FALSE),0)</f>
        <v>1" FASTPIPE MASTER KIT 230FT, 5 OUTLETS  COMBO UNIT 2 PACKAGES (non-returnable)</v>
      </c>
      <c r="I398" s="25">
        <f>IFERROR(VLOOKUP(B398,Sheet3!A387:J1853,9,FALSE),0)</f>
        <v>15</v>
      </c>
      <c r="J398" s="26">
        <f t="shared" si="37"/>
        <v>0</v>
      </c>
      <c r="K398" s="3">
        <f t="shared" si="38"/>
        <v>0</v>
      </c>
    </row>
    <row r="399" spans="1:14" ht="12.75" customHeight="1" x14ac:dyDescent="0.2">
      <c r="A399" s="35"/>
      <c r="B399" s="32" t="s">
        <v>311</v>
      </c>
      <c r="C399" s="29">
        <f>IFERROR(VLOOKUP(B399,Sheet3!A388:I1854,6,FALSE),0)</f>
        <v>363.49</v>
      </c>
      <c r="D399" s="103">
        <f>IFERROR(VLOOKUP(B399,Sheet3!A388:I1854,8,FALSE),0)</f>
        <v>218.09</v>
      </c>
      <c r="E399" s="30"/>
      <c r="F399" s="107">
        <f t="shared" si="40"/>
        <v>0</v>
      </c>
      <c r="G399" s="31" t="str">
        <f>IFERROR(VLOOKUP(B399,Sheet3!A388:I1854,4,FALSE),0)</f>
        <v>1"</v>
      </c>
      <c r="H399" s="166" t="str">
        <f>IFERROR(VLOOKUP(B399,Sheet3!A388:I1854,5,FALSE),0)</f>
        <v>3/4" FASTPIPE COOLING KIT</v>
      </c>
      <c r="I399" s="25">
        <f>IFERROR(VLOOKUP(B399,Sheet3!A388:J1854,9,FALSE),0)</f>
        <v>34</v>
      </c>
      <c r="J399" s="26">
        <f t="shared" si="37"/>
        <v>0</v>
      </c>
      <c r="K399" s="3">
        <f t="shared" si="38"/>
        <v>0</v>
      </c>
    </row>
    <row r="400" spans="1:14" ht="12.75" customHeight="1" x14ac:dyDescent="0.2">
      <c r="A400" s="35"/>
      <c r="B400" s="32" t="s">
        <v>312</v>
      </c>
      <c r="C400" s="29">
        <f>IFERROR(VLOOKUP(B400,Sheet3!A389:I1855,6,FALSE),0)</f>
        <v>475.49</v>
      </c>
      <c r="D400" s="103">
        <f>IFERROR(VLOOKUP(B400,Sheet3!A389:I1855,8,FALSE),0)</f>
        <v>285.29000000000002</v>
      </c>
      <c r="E400" s="47"/>
      <c r="F400" s="107">
        <f t="shared" si="40"/>
        <v>0</v>
      </c>
      <c r="G400" s="31" t="str">
        <f>IFERROR(VLOOKUP(B400,Sheet3!A389:I1855,4,FALSE),0)</f>
        <v>1"</v>
      </c>
      <c r="H400" s="166" t="str">
        <f>IFERROR(VLOOKUP(B400,Sheet3!A389:I1855,5,FALSE),0)</f>
        <v>1" FASTPIPE COOLING KIT</v>
      </c>
      <c r="I400" s="25">
        <f>IFERROR(VLOOKUP(B400,Sheet3!A389:J1855,9,FALSE),0)</f>
        <v>66</v>
      </c>
      <c r="J400" s="26">
        <f t="shared" si="37"/>
        <v>0</v>
      </c>
      <c r="K400" s="3">
        <f t="shared" si="38"/>
        <v>0</v>
      </c>
    </row>
    <row r="401" spans="1:11" ht="12.75" customHeight="1" x14ac:dyDescent="0.2">
      <c r="A401" s="69"/>
      <c r="B401" s="32"/>
      <c r="C401" s="29">
        <f>IFERROR(VLOOKUP(B401,Sheet3!A390:I1856,6,FALSE),0)</f>
        <v>0</v>
      </c>
      <c r="D401" s="103">
        <f>IFERROR(VLOOKUP(B401,Sheet3!A390:I1856,8,FALSE),0)</f>
        <v>0</v>
      </c>
      <c r="E401" s="30"/>
      <c r="F401" s="107">
        <f t="shared" si="40"/>
        <v>0</v>
      </c>
      <c r="G401" s="31">
        <f>IFERROR(VLOOKUP(B401,Sheet3!A390:I1856,4,FALSE),0)</f>
        <v>0</v>
      </c>
      <c r="H401" s="166">
        <f>IFERROR(VLOOKUP(B401,Sheet3!A390:I1856,5,FALSE),0)</f>
        <v>0</v>
      </c>
      <c r="I401" s="25">
        <f>IFERROR(VLOOKUP(B401,Sheet3!A390:J1856,9,FALSE),0)</f>
        <v>0</v>
      </c>
      <c r="J401" s="26">
        <f t="shared" si="37"/>
        <v>0</v>
      </c>
      <c r="K401" s="3">
        <f t="shared" si="38"/>
        <v>0</v>
      </c>
    </row>
    <row r="402" spans="1:11" ht="12.75" customHeight="1" x14ac:dyDescent="0.2">
      <c r="A402" s="69"/>
      <c r="B402" s="32"/>
      <c r="C402" s="29">
        <f>IFERROR(VLOOKUP(B402,Sheet3!A391:I1857,6,FALSE),0)</f>
        <v>0</v>
      </c>
      <c r="D402" s="103">
        <f>IFERROR(VLOOKUP(B402,Sheet3!A391:I1857,8,FALSE),0)</f>
        <v>0</v>
      </c>
      <c r="E402" s="30"/>
      <c r="F402" s="107">
        <f t="shared" si="40"/>
        <v>0</v>
      </c>
      <c r="G402" s="31">
        <f>IFERROR(VLOOKUP(B402,Sheet3!A391:I1857,4,FALSE),0)</f>
        <v>0</v>
      </c>
      <c r="H402" s="166">
        <f>IFERROR(VLOOKUP(B402,Sheet3!A391:I1857,5,FALSE),0)</f>
        <v>0</v>
      </c>
      <c r="I402" s="25">
        <f>IFERROR(VLOOKUP(B402,Sheet3!A391:J1857,9,FALSE),0)</f>
        <v>0</v>
      </c>
      <c r="J402" s="26">
        <f t="shared" si="37"/>
        <v>0</v>
      </c>
      <c r="K402" s="3">
        <f t="shared" si="38"/>
        <v>0</v>
      </c>
    </row>
    <row r="403" spans="1:11" ht="12.75" customHeight="1" x14ac:dyDescent="0.2">
      <c r="A403" s="69"/>
      <c r="B403" s="32" t="s">
        <v>313</v>
      </c>
      <c r="C403" s="29">
        <f>IFERROR(VLOOKUP(B403,Sheet3!A392:I1858,6,FALSE),0)</f>
        <v>264.94</v>
      </c>
      <c r="D403" s="103">
        <f>IFERROR(VLOOKUP(B403,Sheet3!A392:I1858,8,FALSE),0)</f>
        <v>158.96</v>
      </c>
      <c r="E403" s="30"/>
      <c r="F403" s="107">
        <f t="shared" si="40"/>
        <v>0</v>
      </c>
      <c r="G403" s="31" t="str">
        <f>IFERROR(VLOOKUP(B403,Sheet3!A392:I1858,4,FALSE),0)</f>
        <v>1/2"</v>
      </c>
      <c r="H403" s="166" t="str">
        <f>IFERROR(VLOOKUP(B403,Sheet3!A392:I1858,5,FALSE),0)</f>
        <v>1/2" MAXLINE MASTER KIT 100 FT, 3 OUTLETS, 1 COMP MANIFOLD, 1 TEE, 5 ELBOWS,  CUTTER AND BEVEL TOOL</v>
      </c>
      <c r="I403" s="25">
        <f>IFERROR(VLOOKUP(B403,Sheet3!A392:J1858,9,FALSE),0)</f>
        <v>1.21</v>
      </c>
      <c r="J403" s="26">
        <f t="shared" si="37"/>
        <v>0</v>
      </c>
      <c r="K403" s="3">
        <f t="shared" si="38"/>
        <v>0</v>
      </c>
    </row>
    <row r="404" spans="1:11" ht="12.75" customHeight="1" x14ac:dyDescent="0.2">
      <c r="A404" s="69"/>
      <c r="B404" s="32" t="s">
        <v>314</v>
      </c>
      <c r="C404" s="29">
        <f>IFERROR(VLOOKUP(B404,Sheet3!A393:I1859,6,FALSE),0)</f>
        <v>314.99</v>
      </c>
      <c r="D404" s="103">
        <f>IFERROR(VLOOKUP(B404,Sheet3!A393:I1859,8,FALSE),0)</f>
        <v>188.99</v>
      </c>
      <c r="E404" s="30"/>
      <c r="F404" s="107">
        <f t="shared" si="40"/>
        <v>0</v>
      </c>
      <c r="G404" s="31" t="str">
        <f>IFERROR(VLOOKUP(B404,Sheet3!A393:I1859,4,FALSE),0)</f>
        <v>3/4"</v>
      </c>
      <c r="H404" s="166" t="str">
        <f>IFERROR(VLOOKUP(B404,Sheet3!A393:I1859,5,FALSE),0)</f>
        <v>3/4" MAXLINE MASTER KIT COMPLETE 100FT</v>
      </c>
      <c r="I404" s="25">
        <f>IFERROR(VLOOKUP(B404,Sheet3!A393:J1859,9,FALSE),0)</f>
        <v>7</v>
      </c>
      <c r="J404" s="26">
        <f t="shared" si="37"/>
        <v>0</v>
      </c>
      <c r="K404" s="3">
        <f t="shared" si="38"/>
        <v>0</v>
      </c>
    </row>
    <row r="405" spans="1:11" ht="12.75" customHeight="1" x14ac:dyDescent="0.2">
      <c r="A405" s="69"/>
      <c r="B405" s="32" t="s">
        <v>315</v>
      </c>
      <c r="C405" s="29">
        <f>IFERROR(VLOOKUP(B405,Sheet3!A394:I1860,6,FALSE),0)</f>
        <v>679.47</v>
      </c>
      <c r="D405" s="103">
        <f>IFERROR(VLOOKUP(B405,Sheet3!A394:I1860,8,FALSE),0)</f>
        <v>407.68</v>
      </c>
      <c r="E405" s="30"/>
      <c r="F405" s="107">
        <f t="shared" si="40"/>
        <v>0</v>
      </c>
      <c r="G405" s="31" t="str">
        <f>IFERROR(VLOOKUP(B405,Sheet3!A394:I1860,4,FALSE),0)</f>
        <v>3/4"</v>
      </c>
      <c r="H405" s="166" t="str">
        <f>IFERROR(VLOOKUP(B405,Sheet3!A394:I1860,5,FALSE),0)</f>
        <v>3/4" MAXLINE MASTER KIT 300 FT</v>
      </c>
      <c r="I405" s="25">
        <f>IFERROR(VLOOKUP(B405,Sheet3!A394:J1860,9,FALSE),0)</f>
        <v>0</v>
      </c>
      <c r="J405" s="26">
        <f t="shared" si="37"/>
        <v>0</v>
      </c>
      <c r="K405" s="3">
        <f t="shared" si="38"/>
        <v>0</v>
      </c>
    </row>
    <row r="406" spans="1:11" ht="12.75" customHeight="1" x14ac:dyDescent="0.2">
      <c r="A406" s="69"/>
      <c r="B406" s="32"/>
      <c r="C406" s="29">
        <f>IFERROR(VLOOKUP(B406,Sheet3!A395:I1861,6,FALSE),0)</f>
        <v>0</v>
      </c>
      <c r="D406" s="103">
        <f>IFERROR(VLOOKUP(B406,Sheet3!A395:I1861,8,FALSE),0)</f>
        <v>0</v>
      </c>
      <c r="E406" s="30"/>
      <c r="F406" s="107">
        <f t="shared" si="40"/>
        <v>0</v>
      </c>
      <c r="G406" s="31">
        <f>IFERROR(VLOOKUP(B406,Sheet3!A395:I1861,4,FALSE),0)</f>
        <v>0</v>
      </c>
      <c r="H406" s="166">
        <f>IFERROR(VLOOKUP(B406,Sheet3!A395:I1861,5,FALSE),0)</f>
        <v>0</v>
      </c>
      <c r="I406" s="25">
        <f>IFERROR(VLOOKUP(B406,Sheet3!A395:J1861,9,FALSE),0)</f>
        <v>0</v>
      </c>
      <c r="J406" s="26">
        <f t="shared" si="37"/>
        <v>0</v>
      </c>
      <c r="K406" s="3">
        <f t="shared" si="38"/>
        <v>0</v>
      </c>
    </row>
    <row r="407" spans="1:11" ht="12.75" customHeight="1" thickBot="1" x14ac:dyDescent="0.25">
      <c r="A407" s="70"/>
      <c r="B407" s="40"/>
      <c r="C407" s="41">
        <f>IFERROR(VLOOKUP(B407,Sheet3!A396:I1862,6,FALSE),0)</f>
        <v>0</v>
      </c>
      <c r="D407" s="105">
        <f>IFERROR(VLOOKUP(B407,Sheet3!A396:I1862,8,FALSE),0)</f>
        <v>0</v>
      </c>
      <c r="E407" s="47"/>
      <c r="F407" s="108">
        <f t="shared" si="40"/>
        <v>0</v>
      </c>
      <c r="G407" s="43">
        <f>IFERROR(VLOOKUP(B407,Sheet3!A396:I1862,4,FALSE),0)</f>
        <v>0</v>
      </c>
      <c r="H407" s="167">
        <f>IFERROR(VLOOKUP(B407,Sheet3!A396:I1862,5,FALSE),0)</f>
        <v>0</v>
      </c>
      <c r="I407" s="25">
        <f>IFERROR(VLOOKUP(B407,Sheet3!A396:J1862,9,FALSE),0)</f>
        <v>0</v>
      </c>
      <c r="J407" s="26">
        <f t="shared" si="37"/>
        <v>0</v>
      </c>
      <c r="K407" s="3">
        <f t="shared" si="38"/>
        <v>0</v>
      </c>
    </row>
    <row r="408" spans="1:11" ht="12.75" customHeight="1" x14ac:dyDescent="0.2">
      <c r="A408" s="34"/>
      <c r="B408" s="36" t="s">
        <v>316</v>
      </c>
      <c r="C408" s="22">
        <f>IFERROR(VLOOKUP(B408,Sheet3!A397:I1863,6,FALSE),0)</f>
        <v>242.94</v>
      </c>
      <c r="D408" s="102">
        <f>IFERROR(VLOOKUP(B408,Sheet3!A397:I1863,8,FALSE),0)</f>
        <v>145.76</v>
      </c>
      <c r="E408" s="23"/>
      <c r="F408" s="106">
        <f t="shared" si="40"/>
        <v>0</v>
      </c>
      <c r="G408" s="24">
        <f>IFERROR(VLOOKUP(B408,Sheet3!A397:I1863,4,FALSE),0)</f>
        <v>0</v>
      </c>
      <c r="H408" s="165" t="str">
        <f>IFERROR(VLOOKUP(B408,Sheet3!A397:I1863,5,FALSE),0)</f>
        <v>HOSE REEL,  3/8 X 50 FT, 1/2" INLET X 1/4" NPT OUTLET,  BLUE, DUAL ARM, ALL METAL, RAPIDAIR</v>
      </c>
      <c r="I408" s="25">
        <f>IFERROR(VLOOKUP(B408,Sheet3!A397:J1863,9,FALSE),0)</f>
        <v>35</v>
      </c>
      <c r="J408" s="26">
        <f t="shared" si="37"/>
        <v>0</v>
      </c>
      <c r="K408" s="3">
        <f t="shared" si="38"/>
        <v>0</v>
      </c>
    </row>
    <row r="409" spans="1:11" ht="12.75" customHeight="1" x14ac:dyDescent="0.2">
      <c r="A409" s="35"/>
      <c r="B409" s="32" t="s">
        <v>317</v>
      </c>
      <c r="C409" s="29">
        <f>IFERROR(VLOOKUP(B409,Sheet3!A398:I1864,6,FALSE),0)</f>
        <v>329.95</v>
      </c>
      <c r="D409" s="103">
        <f>IFERROR(VLOOKUP(B409,Sheet3!A398:I1864,8,FALSE),0)</f>
        <v>197.97</v>
      </c>
      <c r="E409" s="30"/>
      <c r="F409" s="107">
        <f t="shared" si="40"/>
        <v>0</v>
      </c>
      <c r="G409" s="31">
        <f>IFERROR(VLOOKUP(B409,Sheet3!A398:I1864,4,FALSE),0)</f>
        <v>0</v>
      </c>
      <c r="H409" s="166" t="str">
        <f>IFERROR(VLOOKUP(B409,Sheet3!A398:I1864,5,FALSE),0)</f>
        <v>HOSE REEL,  3/8 X 75 FT, 1/2" INLET X 1/4" NPT OUTLET,  BLUE, DUAL ARM, ALL METAL, RAPIDAIR</v>
      </c>
      <c r="I409" s="25">
        <f>IFERROR(VLOOKUP(B409,Sheet3!A398:J1864,9,FALSE),0)</f>
        <v>55</v>
      </c>
      <c r="J409" s="26">
        <f t="shared" si="37"/>
        <v>0</v>
      </c>
      <c r="K409" s="3">
        <f t="shared" si="38"/>
        <v>0</v>
      </c>
    </row>
    <row r="410" spans="1:11" ht="12.75" customHeight="1" x14ac:dyDescent="0.2">
      <c r="A410" s="35"/>
      <c r="B410" s="32" t="s">
        <v>318</v>
      </c>
      <c r="C410" s="29">
        <f>IFERROR(VLOOKUP(B410,Sheet3!A399:I1865,6,FALSE),0)</f>
        <v>295.94</v>
      </c>
      <c r="D410" s="103">
        <f>IFERROR(VLOOKUP(B410,Sheet3!A399:I1865,8,FALSE),0)</f>
        <v>177.56</v>
      </c>
      <c r="E410" s="30"/>
      <c r="F410" s="107">
        <f t="shared" si="40"/>
        <v>0</v>
      </c>
      <c r="G410" s="31">
        <f>IFERROR(VLOOKUP(B410,Sheet3!A399:I1865,4,FALSE),0)</f>
        <v>0</v>
      </c>
      <c r="H410" s="166" t="str">
        <f>IFERROR(VLOOKUP(B410,Sheet3!A399:I1865,5,FALSE),0)</f>
        <v>HOSE REEL,  1/2 X 50 FT, 1/2" INLET X 1/2" NPT OUTLET,  BLUE, DUAL ARM, ALL METAL, RAPIDAIR</v>
      </c>
      <c r="I410" s="25">
        <f>IFERROR(VLOOKUP(B410,Sheet3!A399:J1865,9,FALSE),0)</f>
        <v>50</v>
      </c>
      <c r="J410" s="26">
        <f t="shared" si="37"/>
        <v>0</v>
      </c>
      <c r="K410" s="3">
        <f t="shared" si="38"/>
        <v>0</v>
      </c>
    </row>
    <row r="411" spans="1:11" ht="12.75" customHeight="1" x14ac:dyDescent="0.2">
      <c r="A411" s="35"/>
      <c r="B411" s="32" t="s">
        <v>319</v>
      </c>
      <c r="C411" s="29">
        <f>IFERROR(VLOOKUP(B411,Sheet3!A400:I1866,6,FALSE),0)</f>
        <v>687.94</v>
      </c>
      <c r="D411" s="103">
        <f>IFERROR(VLOOKUP(B411,Sheet3!A400:I1866,8,FALSE),0)</f>
        <v>412.76</v>
      </c>
      <c r="E411" s="30"/>
      <c r="F411" s="107">
        <f t="shared" si="40"/>
        <v>0</v>
      </c>
      <c r="G411" s="31">
        <f>IFERROR(VLOOKUP(B411,Sheet3!A400:I1866,4,FALSE),0)</f>
        <v>0</v>
      </c>
      <c r="H411" s="166" t="str">
        <f>IFERROR(VLOOKUP(B411,Sheet3!A400:I1866,5,FALSE),0)</f>
        <v>HOSE REEL, 1/2 X 100 FT, 1/2" INLET X 1/2" NPT OUTLET,  BLUE, RAPIDAIR **SHIP  LTL ONLY **</v>
      </c>
      <c r="I411" s="25">
        <f>IFERROR(VLOOKUP(B411,Sheet3!A400:J1866,9,FALSE),0)</f>
        <v>75</v>
      </c>
      <c r="J411" s="26">
        <f t="shared" si="37"/>
        <v>0</v>
      </c>
      <c r="K411" s="3">
        <f t="shared" si="38"/>
        <v>0</v>
      </c>
    </row>
    <row r="412" spans="1:11" ht="12.75" customHeight="1" x14ac:dyDescent="0.2">
      <c r="A412" s="35"/>
      <c r="B412" s="71">
        <v>50616</v>
      </c>
      <c r="C412" s="29">
        <f>IFERROR(VLOOKUP(B412,Sheet3!A401:I1867,6,FALSE),0)</f>
        <v>0</v>
      </c>
      <c r="D412" s="103">
        <f>IFERROR(VLOOKUP(B412,Sheet3!A401:I1867,8,FALSE),0)</f>
        <v>0</v>
      </c>
      <c r="E412" s="30"/>
      <c r="F412" s="107">
        <f t="shared" si="40"/>
        <v>0</v>
      </c>
      <c r="G412" s="31">
        <f>IFERROR(VLOOKUP(B412,Sheet3!A401:I1867,4,FALSE),0)</f>
        <v>0</v>
      </c>
      <c r="H412" s="166" t="str">
        <f>IFERROR(VLOOKUP(B412,Sheet3!A1:I1867,5,FALSE),0)</f>
        <v xml:space="preserve">1/2" NPT Hex Nipple </v>
      </c>
      <c r="I412" s="25">
        <f>IFERROR(VLOOKUP(B412,Sheet3!A401:J1867,9,FALSE),0)</f>
        <v>0</v>
      </c>
      <c r="J412" s="26">
        <f t="shared" si="37"/>
        <v>0</v>
      </c>
      <c r="K412" s="3">
        <f t="shared" si="38"/>
        <v>0</v>
      </c>
    </row>
    <row r="413" spans="1:11" ht="12.75" customHeight="1" x14ac:dyDescent="0.2">
      <c r="A413" s="35"/>
      <c r="B413" s="32" t="s">
        <v>320</v>
      </c>
      <c r="C413" s="29">
        <f>IFERROR(VLOOKUP(B413,Sheet3!A402:I1868,6,FALSE),0)</f>
        <v>64.95</v>
      </c>
      <c r="D413" s="103">
        <f>IFERROR(VLOOKUP(B413,Sheet3!A402:I1868,8,FALSE),0)</f>
        <v>38.97</v>
      </c>
      <c r="E413" s="30"/>
      <c r="F413" s="107">
        <f t="shared" si="40"/>
        <v>0</v>
      </c>
      <c r="G413" s="31">
        <f>IFERROR(VLOOKUP(B413,Sheet3!A402:I1868,4,FALSE),0)</f>
        <v>0</v>
      </c>
      <c r="H413" s="166" t="str">
        <f>IFERROR(VLOOKUP(B413,Sheet3!A402:I1868,5,FALSE),0)</f>
        <v>SWIVEL BRACKET FOR R-03050</v>
      </c>
      <c r="I413" s="25">
        <f>IFERROR(VLOOKUP(B413,Sheet3!A402:J1868,9,FALSE),0)</f>
        <v>3.5</v>
      </c>
      <c r="J413" s="26">
        <f t="shared" si="37"/>
        <v>0</v>
      </c>
      <c r="K413" s="3">
        <f t="shared" si="38"/>
        <v>0</v>
      </c>
    </row>
    <row r="414" spans="1:11" ht="12.75" customHeight="1" thickBot="1" x14ac:dyDescent="0.25">
      <c r="A414" s="50"/>
      <c r="B414" s="104" t="s">
        <v>321</v>
      </c>
      <c r="C414" s="41">
        <f>IFERROR(VLOOKUP(B414,Sheet3!A403:I1869,6,FALSE),0)</f>
        <v>76.95</v>
      </c>
      <c r="D414" s="105">
        <f>IFERROR(VLOOKUP(B414,Sheet3!A403:I1869,8,FALSE),0)</f>
        <v>46.17</v>
      </c>
      <c r="E414" s="30"/>
      <c r="F414" s="108">
        <f t="shared" si="40"/>
        <v>0</v>
      </c>
      <c r="G414" s="43">
        <f>IFERROR(VLOOKUP(B414,Sheet3!A403:I1869,4,FALSE),0)</f>
        <v>0</v>
      </c>
      <c r="H414" s="167" t="str">
        <f>IFERROR(VLOOKUP(B414,Sheet3!A403:I1869,5,FALSE),0)</f>
        <v>SWIVEL BRACKET FOR R-05050</v>
      </c>
      <c r="I414" s="25">
        <f>IFERROR(VLOOKUP(B414,Sheet3!A403:J1869,9,FALSE),0)</f>
        <v>0</v>
      </c>
      <c r="J414" s="26">
        <f t="shared" si="37"/>
        <v>0</v>
      </c>
      <c r="K414" s="3">
        <f t="shared" si="38"/>
        <v>0</v>
      </c>
    </row>
    <row r="415" spans="1:11" ht="12.75" customHeight="1" x14ac:dyDescent="0.2">
      <c r="B415" s="101">
        <v>50700</v>
      </c>
      <c r="C415" s="22">
        <f>IFERROR(VLOOKUP(B415,Sheet3!A404:I1870,6,FALSE),0)</f>
        <v>0</v>
      </c>
      <c r="D415" s="102">
        <f>IFERROR(VLOOKUP(B415,Sheet3!A404:I1870,8,FALSE),0)</f>
        <v>0</v>
      </c>
      <c r="E415" s="30"/>
      <c r="F415" s="106">
        <f t="shared" ref="F415:F421" si="41">D415*E415</f>
        <v>0</v>
      </c>
      <c r="G415" s="24">
        <f>IFERROR(VLOOKUP(B415,Sheet3!A404:I1870,4,FALSE),0)</f>
        <v>0</v>
      </c>
      <c r="H415" s="165" t="str">
        <f>IFERROR(VLOOKUP(B415,Sheet3!A1:I1870,5,FALSE),0)</f>
        <v>(1) Bottle Pipe Sealant, (1) roll of Teflon Tape</v>
      </c>
      <c r="I415" s="25">
        <f>IFERROR(VLOOKUP(B415,Sheet3!A404:J1870,9,FALSE),0)</f>
        <v>0</v>
      </c>
      <c r="J415" s="26">
        <f t="shared" ref="J415:J421" si="42">I415*E415</f>
        <v>0</v>
      </c>
      <c r="K415" s="3">
        <f t="shared" ref="K415:K421" si="43">E415*C415</f>
        <v>0</v>
      </c>
    </row>
    <row r="416" spans="1:11" ht="12.75" customHeight="1" x14ac:dyDescent="0.2">
      <c r="B416" s="71" t="s">
        <v>305</v>
      </c>
      <c r="C416" s="29">
        <f>IFERROR(VLOOKUP(B416,Sheet3!A405:I1871,6,FALSE),0)</f>
        <v>129.97</v>
      </c>
      <c r="D416" s="103">
        <f>IFERROR(VLOOKUP(B416,Sheet3!A405:I1871,8,FALSE),0)</f>
        <v>77.98</v>
      </c>
      <c r="E416" s="30"/>
      <c r="F416" s="107">
        <f t="shared" si="41"/>
        <v>0</v>
      </c>
      <c r="G416" s="31">
        <f>IFERROR(VLOOKUP(B416,Sheet3!A405:I1871,4,FALSE),0)</f>
        <v>0</v>
      </c>
      <c r="H416" s="166" t="str">
        <f>IFERROR(VLOOKUP(B416,Sheet3!A405:I1871,5,FALSE),0)</f>
        <v>3/4" VERTICAL FILTER REGULATOR UNIT WITH GAUGE,  3/4"  NPT PORTS</v>
      </c>
      <c r="I416" s="25">
        <f>IFERROR(VLOOKUP(B416,Sheet3!A405:J1871,9,FALSE),0)</f>
        <v>5</v>
      </c>
      <c r="J416" s="26">
        <f t="shared" si="42"/>
        <v>0</v>
      </c>
      <c r="K416" s="3">
        <f t="shared" si="43"/>
        <v>0</v>
      </c>
    </row>
    <row r="417" spans="1:11" ht="12.75" customHeight="1" x14ac:dyDescent="0.2">
      <c r="B417" s="71"/>
      <c r="C417" s="29">
        <f>IFERROR(VLOOKUP(B417,Sheet3!A406:I1872,6,FALSE),0)</f>
        <v>0</v>
      </c>
      <c r="D417" s="103">
        <f>IFERROR(VLOOKUP(B417,Sheet3!A406:I1872,8,FALSE),0)</f>
        <v>0</v>
      </c>
      <c r="E417" s="30"/>
      <c r="F417" s="107">
        <f t="shared" si="41"/>
        <v>0</v>
      </c>
      <c r="G417" s="31">
        <f>IFERROR(VLOOKUP(B417,Sheet3!A406:I1872,4,FALSE),0)</f>
        <v>0</v>
      </c>
      <c r="H417" s="166">
        <f>IFERROR(VLOOKUP(B417,Sheet3!A406:I1872,5,FALSE),0)</f>
        <v>0</v>
      </c>
      <c r="I417" s="25">
        <f>IFERROR(VLOOKUP(B417,Sheet3!A406:J1872,9,FALSE),0)</f>
        <v>0</v>
      </c>
      <c r="J417" s="26">
        <f t="shared" si="42"/>
        <v>0</v>
      </c>
      <c r="K417" s="3">
        <f t="shared" si="43"/>
        <v>0</v>
      </c>
    </row>
    <row r="418" spans="1:11" ht="12.75" customHeight="1" x14ac:dyDescent="0.2">
      <c r="B418" s="71"/>
      <c r="C418" s="29">
        <f>IFERROR(VLOOKUP(B418,Sheet3!A407:I1873,6,FALSE),0)</f>
        <v>0</v>
      </c>
      <c r="D418" s="103">
        <f>IFERROR(VLOOKUP(B418,Sheet3!A407:I1873,8,FALSE),0)</f>
        <v>0</v>
      </c>
      <c r="E418" s="30"/>
      <c r="F418" s="107">
        <f t="shared" si="41"/>
        <v>0</v>
      </c>
      <c r="G418" s="31">
        <f>IFERROR(VLOOKUP(B418,Sheet3!A407:I1873,4,FALSE),0)</f>
        <v>0</v>
      </c>
      <c r="H418" s="166">
        <f>IFERROR(VLOOKUP(B418,Sheet3!A407:I1873,5,FALSE),0)</f>
        <v>0</v>
      </c>
      <c r="I418" s="25">
        <f>IFERROR(VLOOKUP(B418,Sheet3!A407:J1873,9,FALSE),0)</f>
        <v>0</v>
      </c>
      <c r="J418" s="26">
        <f t="shared" si="42"/>
        <v>0</v>
      </c>
      <c r="K418" s="3">
        <f t="shared" si="43"/>
        <v>0</v>
      </c>
    </row>
    <row r="419" spans="1:11" ht="12.75" customHeight="1" x14ac:dyDescent="0.2">
      <c r="B419" s="71"/>
      <c r="C419" s="29">
        <f>IFERROR(VLOOKUP(B419,Sheet3!A408:I1874,6,FALSE),0)</f>
        <v>0</v>
      </c>
      <c r="D419" s="103">
        <f>IFERROR(VLOOKUP(B419,Sheet3!A408:I1874,8,FALSE),0)</f>
        <v>0</v>
      </c>
      <c r="E419" s="30"/>
      <c r="F419" s="107">
        <f t="shared" si="41"/>
        <v>0</v>
      </c>
      <c r="G419" s="31">
        <f>IFERROR(VLOOKUP(B419,Sheet3!A408:I1874,4,FALSE),0)</f>
        <v>0</v>
      </c>
      <c r="H419" s="166">
        <f>IFERROR(VLOOKUP(B419,Sheet3!A408:I1874,5,FALSE),0)</f>
        <v>0</v>
      </c>
      <c r="I419" s="25">
        <f>IFERROR(VLOOKUP(B419,Sheet3!A408:J1874,9,FALSE),0)</f>
        <v>0</v>
      </c>
      <c r="J419" s="26">
        <f t="shared" si="42"/>
        <v>0</v>
      </c>
      <c r="K419" s="3">
        <f t="shared" si="43"/>
        <v>0</v>
      </c>
    </row>
    <row r="420" spans="1:11" ht="12.75" customHeight="1" x14ac:dyDescent="0.2">
      <c r="B420" s="71"/>
      <c r="C420" s="29">
        <f>IFERROR(VLOOKUP(B420,Sheet3!A409:I1875,6,FALSE),0)</f>
        <v>0</v>
      </c>
      <c r="D420" s="103">
        <f>IFERROR(VLOOKUP(B420,Sheet3!A409:I1875,8,FALSE),0)</f>
        <v>0</v>
      </c>
      <c r="E420" s="30"/>
      <c r="F420" s="107">
        <f t="shared" si="41"/>
        <v>0</v>
      </c>
      <c r="G420" s="31">
        <f>IFERROR(VLOOKUP(B420,Sheet3!A409:I1875,4,FALSE),0)</f>
        <v>0</v>
      </c>
      <c r="H420" s="166">
        <f>IFERROR(VLOOKUP(B420,Sheet3!A409:I1875,5,FALSE),0)</f>
        <v>0</v>
      </c>
      <c r="I420" s="25">
        <f>IFERROR(VLOOKUP(B420,Sheet3!A409:J1875,9,FALSE),0)</f>
        <v>0</v>
      </c>
      <c r="J420" s="26">
        <f t="shared" si="42"/>
        <v>0</v>
      </c>
      <c r="K420" s="3">
        <f t="shared" si="43"/>
        <v>0</v>
      </c>
    </row>
    <row r="421" spans="1:11" ht="12.75" customHeight="1" x14ac:dyDescent="0.2">
      <c r="B421" s="71" t="s">
        <v>322</v>
      </c>
      <c r="C421" s="29">
        <f>IFERROR(VLOOKUP(B421,Sheet3!A410:I1876,6,FALSE),0)</f>
        <v>40.72</v>
      </c>
      <c r="D421" s="103">
        <f>IFERROR(VLOOKUP(B421,Sheet3!A410:I1876,8,FALSE),0)</f>
        <v>24.43</v>
      </c>
      <c r="E421" s="30"/>
      <c r="F421" s="107">
        <f t="shared" si="41"/>
        <v>0</v>
      </c>
      <c r="G421" s="31" t="str">
        <f>IFERROR(VLOOKUP(B421,Sheet3!A410:I1876,4,FALSE),0)</f>
        <v>3/4"</v>
      </c>
      <c r="H421" s="166" t="str">
        <f>IFERROR(VLOOKUP(B421,Sheet3!A410:I1876,5,FALSE),0)</f>
        <v>3/4" INLINE HAND VALVE MAXLINE</v>
      </c>
      <c r="I421" s="25">
        <f>IFERROR(VLOOKUP(B421,Sheet3!A410:J1876,9,FALSE),0)</f>
        <v>1.63</v>
      </c>
      <c r="J421" s="26">
        <f t="shared" si="42"/>
        <v>0</v>
      </c>
      <c r="K421" s="3">
        <f t="shared" si="43"/>
        <v>0</v>
      </c>
    </row>
    <row r="422" spans="1:11" ht="12.75" customHeight="1" thickBot="1" x14ac:dyDescent="0.25">
      <c r="B422" s="104"/>
      <c r="C422" s="41">
        <f>IFERROR(VLOOKUP(B422,Sheet3!A411:I1877,6,FALSE),0)</f>
        <v>0</v>
      </c>
      <c r="D422" s="105">
        <f>IFERROR(VLOOKUP(B422,Sheet3!A411:I1877,8,FALSE),0)</f>
        <v>0</v>
      </c>
      <c r="E422" s="42"/>
      <c r="F422" s="108">
        <f t="shared" si="40"/>
        <v>0</v>
      </c>
      <c r="G422" s="43">
        <f>IFERROR(VLOOKUP(B422,Sheet3!A411:I1877,4,FALSE),0)</f>
        <v>0</v>
      </c>
      <c r="H422" s="167">
        <f>IFERROR(VLOOKUP(B422,Sheet3!A411:I1877,5,FALSE),0)</f>
        <v>0</v>
      </c>
      <c r="I422" s="25">
        <f>IFERROR(VLOOKUP(B422,Sheet3!A411:J1877,9,FALSE),0)</f>
        <v>0</v>
      </c>
      <c r="J422" s="26">
        <f t="shared" si="37"/>
        <v>0</v>
      </c>
      <c r="K422" s="3">
        <f t="shared" si="38"/>
        <v>0</v>
      </c>
    </row>
    <row r="423" spans="1:11" ht="24" customHeight="1" thickBot="1" x14ac:dyDescent="0.25">
      <c r="A423" s="79" t="s">
        <v>323</v>
      </c>
      <c r="B423" s="111"/>
      <c r="C423" s="156">
        <v>0</v>
      </c>
      <c r="D423" s="98">
        <v>0</v>
      </c>
      <c r="E423" s="80">
        <v>0</v>
      </c>
      <c r="F423" s="99">
        <v>0</v>
      </c>
      <c r="H423" s="100" t="s">
        <v>324</v>
      </c>
      <c r="I423" s="25"/>
      <c r="J423" s="54"/>
      <c r="K423" s="3">
        <f>C423</f>
        <v>0</v>
      </c>
    </row>
    <row r="424" spans="1:11" x14ac:dyDescent="0.2">
      <c r="A424" s="79"/>
      <c r="B424" s="81"/>
      <c r="C424" s="115" t="s">
        <v>7</v>
      </c>
      <c r="D424" s="82"/>
      <c r="E424" s="83"/>
      <c r="F424" s="113" t="s">
        <v>13</v>
      </c>
      <c r="H424" s="72"/>
      <c r="J424" s="7"/>
    </row>
    <row r="425" spans="1:11" ht="15" customHeight="1" thickBot="1" x14ac:dyDescent="0.25">
      <c r="A425" s="79"/>
      <c r="B425" s="84"/>
      <c r="C425" s="116">
        <f>SUM(K7:K423)</f>
        <v>0</v>
      </c>
      <c r="D425" s="85"/>
      <c r="E425" s="86"/>
      <c r="F425" s="114">
        <f>SUM(F7:F423)</f>
        <v>0</v>
      </c>
      <c r="H425" s="72"/>
      <c r="J425" s="7"/>
    </row>
    <row r="426" spans="1:11" ht="12.75" hidden="1" customHeight="1" x14ac:dyDescent="0.2">
      <c r="A426" s="79"/>
      <c r="B426" s="84"/>
      <c r="C426" s="87"/>
      <c r="D426" s="85"/>
      <c r="E426" s="86"/>
      <c r="F426" s="88" t="e">
        <f>(F425-(F423+#REF!))*0.05</f>
        <v>#REF!</v>
      </c>
      <c r="H426" s="72" t="s">
        <v>325</v>
      </c>
      <c r="J426" s="7"/>
    </row>
    <row r="427" spans="1:11" ht="13.5" hidden="1" customHeight="1" thickBot="1" x14ac:dyDescent="0.25">
      <c r="A427" s="89"/>
      <c r="B427" s="81"/>
      <c r="C427" s="88"/>
      <c r="D427" s="85"/>
      <c r="E427" s="90"/>
      <c r="F427" s="91" t="e">
        <f>F425-F426</f>
        <v>#REF!</v>
      </c>
      <c r="G427" s="44"/>
      <c r="H427" s="169" t="s">
        <v>326</v>
      </c>
      <c r="J427" s="7"/>
    </row>
    <row r="428" spans="1:11" ht="13.5" thickBot="1" x14ac:dyDescent="0.25">
      <c r="A428" s="79"/>
      <c r="B428" s="79" t="s">
        <v>327</v>
      </c>
      <c r="C428" s="88"/>
      <c r="D428" s="85"/>
      <c r="E428" s="90"/>
      <c r="F428" s="88"/>
      <c r="J428" s="7"/>
    </row>
    <row r="429" spans="1:11" x14ac:dyDescent="0.2">
      <c r="A429" s="92" t="s">
        <v>328</v>
      </c>
      <c r="B429" s="93">
        <f>SUM(J13:J15)+SUM(J394:J395)+SUM(J399:J400)</f>
        <v>0</v>
      </c>
      <c r="C429" s="88"/>
      <c r="D429" s="85"/>
      <c r="E429" s="90"/>
      <c r="F429" s="88"/>
      <c r="H429" s="174" t="s">
        <v>329</v>
      </c>
    </row>
    <row r="430" spans="1:11" x14ac:dyDescent="0.2">
      <c r="A430" s="92" t="s">
        <v>330</v>
      </c>
      <c r="B430" s="93">
        <f>SUM(J7:J11)+SUM(J17:J22)+SUM(J397:J398)</f>
        <v>0</v>
      </c>
      <c r="C430" s="88"/>
      <c r="D430" s="85"/>
      <c r="E430" s="90"/>
      <c r="F430" s="88"/>
      <c r="H430" s="175" t="s">
        <v>331</v>
      </c>
    </row>
    <row r="431" spans="1:11" x14ac:dyDescent="0.2">
      <c r="A431" s="92" t="s">
        <v>40</v>
      </c>
      <c r="B431" s="93">
        <f>J30</f>
        <v>0</v>
      </c>
      <c r="C431" s="88"/>
      <c r="D431" s="85"/>
      <c r="E431" s="90"/>
      <c r="F431" s="88"/>
      <c r="H431" s="175" t="s">
        <v>332</v>
      </c>
    </row>
    <row r="432" spans="1:11" ht="13.5" thickBot="1" x14ac:dyDescent="0.25">
      <c r="A432" s="92" t="s">
        <v>333</v>
      </c>
      <c r="B432" s="94">
        <f>SUM(J31:J422)+SUM(J24:J28)</f>
        <v>0</v>
      </c>
      <c r="C432" s="88"/>
      <c r="D432" s="85"/>
      <c r="E432" s="90"/>
      <c r="F432" s="88"/>
      <c r="H432" s="175" t="s">
        <v>334</v>
      </c>
    </row>
    <row r="433" spans="1:8" ht="13.5" thickBot="1" x14ac:dyDescent="0.25">
      <c r="A433" s="95" t="s">
        <v>15</v>
      </c>
      <c r="B433" s="96">
        <f>SUM(J7:J422)</f>
        <v>0</v>
      </c>
      <c r="C433" s="88"/>
      <c r="D433" s="85"/>
      <c r="E433" s="90"/>
      <c r="F433" s="88"/>
      <c r="H433" s="176" t="s">
        <v>335</v>
      </c>
    </row>
    <row r="434" spans="1:8" ht="13.5" thickBot="1" x14ac:dyDescent="0.25">
      <c r="A434" s="79" t="s">
        <v>336</v>
      </c>
      <c r="B434" s="97"/>
      <c r="C434" s="88"/>
      <c r="D434" s="85"/>
      <c r="E434" s="90"/>
      <c r="F434" s="88"/>
    </row>
    <row r="435" spans="1:8" x14ac:dyDescent="0.2">
      <c r="A435" s="76"/>
      <c r="B435" s="76"/>
      <c r="C435" s="78"/>
      <c r="D435" s="77"/>
      <c r="E435" s="78"/>
      <c r="F435" s="78"/>
    </row>
  </sheetData>
  <phoneticPr fontId="4" type="noConversion"/>
  <printOptions horizontalCentered="1"/>
  <pageMargins left="0.5" right="0.5" top="0.25" bottom="0.25" header="0.5" footer="0.25"/>
  <pageSetup scale="93" fitToHeight="0" orientation="landscape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0C1E-E150-4E7A-A688-61C6E189C919}">
  <dimension ref="A1:I1462"/>
  <sheetViews>
    <sheetView topLeftCell="A1146" workbookViewId="0">
      <selection activeCell="E16" sqref="E16"/>
    </sheetView>
  </sheetViews>
  <sheetFormatPr defaultRowHeight="12.75" x14ac:dyDescent="0.2"/>
  <cols>
    <col min="1" max="1" width="23.140625" bestFit="1" customWidth="1"/>
    <col min="2" max="2" width="24.5703125" bestFit="1" customWidth="1"/>
    <col min="3" max="3" width="40.85546875" bestFit="1" customWidth="1"/>
    <col min="4" max="4" width="13.7109375" customWidth="1"/>
    <col min="5" max="5" width="116.42578125" bestFit="1" customWidth="1"/>
    <col min="6" max="7" width="10.85546875" style="125" customWidth="1"/>
    <col min="8" max="8" width="18.28515625" style="129" customWidth="1"/>
    <col min="9" max="9" width="11" style="127" bestFit="1" customWidth="1"/>
  </cols>
  <sheetData>
    <row r="1" spans="1:9" x14ac:dyDescent="0.2">
      <c r="A1" t="s">
        <v>1100</v>
      </c>
      <c r="D1" t="s">
        <v>337</v>
      </c>
      <c r="E1" t="s">
        <v>1282</v>
      </c>
      <c r="F1" s="158" t="s">
        <v>2322</v>
      </c>
      <c r="H1" s="128" t="s">
        <v>2325</v>
      </c>
      <c r="I1" s="127" t="s">
        <v>338</v>
      </c>
    </row>
    <row r="2" spans="1:9" x14ac:dyDescent="0.2">
      <c r="A2">
        <v>17790</v>
      </c>
      <c r="E2" t="s">
        <v>1283</v>
      </c>
      <c r="F2" s="125">
        <v>760.49</v>
      </c>
      <c r="H2" s="128">
        <v>456.29</v>
      </c>
      <c r="I2" s="127">
        <v>15</v>
      </c>
    </row>
    <row r="3" spans="1:9" x14ac:dyDescent="0.2">
      <c r="A3">
        <v>20100</v>
      </c>
      <c r="E3" t="s">
        <v>1284</v>
      </c>
      <c r="F3" s="125">
        <v>78.19</v>
      </c>
      <c r="H3" s="128">
        <v>46.92</v>
      </c>
      <c r="I3" s="127">
        <v>6</v>
      </c>
    </row>
    <row r="4" spans="1:9" x14ac:dyDescent="0.2">
      <c r="A4">
        <v>20200</v>
      </c>
      <c r="E4" t="s">
        <v>1285</v>
      </c>
      <c r="F4" s="125">
        <v>5.94</v>
      </c>
      <c r="H4" s="128">
        <v>3.56</v>
      </c>
      <c r="I4" s="127">
        <v>0.03</v>
      </c>
    </row>
    <row r="5" spans="1:9" x14ac:dyDescent="0.2">
      <c r="A5">
        <v>50100</v>
      </c>
      <c r="E5" t="s">
        <v>1286</v>
      </c>
      <c r="F5" s="125">
        <v>6.28</v>
      </c>
      <c r="H5" s="128">
        <v>3.77</v>
      </c>
      <c r="I5" s="127">
        <v>0.08</v>
      </c>
    </row>
    <row r="6" spans="1:9" x14ac:dyDescent="0.2">
      <c r="A6">
        <v>50110</v>
      </c>
      <c r="E6" t="s">
        <v>1287</v>
      </c>
      <c r="F6" s="125">
        <v>7.57</v>
      </c>
      <c r="H6" s="128">
        <v>4.54</v>
      </c>
      <c r="I6" s="127">
        <v>0.1</v>
      </c>
    </row>
    <row r="7" spans="1:9" x14ac:dyDescent="0.2">
      <c r="A7">
        <v>50120</v>
      </c>
      <c r="E7" t="s">
        <v>1288</v>
      </c>
      <c r="F7" s="125">
        <v>6.94</v>
      </c>
      <c r="H7" s="128">
        <v>4.16</v>
      </c>
      <c r="I7" s="127">
        <v>0.19</v>
      </c>
    </row>
    <row r="8" spans="1:9" x14ac:dyDescent="0.2">
      <c r="A8" t="s">
        <v>345</v>
      </c>
      <c r="E8" t="s">
        <v>1289</v>
      </c>
      <c r="F8" s="125">
        <v>2.99</v>
      </c>
      <c r="H8" s="128">
        <v>1.8</v>
      </c>
      <c r="I8" s="127">
        <v>0</v>
      </c>
    </row>
    <row r="9" spans="1:9" x14ac:dyDescent="0.2">
      <c r="A9">
        <v>50125</v>
      </c>
      <c r="E9" t="s">
        <v>1290</v>
      </c>
      <c r="F9" s="125">
        <v>2.99</v>
      </c>
      <c r="H9" s="128">
        <v>1.8</v>
      </c>
      <c r="I9" s="127">
        <v>0.03</v>
      </c>
    </row>
    <row r="10" spans="1:9" x14ac:dyDescent="0.2">
      <c r="A10">
        <v>50130</v>
      </c>
      <c r="E10" t="s">
        <v>1291</v>
      </c>
      <c r="F10" s="125">
        <v>3.27</v>
      </c>
      <c r="H10" s="128">
        <v>1.96</v>
      </c>
      <c r="I10" s="127">
        <v>0.08</v>
      </c>
    </row>
    <row r="11" spans="1:9" x14ac:dyDescent="0.2">
      <c r="A11">
        <v>50131</v>
      </c>
      <c r="E11" t="s">
        <v>1292</v>
      </c>
      <c r="F11" s="125">
        <v>7.74</v>
      </c>
      <c r="H11" s="128">
        <v>4.6399999999999997</v>
      </c>
      <c r="I11" s="127">
        <v>0.21</v>
      </c>
    </row>
    <row r="12" spans="1:9" x14ac:dyDescent="0.2">
      <c r="A12">
        <v>50132</v>
      </c>
      <c r="E12" t="s">
        <v>1293</v>
      </c>
      <c r="F12" s="125">
        <v>47.65</v>
      </c>
      <c r="H12" s="128">
        <v>28.59</v>
      </c>
      <c r="I12" s="127">
        <v>0.34399999999999997</v>
      </c>
    </row>
    <row r="13" spans="1:9" x14ac:dyDescent="0.2">
      <c r="A13">
        <v>50134</v>
      </c>
      <c r="E13" t="s">
        <v>1294</v>
      </c>
      <c r="F13" s="125">
        <v>2.64</v>
      </c>
      <c r="H13" s="128">
        <v>1.58</v>
      </c>
      <c r="I13" s="127">
        <v>0.02</v>
      </c>
    </row>
    <row r="14" spans="1:9" x14ac:dyDescent="0.2">
      <c r="A14">
        <v>50135</v>
      </c>
      <c r="E14" t="s">
        <v>1295</v>
      </c>
      <c r="F14" s="125">
        <v>2.19</v>
      </c>
      <c r="H14" s="128">
        <v>1.32</v>
      </c>
      <c r="I14" s="127">
        <v>0.03</v>
      </c>
    </row>
    <row r="15" spans="1:9" x14ac:dyDescent="0.2">
      <c r="A15">
        <v>50136</v>
      </c>
      <c r="E15" t="s">
        <v>1296</v>
      </c>
      <c r="F15" s="125">
        <v>5.26</v>
      </c>
      <c r="H15" s="128">
        <v>3.15</v>
      </c>
      <c r="I15" s="127">
        <v>0.06</v>
      </c>
    </row>
    <row r="16" spans="1:9" x14ac:dyDescent="0.2">
      <c r="A16">
        <v>50137</v>
      </c>
      <c r="E16" t="s">
        <v>1297</v>
      </c>
      <c r="F16" s="125">
        <v>10.99</v>
      </c>
      <c r="H16" s="128">
        <v>6.6</v>
      </c>
      <c r="I16" s="127">
        <v>0.113</v>
      </c>
    </row>
    <row r="17" spans="1:9" x14ac:dyDescent="0.2">
      <c r="A17">
        <v>50138</v>
      </c>
      <c r="E17" t="s">
        <v>1298</v>
      </c>
      <c r="F17" s="125">
        <v>31.85</v>
      </c>
      <c r="H17" s="128">
        <v>19.11</v>
      </c>
      <c r="I17" s="127">
        <v>0.26900000000000002</v>
      </c>
    </row>
    <row r="18" spans="1:9" x14ac:dyDescent="0.2">
      <c r="A18">
        <v>50200</v>
      </c>
      <c r="E18" t="s">
        <v>1299</v>
      </c>
      <c r="F18" s="125">
        <v>7.32</v>
      </c>
      <c r="H18" s="128">
        <v>4.3899999999999997</v>
      </c>
      <c r="I18" s="127">
        <v>7.0000000000000007E-2</v>
      </c>
    </row>
    <row r="19" spans="1:9" x14ac:dyDescent="0.2">
      <c r="A19">
        <v>50300</v>
      </c>
      <c r="E19" t="s">
        <v>1300</v>
      </c>
      <c r="F19" s="125">
        <v>5.57</v>
      </c>
      <c r="H19" s="128">
        <v>3.34</v>
      </c>
      <c r="I19" s="127">
        <v>0.05</v>
      </c>
    </row>
    <row r="20" spans="1:9" x14ac:dyDescent="0.2">
      <c r="A20">
        <v>50400</v>
      </c>
      <c r="E20" t="s">
        <v>1301</v>
      </c>
      <c r="F20" s="125">
        <v>8.48</v>
      </c>
      <c r="H20" s="128">
        <v>5.09</v>
      </c>
      <c r="I20" s="127">
        <v>0.1</v>
      </c>
    </row>
    <row r="21" spans="1:9" x14ac:dyDescent="0.2">
      <c r="A21">
        <v>50500</v>
      </c>
      <c r="E21" t="s">
        <v>1302</v>
      </c>
      <c r="F21" s="125">
        <v>5.57</v>
      </c>
      <c r="H21" s="128">
        <v>3.34</v>
      </c>
      <c r="I21" s="127">
        <v>0.05</v>
      </c>
    </row>
    <row r="22" spans="1:9" x14ac:dyDescent="0.2">
      <c r="A22">
        <v>50604</v>
      </c>
      <c r="E22" t="s">
        <v>1303</v>
      </c>
      <c r="F22" s="125">
        <v>9.9700000000000006</v>
      </c>
      <c r="H22" s="128">
        <v>5.98</v>
      </c>
      <c r="I22" s="127">
        <v>0.16</v>
      </c>
    </row>
    <row r="23" spans="1:9" x14ac:dyDescent="0.2">
      <c r="A23">
        <v>50605</v>
      </c>
      <c r="E23" t="s">
        <v>1304</v>
      </c>
      <c r="F23" s="125">
        <v>31.97</v>
      </c>
      <c r="H23" s="128">
        <v>19.18</v>
      </c>
      <c r="I23" s="127">
        <v>0.31</v>
      </c>
    </row>
    <row r="24" spans="1:9" x14ac:dyDescent="0.2">
      <c r="A24">
        <v>50606</v>
      </c>
      <c r="E24" t="s">
        <v>1305</v>
      </c>
      <c r="F24" s="125">
        <v>30.97</v>
      </c>
      <c r="H24" s="128">
        <v>18.579999999999998</v>
      </c>
      <c r="I24" s="127">
        <v>0.35</v>
      </c>
    </row>
    <row r="25" spans="1:9" x14ac:dyDescent="0.2">
      <c r="A25">
        <v>50607</v>
      </c>
      <c r="E25" t="s">
        <v>1306</v>
      </c>
      <c r="F25" s="125">
        <v>19.97</v>
      </c>
      <c r="H25" s="128">
        <v>11.98</v>
      </c>
      <c r="I25" s="127">
        <v>0.24</v>
      </c>
    </row>
    <row r="26" spans="1:9" x14ac:dyDescent="0.2">
      <c r="A26">
        <v>50609</v>
      </c>
      <c r="E26" t="s">
        <v>1307</v>
      </c>
      <c r="F26" s="125">
        <v>3.19</v>
      </c>
      <c r="H26" s="128">
        <v>1.91</v>
      </c>
      <c r="I26" s="127">
        <v>0.06</v>
      </c>
    </row>
    <row r="27" spans="1:9" x14ac:dyDescent="0.2">
      <c r="A27">
        <v>50610</v>
      </c>
      <c r="E27" t="s">
        <v>1308</v>
      </c>
      <c r="F27" s="125">
        <v>2.34</v>
      </c>
      <c r="H27" s="128">
        <v>1.4</v>
      </c>
      <c r="I27" s="127">
        <v>0.04</v>
      </c>
    </row>
    <row r="28" spans="1:9" x14ac:dyDescent="0.2">
      <c r="A28">
        <v>50611</v>
      </c>
      <c r="E28" t="s">
        <v>1309</v>
      </c>
      <c r="F28" s="125">
        <v>5.49</v>
      </c>
      <c r="H28" s="128">
        <v>3.29</v>
      </c>
      <c r="I28" s="127">
        <v>0.1</v>
      </c>
    </row>
    <row r="29" spans="1:9" x14ac:dyDescent="0.2">
      <c r="A29">
        <v>50612</v>
      </c>
      <c r="E29" t="s">
        <v>1310</v>
      </c>
      <c r="F29" s="125">
        <v>6.97</v>
      </c>
      <c r="H29" s="128">
        <v>4.18</v>
      </c>
      <c r="I29" s="127">
        <v>0.11</v>
      </c>
    </row>
    <row r="30" spans="1:9" x14ac:dyDescent="0.2">
      <c r="A30">
        <v>50613</v>
      </c>
      <c r="E30" t="s">
        <v>1311</v>
      </c>
      <c r="F30" s="125">
        <v>8.9700000000000006</v>
      </c>
      <c r="H30" s="128">
        <v>5.38</v>
      </c>
      <c r="I30" s="127">
        <v>0.16</v>
      </c>
    </row>
    <row r="31" spans="1:9" x14ac:dyDescent="0.2">
      <c r="A31">
        <v>50614</v>
      </c>
      <c r="E31" t="s">
        <v>1312</v>
      </c>
      <c r="F31" s="125">
        <v>12.97</v>
      </c>
      <c r="H31" s="128">
        <v>7.78</v>
      </c>
      <c r="I31" s="127">
        <v>0.21</v>
      </c>
    </row>
    <row r="32" spans="1:9" x14ac:dyDescent="0.2">
      <c r="A32">
        <v>50615</v>
      </c>
      <c r="E32" t="s">
        <v>1313</v>
      </c>
      <c r="F32" s="125">
        <v>3.39</v>
      </c>
      <c r="H32" s="128">
        <v>2.0299999999999998</v>
      </c>
      <c r="I32" s="127">
        <v>7.0000000000000007E-2</v>
      </c>
    </row>
    <row r="33" spans="1:9" x14ac:dyDescent="0.2">
      <c r="A33">
        <v>50616</v>
      </c>
      <c r="E33" t="s">
        <v>1314</v>
      </c>
      <c r="F33" s="125">
        <v>5.97</v>
      </c>
      <c r="H33" s="128">
        <v>3.58</v>
      </c>
      <c r="I33" s="127">
        <v>0.11</v>
      </c>
    </row>
    <row r="34" spans="1:9" x14ac:dyDescent="0.2">
      <c r="A34">
        <v>50617</v>
      </c>
      <c r="E34" t="s">
        <v>1315</v>
      </c>
      <c r="F34" s="125">
        <v>13.97</v>
      </c>
      <c r="H34" s="128">
        <v>8.3800000000000008</v>
      </c>
      <c r="I34" s="127">
        <v>0.23</v>
      </c>
    </row>
    <row r="35" spans="1:9" x14ac:dyDescent="0.2">
      <c r="A35">
        <v>50618</v>
      </c>
      <c r="E35" t="s">
        <v>1316</v>
      </c>
      <c r="F35" s="125">
        <v>6.49</v>
      </c>
      <c r="H35" s="128">
        <v>3.9</v>
      </c>
      <c r="I35" s="127">
        <v>0.11</v>
      </c>
    </row>
    <row r="36" spans="1:9" x14ac:dyDescent="0.2">
      <c r="A36">
        <v>50619</v>
      </c>
      <c r="E36" t="s">
        <v>1317</v>
      </c>
      <c r="F36" s="125">
        <v>13.99</v>
      </c>
      <c r="H36" s="128">
        <v>8.39</v>
      </c>
      <c r="I36" s="127">
        <v>0.25</v>
      </c>
    </row>
    <row r="37" spans="1:9" x14ac:dyDescent="0.2">
      <c r="A37">
        <v>50620</v>
      </c>
      <c r="E37" t="s">
        <v>1318</v>
      </c>
      <c r="F37" s="125">
        <v>10.07</v>
      </c>
      <c r="H37" s="128">
        <v>6.04</v>
      </c>
      <c r="I37" s="127">
        <v>0.15</v>
      </c>
    </row>
    <row r="38" spans="1:9" x14ac:dyDescent="0.2">
      <c r="A38">
        <v>50621</v>
      </c>
      <c r="E38" t="s">
        <v>1319</v>
      </c>
      <c r="F38" s="125">
        <v>21.97</v>
      </c>
      <c r="H38" s="128">
        <v>13.18</v>
      </c>
      <c r="I38" s="127">
        <v>0.43</v>
      </c>
    </row>
    <row r="39" spans="1:9" x14ac:dyDescent="0.2">
      <c r="A39">
        <v>50622</v>
      </c>
      <c r="E39" t="s">
        <v>1320</v>
      </c>
      <c r="F39" s="125">
        <v>20.47</v>
      </c>
      <c r="H39" s="128">
        <v>12.28</v>
      </c>
      <c r="I39" s="127">
        <v>0.25</v>
      </c>
    </row>
    <row r="40" spans="1:9" x14ac:dyDescent="0.2">
      <c r="A40">
        <v>50700</v>
      </c>
      <c r="E40" t="s">
        <v>1321</v>
      </c>
      <c r="F40" s="125">
        <v>16.79</v>
      </c>
      <c r="H40" s="128">
        <v>10.07</v>
      </c>
      <c r="I40" s="127">
        <v>1</v>
      </c>
    </row>
    <row r="41" spans="1:9" x14ac:dyDescent="0.2">
      <c r="A41">
        <v>50702</v>
      </c>
      <c r="E41" t="s">
        <v>1322</v>
      </c>
      <c r="F41" s="125">
        <v>12.49</v>
      </c>
      <c r="H41" s="128">
        <v>7.49</v>
      </c>
      <c r="I41" s="127">
        <v>0</v>
      </c>
    </row>
    <row r="42" spans="1:9" x14ac:dyDescent="0.2">
      <c r="A42">
        <v>50703</v>
      </c>
      <c r="E42" t="s">
        <v>1323</v>
      </c>
      <c r="F42" s="125">
        <v>7.99</v>
      </c>
      <c r="H42" s="128">
        <v>4.79</v>
      </c>
      <c r="I42" s="127">
        <v>0</v>
      </c>
    </row>
    <row r="43" spans="1:9" x14ac:dyDescent="0.2">
      <c r="A43">
        <v>50704</v>
      </c>
      <c r="E43" t="s">
        <v>1324</v>
      </c>
      <c r="F43" s="125">
        <v>24.97</v>
      </c>
      <c r="H43" s="128">
        <v>14.98</v>
      </c>
      <c r="I43" s="127">
        <v>0.77500000000000002</v>
      </c>
    </row>
    <row r="44" spans="1:9" x14ac:dyDescent="0.2">
      <c r="A44">
        <v>50705</v>
      </c>
      <c r="E44" t="s">
        <v>1325</v>
      </c>
      <c r="F44" s="125">
        <v>63.99</v>
      </c>
      <c r="H44" s="128">
        <v>38.39</v>
      </c>
      <c r="I44" s="127">
        <v>0.74</v>
      </c>
    </row>
    <row r="45" spans="1:9" x14ac:dyDescent="0.2">
      <c r="A45">
        <v>50706</v>
      </c>
      <c r="E45" t="s">
        <v>1326</v>
      </c>
      <c r="F45" s="125">
        <v>89.97</v>
      </c>
      <c r="H45" s="128">
        <v>53.98</v>
      </c>
      <c r="I45" s="127">
        <v>0.68</v>
      </c>
    </row>
    <row r="46" spans="1:9" x14ac:dyDescent="0.2">
      <c r="A46">
        <v>50707</v>
      </c>
      <c r="E46" t="s">
        <v>1327</v>
      </c>
      <c r="F46" s="125">
        <v>39.26</v>
      </c>
      <c r="H46" s="128">
        <v>23.56</v>
      </c>
      <c r="I46" s="127">
        <v>0.51</v>
      </c>
    </row>
    <row r="47" spans="1:9" x14ac:dyDescent="0.2">
      <c r="A47">
        <v>50708</v>
      </c>
      <c r="E47" t="s">
        <v>1328</v>
      </c>
      <c r="F47" s="125">
        <v>39.47</v>
      </c>
      <c r="H47" s="128">
        <v>23.68</v>
      </c>
      <c r="I47" s="127">
        <v>0.5</v>
      </c>
    </row>
    <row r="48" spans="1:9" x14ac:dyDescent="0.2">
      <c r="A48">
        <v>50709</v>
      </c>
      <c r="E48" t="s">
        <v>1329</v>
      </c>
      <c r="F48" s="125">
        <v>13.47</v>
      </c>
      <c r="H48" s="128">
        <v>8.08</v>
      </c>
      <c r="I48" s="127">
        <v>0.23</v>
      </c>
    </row>
    <row r="49" spans="1:9" x14ac:dyDescent="0.2">
      <c r="A49">
        <v>50710</v>
      </c>
      <c r="E49" t="s">
        <v>1330</v>
      </c>
      <c r="F49" s="125">
        <v>15.79</v>
      </c>
      <c r="H49" s="128">
        <v>9.4700000000000006</v>
      </c>
      <c r="I49" s="127">
        <v>0.33</v>
      </c>
    </row>
    <row r="50" spans="1:9" x14ac:dyDescent="0.2">
      <c r="A50">
        <v>50711</v>
      </c>
      <c r="E50" t="s">
        <v>1331</v>
      </c>
      <c r="F50" s="125">
        <v>17.64</v>
      </c>
      <c r="H50" s="128">
        <v>10.59</v>
      </c>
      <c r="I50" s="127">
        <v>0.28000000000000003</v>
      </c>
    </row>
    <row r="51" spans="1:9" x14ac:dyDescent="0.2">
      <c r="A51">
        <v>50712</v>
      </c>
      <c r="E51" t="s">
        <v>1332</v>
      </c>
      <c r="F51" s="125">
        <v>6.75</v>
      </c>
      <c r="H51" s="128">
        <v>4.05</v>
      </c>
      <c r="I51" s="127">
        <v>0.11</v>
      </c>
    </row>
    <row r="52" spans="1:9" x14ac:dyDescent="0.2">
      <c r="A52">
        <v>50713</v>
      </c>
      <c r="E52" t="s">
        <v>1333</v>
      </c>
      <c r="F52" s="125">
        <v>8.94</v>
      </c>
      <c r="H52" s="128">
        <v>5.36</v>
      </c>
      <c r="I52" s="127">
        <v>0.15</v>
      </c>
    </row>
    <row r="53" spans="1:9" x14ac:dyDescent="0.2">
      <c r="A53">
        <v>50714</v>
      </c>
      <c r="E53" t="s">
        <v>1334</v>
      </c>
      <c r="F53" s="125">
        <v>7.49</v>
      </c>
      <c r="H53" s="128">
        <v>4.49</v>
      </c>
      <c r="I53" s="127">
        <v>0.19</v>
      </c>
    </row>
    <row r="54" spans="1:9" x14ac:dyDescent="0.2">
      <c r="A54">
        <v>50715</v>
      </c>
      <c r="E54" t="s">
        <v>1335</v>
      </c>
      <c r="F54" s="125">
        <v>3.09</v>
      </c>
      <c r="H54" s="128">
        <v>1.86</v>
      </c>
      <c r="I54" s="127">
        <v>0.05</v>
      </c>
    </row>
    <row r="55" spans="1:9" x14ac:dyDescent="0.2">
      <c r="A55">
        <v>50716</v>
      </c>
      <c r="E55" t="s">
        <v>1336</v>
      </c>
      <c r="F55" s="125">
        <v>4.58</v>
      </c>
      <c r="H55" s="128">
        <v>2.75</v>
      </c>
      <c r="I55" s="127">
        <v>0.08</v>
      </c>
    </row>
    <row r="56" spans="1:9" x14ac:dyDescent="0.2">
      <c r="A56">
        <v>50717</v>
      </c>
      <c r="E56" t="s">
        <v>1337</v>
      </c>
      <c r="F56" s="125">
        <v>2.94</v>
      </c>
      <c r="H56" s="128">
        <v>1.76</v>
      </c>
      <c r="I56" s="127">
        <v>0.04</v>
      </c>
    </row>
    <row r="57" spans="1:9" x14ac:dyDescent="0.2">
      <c r="A57">
        <v>50750</v>
      </c>
      <c r="E57" t="s">
        <v>1338</v>
      </c>
      <c r="F57" s="125">
        <v>19.45</v>
      </c>
      <c r="H57" s="128">
        <v>11.67</v>
      </c>
      <c r="I57" s="127">
        <v>0.65</v>
      </c>
    </row>
    <row r="58" spans="1:9" x14ac:dyDescent="0.2">
      <c r="A58">
        <v>50810</v>
      </c>
      <c r="E58" t="s">
        <v>1339</v>
      </c>
      <c r="F58" s="125">
        <v>4.2699999999999996</v>
      </c>
      <c r="H58" s="128">
        <v>2.56</v>
      </c>
      <c r="I58" s="127">
        <v>0.08</v>
      </c>
    </row>
    <row r="59" spans="1:9" x14ac:dyDescent="0.2">
      <c r="A59">
        <v>50811</v>
      </c>
      <c r="E59" t="s">
        <v>1340</v>
      </c>
      <c r="F59" s="125">
        <v>9.5399999999999991</v>
      </c>
      <c r="H59" s="128">
        <v>5.73</v>
      </c>
      <c r="I59" s="127">
        <v>0.18</v>
      </c>
    </row>
    <row r="60" spans="1:9" x14ac:dyDescent="0.2">
      <c r="A60">
        <v>50812</v>
      </c>
      <c r="E60" t="s">
        <v>1341</v>
      </c>
      <c r="F60" s="125">
        <v>12.29</v>
      </c>
      <c r="H60" s="128">
        <v>7.38</v>
      </c>
      <c r="I60" s="127">
        <v>0.17</v>
      </c>
    </row>
    <row r="61" spans="1:9" x14ac:dyDescent="0.2">
      <c r="A61">
        <v>50813</v>
      </c>
      <c r="E61" t="s">
        <v>1342</v>
      </c>
      <c r="F61" s="125">
        <v>24.97</v>
      </c>
      <c r="H61" s="128">
        <v>14.98</v>
      </c>
      <c r="I61" s="127">
        <v>0.34</v>
      </c>
    </row>
    <row r="62" spans="1:9" x14ac:dyDescent="0.2">
      <c r="A62">
        <v>50860</v>
      </c>
      <c r="E62" t="s">
        <v>1343</v>
      </c>
      <c r="F62" s="125">
        <v>5.76</v>
      </c>
      <c r="H62" s="128">
        <v>3.45</v>
      </c>
      <c r="I62" s="127">
        <v>0.09</v>
      </c>
    </row>
    <row r="63" spans="1:9" x14ac:dyDescent="0.2">
      <c r="A63">
        <v>50861</v>
      </c>
      <c r="E63" t="s">
        <v>1344</v>
      </c>
      <c r="F63" s="125">
        <v>6.97</v>
      </c>
      <c r="H63" s="128">
        <v>4.18</v>
      </c>
      <c r="I63" s="127">
        <v>0.11</v>
      </c>
    </row>
    <row r="64" spans="1:9" x14ac:dyDescent="0.2">
      <c r="A64">
        <v>50862</v>
      </c>
      <c r="E64" t="s">
        <v>1345</v>
      </c>
      <c r="F64" s="125">
        <v>7.59</v>
      </c>
      <c r="H64" s="128">
        <v>4.55</v>
      </c>
      <c r="I64" s="127">
        <v>8.7999999999999995E-2</v>
      </c>
    </row>
    <row r="65" spans="1:9" x14ac:dyDescent="0.2">
      <c r="A65">
        <v>50863</v>
      </c>
      <c r="E65" t="s">
        <v>1346</v>
      </c>
      <c r="F65" s="125">
        <v>10.99</v>
      </c>
      <c r="H65" s="128">
        <v>6.59</v>
      </c>
      <c r="I65" s="127">
        <v>0.18</v>
      </c>
    </row>
    <row r="66" spans="1:9" x14ac:dyDescent="0.2">
      <c r="A66">
        <v>50864</v>
      </c>
      <c r="E66" t="s">
        <v>1347</v>
      </c>
      <c r="F66" s="125">
        <v>16.170000000000002</v>
      </c>
      <c r="H66" s="128">
        <v>9.6999999999999993</v>
      </c>
      <c r="I66" s="127">
        <v>0.44</v>
      </c>
    </row>
    <row r="67" spans="1:9" x14ac:dyDescent="0.2">
      <c r="A67">
        <v>50865</v>
      </c>
      <c r="E67" t="s">
        <v>1348</v>
      </c>
      <c r="F67" s="125">
        <v>8.9700000000000006</v>
      </c>
      <c r="H67" s="128">
        <v>5.38</v>
      </c>
      <c r="I67" s="127" t="e">
        <v>#N/A</v>
      </c>
    </row>
    <row r="68" spans="1:9" x14ac:dyDescent="0.2">
      <c r="A68">
        <v>50866</v>
      </c>
      <c r="E68" t="s">
        <v>1349</v>
      </c>
      <c r="F68" s="125">
        <v>53.14</v>
      </c>
      <c r="H68" s="128">
        <v>31.89</v>
      </c>
      <c r="I68" s="127" t="e">
        <v>#N/A</v>
      </c>
    </row>
    <row r="69" spans="1:9" x14ac:dyDescent="0.2">
      <c r="A69">
        <v>50867</v>
      </c>
      <c r="E69" t="s">
        <v>1350</v>
      </c>
      <c r="F69" s="125">
        <v>27.79</v>
      </c>
      <c r="H69" s="128">
        <v>16.670000000000002</v>
      </c>
      <c r="I69" s="127" t="e">
        <v>#N/A</v>
      </c>
    </row>
    <row r="70" spans="1:9" x14ac:dyDescent="0.2">
      <c r="A70">
        <v>50868</v>
      </c>
      <c r="E70" t="s">
        <v>1351</v>
      </c>
      <c r="F70" s="125">
        <v>34.950000000000003</v>
      </c>
      <c r="H70" s="128">
        <v>20.97</v>
      </c>
      <c r="I70" s="127" t="e">
        <v>#N/A</v>
      </c>
    </row>
    <row r="71" spans="1:9" x14ac:dyDescent="0.2">
      <c r="A71">
        <v>50869</v>
      </c>
      <c r="E71" t="s">
        <v>1352</v>
      </c>
      <c r="F71" s="125">
        <v>34.549999999999997</v>
      </c>
      <c r="H71" s="128">
        <v>20.73</v>
      </c>
      <c r="I71" s="127" t="e">
        <v>#N/A</v>
      </c>
    </row>
    <row r="72" spans="1:9" x14ac:dyDescent="0.2">
      <c r="A72">
        <v>50870</v>
      </c>
      <c r="E72" t="s">
        <v>1353</v>
      </c>
      <c r="F72" s="125">
        <v>5.07</v>
      </c>
      <c r="H72" s="128">
        <v>3.04</v>
      </c>
      <c r="I72" s="127">
        <v>7.0000000000000007E-2</v>
      </c>
    </row>
    <row r="73" spans="1:9" x14ac:dyDescent="0.2">
      <c r="A73">
        <v>50871</v>
      </c>
      <c r="E73" t="s">
        <v>1354</v>
      </c>
      <c r="F73" s="125">
        <v>10.47</v>
      </c>
      <c r="H73" s="128">
        <v>6.28</v>
      </c>
      <c r="I73" s="127">
        <v>0.12</v>
      </c>
    </row>
    <row r="74" spans="1:9" x14ac:dyDescent="0.2">
      <c r="A74">
        <v>50872</v>
      </c>
      <c r="E74" t="s">
        <v>1355</v>
      </c>
      <c r="F74" s="125">
        <v>8.9499999999999993</v>
      </c>
      <c r="H74" s="128">
        <v>5.37</v>
      </c>
      <c r="I74" s="127">
        <v>0.1</v>
      </c>
    </row>
    <row r="75" spans="1:9" x14ac:dyDescent="0.2">
      <c r="A75">
        <v>50873</v>
      </c>
      <c r="E75" t="s">
        <v>1356</v>
      </c>
      <c r="F75" s="125">
        <v>17.47</v>
      </c>
      <c r="H75" s="128">
        <v>10.48</v>
      </c>
      <c r="I75" s="127">
        <v>0.15</v>
      </c>
    </row>
    <row r="76" spans="1:9" x14ac:dyDescent="0.2">
      <c r="A76">
        <v>50874</v>
      </c>
      <c r="E76" t="s">
        <v>1357</v>
      </c>
      <c r="F76" s="125">
        <v>0</v>
      </c>
      <c r="H76" s="128">
        <v>0</v>
      </c>
      <c r="I76" s="127" t="e">
        <v>#N/A</v>
      </c>
    </row>
    <row r="77" spans="1:9" x14ac:dyDescent="0.2">
      <c r="A77">
        <v>50875</v>
      </c>
      <c r="E77" t="s">
        <v>1358</v>
      </c>
      <c r="F77" s="125">
        <v>0</v>
      </c>
      <c r="H77" s="128">
        <v>0</v>
      </c>
      <c r="I77" s="127" t="e">
        <v>#N/A</v>
      </c>
    </row>
    <row r="78" spans="1:9" x14ac:dyDescent="0.2">
      <c r="A78">
        <v>50876</v>
      </c>
      <c r="E78" t="s">
        <v>1359</v>
      </c>
      <c r="F78" s="125">
        <v>0</v>
      </c>
      <c r="H78" s="128">
        <v>0</v>
      </c>
      <c r="I78" s="127" t="e">
        <v>#N/A</v>
      </c>
    </row>
    <row r="79" spans="1:9" x14ac:dyDescent="0.2">
      <c r="A79">
        <v>50877</v>
      </c>
      <c r="E79" t="s">
        <v>1360</v>
      </c>
      <c r="F79" s="125">
        <v>17.239999999999998</v>
      </c>
      <c r="H79" s="128">
        <v>10.34</v>
      </c>
      <c r="I79" s="127">
        <v>0.4</v>
      </c>
    </row>
    <row r="80" spans="1:9" x14ac:dyDescent="0.2">
      <c r="A80">
        <v>50878</v>
      </c>
      <c r="E80" t="s">
        <v>1361</v>
      </c>
      <c r="F80" s="125">
        <v>26.84</v>
      </c>
      <c r="H80" s="128">
        <v>16.11</v>
      </c>
      <c r="I80" s="127">
        <v>0.71</v>
      </c>
    </row>
    <row r="81" spans="1:9" x14ac:dyDescent="0.2">
      <c r="A81">
        <v>50879</v>
      </c>
      <c r="E81" t="s">
        <v>1362</v>
      </c>
      <c r="F81" s="125">
        <v>28.55</v>
      </c>
      <c r="H81" s="128">
        <v>17.13</v>
      </c>
      <c r="I81" s="127">
        <v>0.79</v>
      </c>
    </row>
    <row r="82" spans="1:9" x14ac:dyDescent="0.2">
      <c r="A82">
        <v>50880</v>
      </c>
      <c r="E82" t="s">
        <v>1363</v>
      </c>
      <c r="F82" s="125">
        <v>37.97</v>
      </c>
      <c r="H82" s="128">
        <v>22.78</v>
      </c>
      <c r="I82" s="127">
        <v>1.27</v>
      </c>
    </row>
    <row r="83" spans="1:9" x14ac:dyDescent="0.2">
      <c r="A83">
        <v>50883</v>
      </c>
      <c r="E83" t="s">
        <v>1364</v>
      </c>
      <c r="F83" s="125">
        <v>82.78</v>
      </c>
      <c r="H83" s="128">
        <v>49.67</v>
      </c>
      <c r="I83" s="127">
        <v>2.2200000000000002</v>
      </c>
    </row>
    <row r="84" spans="1:9" x14ac:dyDescent="0.2">
      <c r="A84">
        <v>50885</v>
      </c>
      <c r="E84" t="s">
        <v>1365</v>
      </c>
      <c r="F84" s="125">
        <v>158.5</v>
      </c>
      <c r="H84" s="128">
        <v>95.1</v>
      </c>
      <c r="I84" s="127">
        <v>3.33</v>
      </c>
    </row>
    <row r="85" spans="1:9" x14ac:dyDescent="0.2">
      <c r="A85">
        <v>50910</v>
      </c>
      <c r="E85" t="s">
        <v>1366</v>
      </c>
      <c r="F85" s="125">
        <v>8.9700000000000006</v>
      </c>
      <c r="H85" s="128">
        <v>5.38</v>
      </c>
      <c r="I85" s="127">
        <v>0.17</v>
      </c>
    </row>
    <row r="86" spans="1:9" x14ac:dyDescent="0.2">
      <c r="A86">
        <v>50911</v>
      </c>
      <c r="E86" t="s">
        <v>1367</v>
      </c>
      <c r="F86" s="125">
        <v>14.19</v>
      </c>
      <c r="H86" s="128">
        <v>8.51</v>
      </c>
      <c r="I86" s="127">
        <v>0.23</v>
      </c>
    </row>
    <row r="87" spans="1:9" x14ac:dyDescent="0.2">
      <c r="A87">
        <v>50912</v>
      </c>
      <c r="E87" t="s">
        <v>1368</v>
      </c>
      <c r="F87" s="125">
        <v>18.739999999999998</v>
      </c>
      <c r="H87" s="128">
        <v>11.25</v>
      </c>
      <c r="I87" s="127">
        <v>0.28000000000000003</v>
      </c>
    </row>
    <row r="88" spans="1:9" x14ac:dyDescent="0.2">
      <c r="A88">
        <v>50913</v>
      </c>
      <c r="E88" t="s">
        <v>1369</v>
      </c>
      <c r="F88" s="125">
        <v>26.77</v>
      </c>
      <c r="H88" s="128">
        <v>16.059999999999999</v>
      </c>
      <c r="I88" s="127">
        <v>0.4</v>
      </c>
    </row>
    <row r="89" spans="1:9" x14ac:dyDescent="0.2">
      <c r="A89">
        <v>50914</v>
      </c>
      <c r="E89" t="s">
        <v>1370</v>
      </c>
      <c r="F89" s="125">
        <v>47.16</v>
      </c>
      <c r="H89" s="128">
        <v>28.29</v>
      </c>
      <c r="I89" s="127">
        <v>0.67</v>
      </c>
    </row>
    <row r="90" spans="1:9" x14ac:dyDescent="0.2">
      <c r="A90">
        <v>50915</v>
      </c>
      <c r="E90" t="s">
        <v>1371</v>
      </c>
      <c r="F90" s="125">
        <v>0</v>
      </c>
      <c r="H90" s="128">
        <v>0</v>
      </c>
      <c r="I90" s="127" t="e">
        <v>#N/A</v>
      </c>
    </row>
    <row r="91" spans="1:9" x14ac:dyDescent="0.2">
      <c r="A91">
        <v>50916</v>
      </c>
      <c r="E91" t="s">
        <v>1372</v>
      </c>
      <c r="F91" s="125">
        <v>0</v>
      </c>
      <c r="H91" s="128">
        <v>0</v>
      </c>
      <c r="I91" s="127" t="e">
        <v>#N/A</v>
      </c>
    </row>
    <row r="92" spans="1:9" x14ac:dyDescent="0.2">
      <c r="A92">
        <v>50917</v>
      </c>
      <c r="E92" t="s">
        <v>1373</v>
      </c>
      <c r="F92" s="125">
        <v>0</v>
      </c>
      <c r="H92" s="128">
        <v>0</v>
      </c>
      <c r="I92" s="127" t="e">
        <v>#N/A</v>
      </c>
    </row>
    <row r="93" spans="1:9" x14ac:dyDescent="0.2">
      <c r="A93">
        <v>50918</v>
      </c>
      <c r="E93" t="s">
        <v>1374</v>
      </c>
      <c r="F93" s="125">
        <v>0</v>
      </c>
      <c r="H93" s="128">
        <v>0</v>
      </c>
      <c r="I93" s="127" t="e">
        <v>#N/A</v>
      </c>
    </row>
    <row r="94" spans="1:9" x14ac:dyDescent="0.2">
      <c r="A94">
        <v>50919</v>
      </c>
      <c r="E94" t="s">
        <v>1375</v>
      </c>
      <c r="F94" s="125">
        <v>0</v>
      </c>
      <c r="H94" s="128">
        <v>0</v>
      </c>
      <c r="I94" s="127" t="e">
        <v>#N/A</v>
      </c>
    </row>
    <row r="95" spans="1:9" x14ac:dyDescent="0.2">
      <c r="A95">
        <v>50920</v>
      </c>
      <c r="E95" t="s">
        <v>1376</v>
      </c>
      <c r="F95" s="125" t="e">
        <v>#N/A</v>
      </c>
      <c r="H95" s="128" t="e">
        <v>#N/A</v>
      </c>
      <c r="I95" s="127" t="e">
        <v>#N/A</v>
      </c>
    </row>
    <row r="96" spans="1:9" x14ac:dyDescent="0.2">
      <c r="A96">
        <v>50921</v>
      </c>
      <c r="E96" t="s">
        <v>1377</v>
      </c>
      <c r="F96" s="125" t="e">
        <v>#N/A</v>
      </c>
      <c r="H96" s="128" t="e">
        <v>#N/A</v>
      </c>
      <c r="I96" s="127" t="e">
        <v>#N/A</v>
      </c>
    </row>
    <row r="97" spans="1:9" x14ac:dyDescent="0.2">
      <c r="A97">
        <v>50922</v>
      </c>
      <c r="E97" t="s">
        <v>1378</v>
      </c>
      <c r="F97" s="125" t="e">
        <v>#N/A</v>
      </c>
      <c r="H97" s="128" t="e">
        <v>#N/A</v>
      </c>
      <c r="I97" s="127" t="e">
        <v>#N/A</v>
      </c>
    </row>
    <row r="98" spans="1:9" x14ac:dyDescent="0.2">
      <c r="A98">
        <v>50923</v>
      </c>
      <c r="E98" t="s">
        <v>1379</v>
      </c>
      <c r="F98" s="125" t="e">
        <v>#N/A</v>
      </c>
      <c r="H98" s="128" t="e">
        <v>#N/A</v>
      </c>
      <c r="I98" s="127" t="e">
        <v>#N/A</v>
      </c>
    </row>
    <row r="99" spans="1:9" x14ac:dyDescent="0.2">
      <c r="A99">
        <v>90100</v>
      </c>
      <c r="E99" t="s">
        <v>1380</v>
      </c>
      <c r="F99" s="125">
        <v>36.94</v>
      </c>
      <c r="H99" s="128">
        <v>22.17</v>
      </c>
      <c r="I99" s="127" t="e">
        <v>#N/A</v>
      </c>
    </row>
    <row r="100" spans="1:9" x14ac:dyDescent="0.2">
      <c r="A100">
        <v>90120</v>
      </c>
      <c r="E100" t="s">
        <v>1381</v>
      </c>
      <c r="F100" s="125">
        <v>14.45</v>
      </c>
      <c r="H100" s="128">
        <v>8.67</v>
      </c>
      <c r="I100" s="127">
        <v>0.47</v>
      </c>
    </row>
    <row r="101" spans="1:9" x14ac:dyDescent="0.2">
      <c r="A101">
        <v>90200</v>
      </c>
      <c r="E101" t="s">
        <v>1382</v>
      </c>
      <c r="F101" s="125">
        <v>43.24</v>
      </c>
      <c r="H101" s="128">
        <v>25.95</v>
      </c>
      <c r="I101" s="127" t="e">
        <v>#N/A</v>
      </c>
    </row>
    <row r="102" spans="1:9" x14ac:dyDescent="0.2">
      <c r="A102">
        <v>90220</v>
      </c>
      <c r="E102" t="s">
        <v>1383</v>
      </c>
      <c r="F102" s="125">
        <v>13.97</v>
      </c>
      <c r="H102" s="128">
        <v>8.3800000000000008</v>
      </c>
      <c r="I102" s="127" t="e">
        <v>#N/A</v>
      </c>
    </row>
    <row r="103" spans="1:9" x14ac:dyDescent="0.2">
      <c r="A103">
        <v>90500</v>
      </c>
      <c r="E103" t="s">
        <v>1384</v>
      </c>
      <c r="F103" s="125">
        <v>170.45</v>
      </c>
      <c r="H103" s="128">
        <v>102.27</v>
      </c>
      <c r="I103" s="127" t="e">
        <v>#N/A</v>
      </c>
    </row>
    <row r="104" spans="1:9" x14ac:dyDescent="0.2">
      <c r="A104" t="s">
        <v>1101</v>
      </c>
      <c r="E104" t="s">
        <v>1385</v>
      </c>
      <c r="F104" s="125">
        <v>382.32</v>
      </c>
      <c r="H104" s="128">
        <v>305.86</v>
      </c>
      <c r="I104" s="127" t="e">
        <v>#N/A</v>
      </c>
    </row>
    <row r="105" spans="1:9" x14ac:dyDescent="0.2">
      <c r="A105" t="s">
        <v>1102</v>
      </c>
      <c r="E105" t="s">
        <v>1386</v>
      </c>
      <c r="F105" s="125">
        <v>649.91999999999996</v>
      </c>
      <c r="H105" s="128">
        <v>519.94000000000005</v>
      </c>
      <c r="I105" s="127" t="e">
        <v>#N/A</v>
      </c>
    </row>
    <row r="106" spans="1:9" x14ac:dyDescent="0.2">
      <c r="A106" t="s">
        <v>1103</v>
      </c>
      <c r="E106" t="s">
        <v>1387</v>
      </c>
      <c r="F106" s="125">
        <v>722.4</v>
      </c>
      <c r="H106" s="128">
        <v>577.91999999999996</v>
      </c>
      <c r="I106" s="127" t="e">
        <v>#N/A</v>
      </c>
    </row>
    <row r="107" spans="1:9" x14ac:dyDescent="0.2">
      <c r="A107" t="s">
        <v>1104</v>
      </c>
      <c r="E107" t="s">
        <v>1388</v>
      </c>
      <c r="F107" s="125">
        <v>454.8</v>
      </c>
      <c r="H107" s="128">
        <v>363.84</v>
      </c>
      <c r="I107" s="127" t="e">
        <v>#N/A</v>
      </c>
    </row>
    <row r="108" spans="1:9" x14ac:dyDescent="0.2">
      <c r="A108" t="s">
        <v>1105</v>
      </c>
      <c r="E108" t="s">
        <v>1389</v>
      </c>
      <c r="F108" s="125">
        <v>419.76</v>
      </c>
      <c r="H108" s="128">
        <v>335.81</v>
      </c>
      <c r="I108" s="127" t="e">
        <v>#N/A</v>
      </c>
    </row>
    <row r="109" spans="1:9" x14ac:dyDescent="0.2">
      <c r="A109" t="s">
        <v>1106</v>
      </c>
      <c r="E109" t="s">
        <v>1390</v>
      </c>
      <c r="F109" s="125">
        <v>724.76</v>
      </c>
      <c r="H109" s="128">
        <v>579.80999999999995</v>
      </c>
      <c r="I109" s="127" t="e">
        <v>#N/A</v>
      </c>
    </row>
    <row r="110" spans="1:9" x14ac:dyDescent="0.2">
      <c r="A110" t="s">
        <v>1107</v>
      </c>
      <c r="E110" t="s">
        <v>1391</v>
      </c>
      <c r="F110" s="125">
        <v>844.64</v>
      </c>
      <c r="H110" s="128">
        <v>675.71</v>
      </c>
      <c r="I110" s="127" t="e">
        <v>#N/A</v>
      </c>
    </row>
    <row r="111" spans="1:9" x14ac:dyDescent="0.2">
      <c r="A111" t="s">
        <v>1108</v>
      </c>
      <c r="E111" t="s">
        <v>1392</v>
      </c>
      <c r="F111" s="125">
        <v>539.64</v>
      </c>
      <c r="H111" s="128">
        <v>431.71</v>
      </c>
      <c r="I111" s="127" t="e">
        <v>#N/A</v>
      </c>
    </row>
    <row r="112" spans="1:9" x14ac:dyDescent="0.2">
      <c r="A112" t="s">
        <v>1109</v>
      </c>
      <c r="E112" t="s">
        <v>1393</v>
      </c>
      <c r="F112" s="125">
        <v>552.16</v>
      </c>
      <c r="H112" s="128">
        <v>441.73</v>
      </c>
      <c r="I112" s="127" t="e">
        <v>#N/A</v>
      </c>
    </row>
    <row r="113" spans="1:9" x14ac:dyDescent="0.2">
      <c r="A113" t="s">
        <v>1110</v>
      </c>
      <c r="E113" t="s">
        <v>1394</v>
      </c>
      <c r="F113" s="125">
        <v>931.48</v>
      </c>
      <c r="H113" s="128">
        <v>745.18</v>
      </c>
      <c r="I113" s="127" t="e">
        <v>#N/A</v>
      </c>
    </row>
    <row r="114" spans="1:9" x14ac:dyDescent="0.2">
      <c r="A114" t="s">
        <v>1111</v>
      </c>
      <c r="E114" t="s">
        <v>1395</v>
      </c>
      <c r="F114" s="125">
        <v>1107.28</v>
      </c>
      <c r="H114" s="128">
        <v>885.82</v>
      </c>
      <c r="I114" s="127" t="e">
        <v>#N/A</v>
      </c>
    </row>
    <row r="115" spans="1:9" x14ac:dyDescent="0.2">
      <c r="A115" t="s">
        <v>1112</v>
      </c>
      <c r="E115" t="s">
        <v>1396</v>
      </c>
      <c r="F115" s="125">
        <v>727.96</v>
      </c>
      <c r="H115" s="128">
        <v>582.37</v>
      </c>
      <c r="I115" s="127" t="e">
        <v>#N/A</v>
      </c>
    </row>
    <row r="116" spans="1:9" x14ac:dyDescent="0.2">
      <c r="A116" t="s">
        <v>1113</v>
      </c>
      <c r="E116" t="s">
        <v>1397</v>
      </c>
      <c r="F116" s="125">
        <v>603.32000000000005</v>
      </c>
      <c r="H116" s="128">
        <v>482.66</v>
      </c>
      <c r="I116" s="127" t="e">
        <v>#N/A</v>
      </c>
    </row>
    <row r="117" spans="1:9" x14ac:dyDescent="0.2">
      <c r="A117" t="s">
        <v>1114</v>
      </c>
      <c r="E117" t="s">
        <v>1398</v>
      </c>
      <c r="F117" s="125">
        <v>1033.8</v>
      </c>
      <c r="H117" s="128">
        <v>827.04</v>
      </c>
      <c r="I117" s="127" t="e">
        <v>#N/A</v>
      </c>
    </row>
    <row r="118" spans="1:9" x14ac:dyDescent="0.2">
      <c r="A118" t="s">
        <v>1115</v>
      </c>
      <c r="E118" t="s">
        <v>1399</v>
      </c>
      <c r="F118" s="125">
        <v>1232.72</v>
      </c>
      <c r="H118" s="128">
        <v>986.18</v>
      </c>
      <c r="I118" s="127" t="e">
        <v>#N/A</v>
      </c>
    </row>
    <row r="119" spans="1:9" x14ac:dyDescent="0.2">
      <c r="A119" t="s">
        <v>1116</v>
      </c>
      <c r="E119" t="s">
        <v>1400</v>
      </c>
      <c r="F119" s="125">
        <v>802.24</v>
      </c>
      <c r="H119" s="128">
        <v>641.79</v>
      </c>
      <c r="I119" s="127" t="e">
        <v>#N/A</v>
      </c>
    </row>
    <row r="120" spans="1:9" x14ac:dyDescent="0.2">
      <c r="A120" t="s">
        <v>346</v>
      </c>
      <c r="E120" t="s">
        <v>347</v>
      </c>
      <c r="F120" s="125">
        <v>118.89</v>
      </c>
      <c r="H120" s="128">
        <v>95.11</v>
      </c>
      <c r="I120" s="127" t="e">
        <v>#N/A</v>
      </c>
    </row>
    <row r="121" spans="1:9" x14ac:dyDescent="0.2">
      <c r="A121" t="s">
        <v>1117</v>
      </c>
      <c r="E121" t="s">
        <v>1401</v>
      </c>
      <c r="F121" s="125">
        <v>132.99</v>
      </c>
      <c r="H121" s="128">
        <v>106.39</v>
      </c>
      <c r="I121" s="127" t="e">
        <v>#N/A</v>
      </c>
    </row>
    <row r="122" spans="1:9" x14ac:dyDescent="0.2">
      <c r="A122" t="s">
        <v>1118</v>
      </c>
      <c r="E122" t="s">
        <v>1402</v>
      </c>
      <c r="F122" s="125">
        <v>265.98</v>
      </c>
      <c r="H122" s="128">
        <v>212.79</v>
      </c>
      <c r="I122" s="127" t="e">
        <v>#N/A</v>
      </c>
    </row>
    <row r="123" spans="1:9" x14ac:dyDescent="0.2">
      <c r="A123" t="s">
        <v>1119</v>
      </c>
      <c r="E123" t="s">
        <v>1403</v>
      </c>
      <c r="F123" s="125">
        <v>949.13</v>
      </c>
      <c r="H123" s="128">
        <v>759.3</v>
      </c>
      <c r="I123" s="127" t="e">
        <v>#N/A</v>
      </c>
    </row>
    <row r="124" spans="1:9" x14ac:dyDescent="0.2">
      <c r="A124" t="s">
        <v>1120</v>
      </c>
      <c r="E124" t="s">
        <v>1404</v>
      </c>
      <c r="F124" s="125">
        <v>4499.75</v>
      </c>
      <c r="H124" s="128">
        <v>3599.8</v>
      </c>
      <c r="I124" s="127" t="e">
        <v>#N/A</v>
      </c>
    </row>
    <row r="125" spans="1:9" x14ac:dyDescent="0.2">
      <c r="A125" t="s">
        <v>348</v>
      </c>
      <c r="E125" t="s">
        <v>349</v>
      </c>
      <c r="F125" s="125">
        <v>118.89</v>
      </c>
      <c r="H125" s="128">
        <v>95.11</v>
      </c>
      <c r="I125" s="127" t="e">
        <v>#N/A</v>
      </c>
    </row>
    <row r="126" spans="1:9" x14ac:dyDescent="0.2">
      <c r="A126" t="s">
        <v>1121</v>
      </c>
      <c r="E126" t="s">
        <v>1405</v>
      </c>
      <c r="F126" s="125">
        <v>132.99</v>
      </c>
      <c r="H126" s="128">
        <v>106.39</v>
      </c>
      <c r="I126" s="127" t="e">
        <v>#N/A</v>
      </c>
    </row>
    <row r="127" spans="1:9" x14ac:dyDescent="0.2">
      <c r="A127" t="s">
        <v>1122</v>
      </c>
      <c r="E127" t="s">
        <v>1406</v>
      </c>
      <c r="F127" s="125">
        <v>265.98</v>
      </c>
      <c r="H127" s="128">
        <v>212.79</v>
      </c>
      <c r="I127" s="127" t="e">
        <v>#N/A</v>
      </c>
    </row>
    <row r="128" spans="1:9" x14ac:dyDescent="0.2">
      <c r="A128" t="s">
        <v>1123</v>
      </c>
      <c r="E128" t="s">
        <v>1407</v>
      </c>
      <c r="F128" s="125">
        <v>949.13</v>
      </c>
      <c r="H128" s="128">
        <v>759.3</v>
      </c>
      <c r="I128" s="127" t="e">
        <v>#N/A</v>
      </c>
    </row>
    <row r="129" spans="1:9" x14ac:dyDescent="0.2">
      <c r="A129" t="s">
        <v>1124</v>
      </c>
      <c r="E129" t="s">
        <v>1408</v>
      </c>
      <c r="F129" s="125">
        <v>4499.75</v>
      </c>
      <c r="H129" s="128">
        <v>3599.8</v>
      </c>
      <c r="I129" s="127" t="e">
        <v>#N/A</v>
      </c>
    </row>
    <row r="130" spans="1:9" x14ac:dyDescent="0.2">
      <c r="A130" t="s">
        <v>1125</v>
      </c>
      <c r="E130" t="s">
        <v>340</v>
      </c>
      <c r="F130" s="125">
        <v>86.96</v>
      </c>
      <c r="H130" s="128">
        <v>52.18</v>
      </c>
      <c r="I130" s="127" t="e">
        <v>#N/A</v>
      </c>
    </row>
    <row r="131" spans="1:9" x14ac:dyDescent="0.2">
      <c r="A131" t="s">
        <v>1126</v>
      </c>
      <c r="E131" t="s">
        <v>341</v>
      </c>
      <c r="F131" s="125">
        <v>86.96</v>
      </c>
      <c r="H131" s="128">
        <v>52.18</v>
      </c>
      <c r="I131" s="127" t="e">
        <v>#N/A</v>
      </c>
    </row>
    <row r="132" spans="1:9" x14ac:dyDescent="0.2">
      <c r="A132" t="s">
        <v>1127</v>
      </c>
      <c r="E132" t="s">
        <v>342</v>
      </c>
      <c r="F132" s="125">
        <v>86.96</v>
      </c>
      <c r="H132" s="128">
        <v>52.18</v>
      </c>
      <c r="I132" s="127" t="e">
        <v>#N/A</v>
      </c>
    </row>
    <row r="133" spans="1:9" x14ac:dyDescent="0.2">
      <c r="A133" t="s">
        <v>1128</v>
      </c>
      <c r="E133" t="s">
        <v>343</v>
      </c>
      <c r="F133" s="125">
        <v>86.96</v>
      </c>
      <c r="H133" s="128">
        <v>52.18</v>
      </c>
      <c r="I133" s="127" t="e">
        <v>#N/A</v>
      </c>
    </row>
    <row r="134" spans="1:9" x14ac:dyDescent="0.2">
      <c r="A134" t="s">
        <v>350</v>
      </c>
      <c r="E134" t="s">
        <v>351</v>
      </c>
      <c r="F134" s="125">
        <v>94.72</v>
      </c>
      <c r="H134" s="128">
        <v>56.83</v>
      </c>
      <c r="I134" s="127" t="e">
        <v>#N/A</v>
      </c>
    </row>
    <row r="135" spans="1:9" x14ac:dyDescent="0.2">
      <c r="A135" t="s">
        <v>352</v>
      </c>
      <c r="E135" t="s">
        <v>353</v>
      </c>
      <c r="F135" s="125">
        <v>94.72</v>
      </c>
      <c r="H135" s="128">
        <v>56.83</v>
      </c>
      <c r="I135" s="127" t="e">
        <v>#N/A</v>
      </c>
    </row>
    <row r="136" spans="1:9" x14ac:dyDescent="0.2">
      <c r="A136" t="s">
        <v>354</v>
      </c>
      <c r="E136" t="s">
        <v>355</v>
      </c>
      <c r="F136" s="125">
        <v>94.72</v>
      </c>
      <c r="H136" s="128">
        <v>56.83</v>
      </c>
      <c r="I136" s="127" t="e">
        <v>#N/A</v>
      </c>
    </row>
    <row r="137" spans="1:9" x14ac:dyDescent="0.2">
      <c r="A137" t="s">
        <v>356</v>
      </c>
      <c r="E137" t="s">
        <v>357</v>
      </c>
      <c r="F137" s="125">
        <v>94.72</v>
      </c>
      <c r="H137" s="128">
        <v>56.83</v>
      </c>
      <c r="I137" s="127" t="e">
        <v>#N/A</v>
      </c>
    </row>
    <row r="138" spans="1:9" x14ac:dyDescent="0.2">
      <c r="A138" t="s">
        <v>358</v>
      </c>
      <c r="E138" t="s">
        <v>359</v>
      </c>
      <c r="F138" s="125">
        <v>203.28</v>
      </c>
      <c r="H138" s="128">
        <v>121.97</v>
      </c>
      <c r="I138" s="127" t="e">
        <v>#N/A</v>
      </c>
    </row>
    <row r="139" spans="1:9" x14ac:dyDescent="0.2">
      <c r="A139" t="s">
        <v>360</v>
      </c>
      <c r="E139" t="s">
        <v>361</v>
      </c>
      <c r="F139" s="125">
        <v>203.28</v>
      </c>
      <c r="H139" s="128">
        <v>121.97</v>
      </c>
      <c r="I139" s="127" t="e">
        <v>#N/A</v>
      </c>
    </row>
    <row r="140" spans="1:9" x14ac:dyDescent="0.2">
      <c r="A140" t="s">
        <v>362</v>
      </c>
      <c r="E140" t="s">
        <v>363</v>
      </c>
      <c r="F140" s="125">
        <v>203.28</v>
      </c>
      <c r="H140" s="128">
        <v>121.97</v>
      </c>
      <c r="I140" s="127" t="e">
        <v>#N/A</v>
      </c>
    </row>
    <row r="141" spans="1:9" x14ac:dyDescent="0.2">
      <c r="A141" t="s">
        <v>364</v>
      </c>
      <c r="E141" t="s">
        <v>365</v>
      </c>
      <c r="F141" s="125">
        <v>203.28</v>
      </c>
      <c r="H141" s="128">
        <v>121.97</v>
      </c>
      <c r="I141" s="127" t="e">
        <v>#N/A</v>
      </c>
    </row>
    <row r="142" spans="1:9" x14ac:dyDescent="0.2">
      <c r="A142" t="s">
        <v>366</v>
      </c>
      <c r="E142" t="s">
        <v>367</v>
      </c>
      <c r="F142" s="125">
        <v>234.4</v>
      </c>
      <c r="H142" s="128">
        <v>140.63999999999999</v>
      </c>
      <c r="I142" s="127" t="e">
        <v>#N/A</v>
      </c>
    </row>
    <row r="143" spans="1:9" x14ac:dyDescent="0.2">
      <c r="A143" t="s">
        <v>368</v>
      </c>
      <c r="E143" t="s">
        <v>369</v>
      </c>
      <c r="F143" s="125">
        <v>234.4</v>
      </c>
      <c r="H143" s="128">
        <v>140.63999999999999</v>
      </c>
      <c r="I143" s="127" t="e">
        <v>#N/A</v>
      </c>
    </row>
    <row r="144" spans="1:9" x14ac:dyDescent="0.2">
      <c r="A144" t="s">
        <v>370</v>
      </c>
      <c r="E144" t="s">
        <v>371</v>
      </c>
      <c r="F144" s="125">
        <v>234.4</v>
      </c>
      <c r="H144" s="128">
        <v>140.63999999999999</v>
      </c>
      <c r="I144" s="127" t="e">
        <v>#N/A</v>
      </c>
    </row>
    <row r="145" spans="1:9" x14ac:dyDescent="0.2">
      <c r="A145" t="s">
        <v>372</v>
      </c>
      <c r="E145" t="s">
        <v>373</v>
      </c>
      <c r="F145" s="125">
        <v>234.4</v>
      </c>
      <c r="H145" s="128">
        <v>140.63999999999999</v>
      </c>
      <c r="I145" s="127" t="e">
        <v>#N/A</v>
      </c>
    </row>
    <row r="146" spans="1:9" x14ac:dyDescent="0.2">
      <c r="A146" t="s">
        <v>374</v>
      </c>
      <c r="E146" t="s">
        <v>375</v>
      </c>
      <c r="F146" s="125">
        <v>390.32</v>
      </c>
      <c r="H146" s="128">
        <v>234.19</v>
      </c>
      <c r="I146" s="127" t="e">
        <v>#N/A</v>
      </c>
    </row>
    <row r="147" spans="1:9" x14ac:dyDescent="0.2">
      <c r="A147" t="s">
        <v>376</v>
      </c>
      <c r="E147" t="s">
        <v>377</v>
      </c>
      <c r="F147" s="125">
        <v>390.32</v>
      </c>
      <c r="H147" s="128">
        <v>234.19</v>
      </c>
      <c r="I147" s="127" t="e">
        <v>#N/A</v>
      </c>
    </row>
    <row r="148" spans="1:9" x14ac:dyDescent="0.2">
      <c r="A148" t="s">
        <v>378</v>
      </c>
      <c r="E148" t="s">
        <v>379</v>
      </c>
      <c r="F148" s="125">
        <v>390.32</v>
      </c>
      <c r="H148" s="128">
        <v>234.19</v>
      </c>
      <c r="I148" s="127" t="e">
        <v>#N/A</v>
      </c>
    </row>
    <row r="149" spans="1:9" x14ac:dyDescent="0.2">
      <c r="A149" t="s">
        <v>380</v>
      </c>
      <c r="E149" t="s">
        <v>381</v>
      </c>
      <c r="F149" s="125">
        <v>390.32</v>
      </c>
      <c r="H149" s="128">
        <v>234.19</v>
      </c>
      <c r="I149" s="127" t="e">
        <v>#N/A</v>
      </c>
    </row>
    <row r="150" spans="1:9" x14ac:dyDescent="0.2">
      <c r="A150" t="s">
        <v>382</v>
      </c>
      <c r="E150" t="s">
        <v>383</v>
      </c>
      <c r="F150" s="125">
        <v>474.08</v>
      </c>
      <c r="H150" s="128">
        <v>284.45</v>
      </c>
      <c r="I150" s="127" t="e">
        <v>#N/A</v>
      </c>
    </row>
    <row r="151" spans="1:9" x14ac:dyDescent="0.2">
      <c r="A151" t="s">
        <v>384</v>
      </c>
      <c r="D151" s="126"/>
      <c r="E151" t="s">
        <v>385</v>
      </c>
      <c r="F151" s="125">
        <v>474.08</v>
      </c>
      <c r="H151" s="128">
        <v>284.45</v>
      </c>
      <c r="I151" s="127" t="e">
        <v>#N/A</v>
      </c>
    </row>
    <row r="152" spans="1:9" x14ac:dyDescent="0.2">
      <c r="A152" t="s">
        <v>386</v>
      </c>
      <c r="E152" t="s">
        <v>387</v>
      </c>
      <c r="F152" s="125">
        <v>474.08</v>
      </c>
      <c r="H152" s="128">
        <v>284.45</v>
      </c>
      <c r="I152" s="127" t="e">
        <v>#N/A</v>
      </c>
    </row>
    <row r="153" spans="1:9" x14ac:dyDescent="0.2">
      <c r="A153" t="s">
        <v>388</v>
      </c>
      <c r="E153" t="s">
        <v>389</v>
      </c>
      <c r="F153" s="125">
        <v>474.08</v>
      </c>
      <c r="H153" s="128">
        <v>284.45</v>
      </c>
      <c r="I153" s="127" t="e">
        <v>#N/A</v>
      </c>
    </row>
    <row r="154" spans="1:9" x14ac:dyDescent="0.2">
      <c r="A154" t="s">
        <v>390</v>
      </c>
      <c r="E154" t="s">
        <v>391</v>
      </c>
      <c r="F154" s="125">
        <v>505.93</v>
      </c>
      <c r="H154" s="128">
        <v>303.56</v>
      </c>
      <c r="I154" s="127" t="e">
        <v>#N/A</v>
      </c>
    </row>
    <row r="155" spans="1:9" x14ac:dyDescent="0.2">
      <c r="A155" t="s">
        <v>392</v>
      </c>
      <c r="D155" s="126"/>
      <c r="E155" t="s">
        <v>393</v>
      </c>
      <c r="F155" s="125">
        <v>505.93</v>
      </c>
      <c r="H155" s="128">
        <v>303.56</v>
      </c>
      <c r="I155" s="127" t="e">
        <v>#N/A</v>
      </c>
    </row>
    <row r="156" spans="1:9" x14ac:dyDescent="0.2">
      <c r="A156" t="s">
        <v>394</v>
      </c>
      <c r="E156" t="s">
        <v>395</v>
      </c>
      <c r="F156" s="125">
        <v>505.93</v>
      </c>
      <c r="H156" s="128">
        <v>303.56</v>
      </c>
      <c r="I156" s="127" t="e">
        <v>#N/A</v>
      </c>
    </row>
    <row r="157" spans="1:9" x14ac:dyDescent="0.2">
      <c r="A157" t="s">
        <v>396</v>
      </c>
      <c r="E157" t="s">
        <v>397</v>
      </c>
      <c r="F157" s="125">
        <v>505.93</v>
      </c>
      <c r="H157" s="128">
        <v>303.56</v>
      </c>
      <c r="I157" s="127" t="e">
        <v>#N/A</v>
      </c>
    </row>
    <row r="158" spans="1:9" x14ac:dyDescent="0.2">
      <c r="A158" t="s">
        <v>398</v>
      </c>
      <c r="E158" t="s">
        <v>399</v>
      </c>
      <c r="F158" s="125">
        <v>257.48</v>
      </c>
      <c r="H158" s="128">
        <v>154.49</v>
      </c>
      <c r="I158" s="127" t="e">
        <v>#N/A</v>
      </c>
    </row>
    <row r="159" spans="1:9" x14ac:dyDescent="0.2">
      <c r="A159" t="s">
        <v>400</v>
      </c>
      <c r="E159" t="s">
        <v>401</v>
      </c>
      <c r="F159" s="125">
        <v>257.48</v>
      </c>
      <c r="H159" s="128">
        <v>154.49</v>
      </c>
      <c r="I159" s="127" t="e">
        <v>#N/A</v>
      </c>
    </row>
    <row r="160" spans="1:9" x14ac:dyDescent="0.2">
      <c r="A160" t="s">
        <v>402</v>
      </c>
      <c r="E160" t="s">
        <v>403</v>
      </c>
      <c r="F160" s="125">
        <v>257.48</v>
      </c>
      <c r="H160" s="128">
        <v>154.49</v>
      </c>
      <c r="I160" s="127" t="e">
        <v>#N/A</v>
      </c>
    </row>
    <row r="161" spans="1:9" x14ac:dyDescent="0.2">
      <c r="A161" t="s">
        <v>404</v>
      </c>
      <c r="E161" t="s">
        <v>405</v>
      </c>
      <c r="F161" s="125">
        <v>257.48</v>
      </c>
      <c r="H161" s="128">
        <v>154.49</v>
      </c>
      <c r="I161" s="127" t="e">
        <v>#N/A</v>
      </c>
    </row>
    <row r="162" spans="1:9" x14ac:dyDescent="0.2">
      <c r="A162" t="s">
        <v>406</v>
      </c>
      <c r="E162" t="s">
        <v>407</v>
      </c>
      <c r="F162" s="125">
        <v>421.88</v>
      </c>
      <c r="H162" s="128">
        <v>253.13</v>
      </c>
      <c r="I162" s="127" t="e">
        <v>#N/A</v>
      </c>
    </row>
    <row r="163" spans="1:9" x14ac:dyDescent="0.2">
      <c r="A163" t="s">
        <v>408</v>
      </c>
      <c r="E163" t="s">
        <v>409</v>
      </c>
      <c r="F163" s="125">
        <v>421.88</v>
      </c>
      <c r="H163" s="128">
        <v>253.13</v>
      </c>
      <c r="I163" s="127" t="e">
        <v>#N/A</v>
      </c>
    </row>
    <row r="164" spans="1:9" x14ac:dyDescent="0.2">
      <c r="A164" t="s">
        <v>410</v>
      </c>
      <c r="E164" t="s">
        <v>411</v>
      </c>
      <c r="F164" s="125">
        <v>421.88</v>
      </c>
      <c r="H164" s="128">
        <v>253.13</v>
      </c>
      <c r="I164" s="127" t="e">
        <v>#N/A</v>
      </c>
    </row>
    <row r="165" spans="1:9" x14ac:dyDescent="0.2">
      <c r="A165" t="s">
        <v>412</v>
      </c>
      <c r="E165" t="s">
        <v>413</v>
      </c>
      <c r="F165" s="125">
        <v>421.88</v>
      </c>
      <c r="H165" s="128">
        <v>253.13</v>
      </c>
      <c r="I165" s="127" t="e">
        <v>#N/A</v>
      </c>
    </row>
    <row r="166" spans="1:9" x14ac:dyDescent="0.2">
      <c r="A166" t="s">
        <v>414</v>
      </c>
      <c r="E166" t="s">
        <v>415</v>
      </c>
      <c r="F166" s="125">
        <v>464.06</v>
      </c>
      <c r="H166" s="128">
        <v>278.44</v>
      </c>
      <c r="I166" s="127" t="e">
        <v>#N/A</v>
      </c>
    </row>
    <row r="167" spans="1:9" x14ac:dyDescent="0.2">
      <c r="A167" t="s">
        <v>416</v>
      </c>
      <c r="E167" t="s">
        <v>417</v>
      </c>
      <c r="F167" s="125">
        <v>464.06</v>
      </c>
      <c r="H167" s="128">
        <v>278.44</v>
      </c>
      <c r="I167" s="127" t="e">
        <v>#N/A</v>
      </c>
    </row>
    <row r="168" spans="1:9" x14ac:dyDescent="0.2">
      <c r="A168" t="s">
        <v>418</v>
      </c>
      <c r="E168" t="s">
        <v>419</v>
      </c>
      <c r="F168" s="125">
        <v>464.06</v>
      </c>
      <c r="H168" s="128">
        <v>278.44</v>
      </c>
      <c r="I168" s="127" t="e">
        <v>#N/A</v>
      </c>
    </row>
    <row r="169" spans="1:9" x14ac:dyDescent="0.2">
      <c r="A169" t="s">
        <v>420</v>
      </c>
      <c r="E169" t="s">
        <v>421</v>
      </c>
      <c r="F169" s="125">
        <v>464.06</v>
      </c>
      <c r="H169" s="128">
        <v>278.44</v>
      </c>
      <c r="I169" s="127" t="e">
        <v>#N/A</v>
      </c>
    </row>
    <row r="170" spans="1:9" x14ac:dyDescent="0.2">
      <c r="A170" t="s">
        <v>422</v>
      </c>
      <c r="E170" t="s">
        <v>423</v>
      </c>
      <c r="F170" s="125">
        <v>615.94000000000005</v>
      </c>
      <c r="H170" s="128">
        <v>369.56</v>
      </c>
      <c r="I170" s="127" t="e">
        <v>#N/A</v>
      </c>
    </row>
    <row r="171" spans="1:9" x14ac:dyDescent="0.2">
      <c r="A171" t="s">
        <v>424</v>
      </c>
      <c r="E171" t="s">
        <v>425</v>
      </c>
      <c r="F171" s="125">
        <v>615.94000000000005</v>
      </c>
      <c r="H171" s="128">
        <v>369.56</v>
      </c>
      <c r="I171" s="127" t="e">
        <v>#N/A</v>
      </c>
    </row>
    <row r="172" spans="1:9" x14ac:dyDescent="0.2">
      <c r="A172" t="s">
        <v>426</v>
      </c>
      <c r="E172" t="s">
        <v>427</v>
      </c>
      <c r="F172" s="125">
        <v>615.94000000000005</v>
      </c>
      <c r="H172" s="128">
        <v>369.56</v>
      </c>
      <c r="I172" s="127" t="e">
        <v>#N/A</v>
      </c>
    </row>
    <row r="173" spans="1:9" x14ac:dyDescent="0.2">
      <c r="A173" t="s">
        <v>428</v>
      </c>
      <c r="E173" t="s">
        <v>429</v>
      </c>
      <c r="F173" s="125">
        <v>615.94000000000005</v>
      </c>
      <c r="H173" s="128">
        <v>369.56</v>
      </c>
      <c r="I173" s="127" t="e">
        <v>#N/A</v>
      </c>
    </row>
    <row r="174" spans="1:9" x14ac:dyDescent="0.2">
      <c r="A174" t="s">
        <v>430</v>
      </c>
      <c r="E174" t="s">
        <v>431</v>
      </c>
      <c r="F174" s="125">
        <v>1026.56</v>
      </c>
      <c r="H174" s="128">
        <v>615.94000000000005</v>
      </c>
      <c r="I174" s="127" t="e">
        <v>#N/A</v>
      </c>
    </row>
    <row r="175" spans="1:9" x14ac:dyDescent="0.2">
      <c r="A175" t="s">
        <v>432</v>
      </c>
      <c r="E175" t="s">
        <v>433</v>
      </c>
      <c r="F175" s="125">
        <v>1026.56</v>
      </c>
      <c r="H175" s="128">
        <v>615.94000000000005</v>
      </c>
      <c r="I175" s="127" t="e">
        <v>#N/A</v>
      </c>
    </row>
    <row r="176" spans="1:9" x14ac:dyDescent="0.2">
      <c r="A176" t="s">
        <v>434</v>
      </c>
      <c r="E176" t="s">
        <v>435</v>
      </c>
      <c r="F176" s="125">
        <v>1026.56</v>
      </c>
      <c r="H176" s="128">
        <v>615.94000000000005</v>
      </c>
      <c r="I176" s="127" t="e">
        <v>#N/A</v>
      </c>
    </row>
    <row r="177" spans="1:9" x14ac:dyDescent="0.2">
      <c r="A177" t="s">
        <v>436</v>
      </c>
      <c r="E177" t="s">
        <v>437</v>
      </c>
      <c r="F177" s="125">
        <v>1026.56</v>
      </c>
      <c r="H177" s="128">
        <v>615.94000000000005</v>
      </c>
      <c r="I177" s="127" t="e">
        <v>#N/A</v>
      </c>
    </row>
    <row r="178" spans="1:9" x14ac:dyDescent="0.2">
      <c r="A178" t="s">
        <v>438</v>
      </c>
      <c r="E178" t="s">
        <v>439</v>
      </c>
      <c r="F178" s="125">
        <v>1375.31</v>
      </c>
      <c r="H178" s="128">
        <v>825.19</v>
      </c>
      <c r="I178" s="127" t="e">
        <v>#N/A</v>
      </c>
    </row>
    <row r="179" spans="1:9" x14ac:dyDescent="0.2">
      <c r="A179" t="s">
        <v>440</v>
      </c>
      <c r="E179" t="s">
        <v>441</v>
      </c>
      <c r="F179" s="125">
        <v>1375.31</v>
      </c>
      <c r="H179" s="128">
        <v>825.19</v>
      </c>
      <c r="I179" s="127" t="e">
        <v>#N/A</v>
      </c>
    </row>
    <row r="180" spans="1:9" x14ac:dyDescent="0.2">
      <c r="A180" t="s">
        <v>442</v>
      </c>
      <c r="E180" t="s">
        <v>443</v>
      </c>
      <c r="F180" s="125">
        <v>1375.31</v>
      </c>
      <c r="H180" s="128">
        <v>825.19</v>
      </c>
      <c r="I180" s="127" t="e">
        <v>#N/A</v>
      </c>
    </row>
    <row r="181" spans="1:9" x14ac:dyDescent="0.2">
      <c r="A181" t="s">
        <v>444</v>
      </c>
      <c r="E181" t="s">
        <v>445</v>
      </c>
      <c r="F181" s="125">
        <v>1375.31</v>
      </c>
      <c r="H181" s="128">
        <v>825.19</v>
      </c>
      <c r="I181" s="127" t="e">
        <v>#N/A</v>
      </c>
    </row>
    <row r="182" spans="1:9" x14ac:dyDescent="0.2">
      <c r="A182" t="s">
        <v>446</v>
      </c>
      <c r="E182" t="s">
        <v>447</v>
      </c>
      <c r="F182" s="125">
        <v>2330.86</v>
      </c>
      <c r="H182" s="128">
        <v>1398.52</v>
      </c>
      <c r="I182" s="127" t="e">
        <v>#N/A</v>
      </c>
    </row>
    <row r="183" spans="1:9" x14ac:dyDescent="0.2">
      <c r="A183" t="s">
        <v>448</v>
      </c>
      <c r="E183" t="s">
        <v>449</v>
      </c>
      <c r="F183" s="125">
        <v>2330.86</v>
      </c>
      <c r="H183" s="128">
        <v>1398.52</v>
      </c>
      <c r="I183" s="127" t="e">
        <v>#N/A</v>
      </c>
    </row>
    <row r="184" spans="1:9" x14ac:dyDescent="0.2">
      <c r="A184" t="s">
        <v>450</v>
      </c>
      <c r="E184" t="s">
        <v>451</v>
      </c>
      <c r="F184" s="125">
        <v>2330.86</v>
      </c>
      <c r="H184" s="128">
        <v>1398.52</v>
      </c>
      <c r="I184" s="127" t="e">
        <v>#N/A</v>
      </c>
    </row>
    <row r="185" spans="1:9" x14ac:dyDescent="0.2">
      <c r="A185" t="s">
        <v>452</v>
      </c>
      <c r="E185" t="s">
        <v>453</v>
      </c>
      <c r="F185" s="125">
        <v>2330.86</v>
      </c>
      <c r="H185" s="128">
        <v>1398.52</v>
      </c>
      <c r="I185" s="127" t="e">
        <v>#N/A</v>
      </c>
    </row>
    <row r="186" spans="1:9" x14ac:dyDescent="0.2">
      <c r="A186" t="s">
        <v>454</v>
      </c>
      <c r="E186" t="s">
        <v>455</v>
      </c>
      <c r="F186" s="125">
        <v>112.32</v>
      </c>
      <c r="H186" s="128">
        <v>67.39</v>
      </c>
      <c r="I186" s="127" t="e">
        <v>#N/A</v>
      </c>
    </row>
    <row r="187" spans="1:9" x14ac:dyDescent="0.2">
      <c r="A187" t="s">
        <v>456</v>
      </c>
      <c r="E187" t="s">
        <v>457</v>
      </c>
      <c r="F187" s="125">
        <v>134.78</v>
      </c>
      <c r="H187" s="128">
        <v>80.87</v>
      </c>
      <c r="I187" s="127" t="e">
        <v>#N/A</v>
      </c>
    </row>
    <row r="188" spans="1:9" x14ac:dyDescent="0.2">
      <c r="A188" t="s">
        <v>458</v>
      </c>
      <c r="E188" t="s">
        <v>459</v>
      </c>
      <c r="F188" s="125">
        <v>165.72</v>
      </c>
      <c r="H188" s="128">
        <v>99.43</v>
      </c>
      <c r="I188" s="127" t="e">
        <v>#N/A</v>
      </c>
    </row>
    <row r="189" spans="1:9" x14ac:dyDescent="0.2">
      <c r="A189" t="s">
        <v>460</v>
      </c>
      <c r="E189" t="s">
        <v>461</v>
      </c>
      <c r="F189" s="125">
        <v>198.86</v>
      </c>
      <c r="H189" s="128">
        <v>119.32</v>
      </c>
      <c r="I189" s="127" t="e">
        <v>#N/A</v>
      </c>
    </row>
    <row r="190" spans="1:9" x14ac:dyDescent="0.2">
      <c r="A190" t="s">
        <v>462</v>
      </c>
      <c r="E190" t="s">
        <v>463</v>
      </c>
      <c r="F190" s="125">
        <v>238.64</v>
      </c>
      <c r="H190" s="128">
        <v>143.18</v>
      </c>
      <c r="I190" s="127" t="e">
        <v>#N/A</v>
      </c>
    </row>
    <row r="191" spans="1:9" x14ac:dyDescent="0.2">
      <c r="A191" t="s">
        <v>464</v>
      </c>
      <c r="E191" t="s">
        <v>465</v>
      </c>
      <c r="F191" s="125">
        <v>349.28</v>
      </c>
      <c r="H191" s="128">
        <v>209.57</v>
      </c>
      <c r="I191" s="127" t="e">
        <v>#N/A</v>
      </c>
    </row>
    <row r="192" spans="1:9" x14ac:dyDescent="0.2">
      <c r="A192" t="s">
        <v>466</v>
      </c>
      <c r="E192" t="s">
        <v>467</v>
      </c>
      <c r="F192" s="125">
        <v>598.72</v>
      </c>
      <c r="H192" s="128">
        <v>359.23</v>
      </c>
      <c r="I192" s="127" t="e">
        <v>#N/A</v>
      </c>
    </row>
    <row r="193" spans="1:9" x14ac:dyDescent="0.2">
      <c r="A193" t="s">
        <v>1129</v>
      </c>
      <c r="E193" t="s">
        <v>1409</v>
      </c>
      <c r="F193" s="125">
        <v>19.87</v>
      </c>
      <c r="H193" s="128">
        <v>11.92</v>
      </c>
      <c r="I193" s="127" t="e">
        <v>#N/A</v>
      </c>
    </row>
    <row r="194" spans="1:9" x14ac:dyDescent="0.2">
      <c r="A194" t="s">
        <v>1130</v>
      </c>
      <c r="E194" t="s">
        <v>1410</v>
      </c>
      <c r="F194" s="125">
        <v>29.94</v>
      </c>
      <c r="H194" s="128">
        <v>17.96</v>
      </c>
      <c r="I194" s="127" t="e">
        <v>#N/A</v>
      </c>
    </row>
    <row r="195" spans="1:9" x14ac:dyDescent="0.2">
      <c r="A195" t="s">
        <v>1131</v>
      </c>
      <c r="E195" t="s">
        <v>1411</v>
      </c>
      <c r="F195" s="125">
        <v>119.48</v>
      </c>
      <c r="H195" s="128">
        <v>95.58</v>
      </c>
      <c r="I195" s="127" t="e">
        <v>#N/A</v>
      </c>
    </row>
    <row r="196" spans="1:9" x14ac:dyDescent="0.2">
      <c r="A196" t="s">
        <v>469</v>
      </c>
      <c r="E196" t="s">
        <v>1412</v>
      </c>
      <c r="F196" s="125">
        <v>221.78</v>
      </c>
      <c r="H196" s="128">
        <v>177.42</v>
      </c>
      <c r="I196" s="127" t="e">
        <v>#N/A</v>
      </c>
    </row>
    <row r="197" spans="1:9" x14ac:dyDescent="0.2">
      <c r="A197" t="s">
        <v>470</v>
      </c>
      <c r="E197" t="s">
        <v>1413</v>
      </c>
      <c r="F197" s="125">
        <v>29.44</v>
      </c>
      <c r="H197" s="128">
        <v>23.55</v>
      </c>
      <c r="I197" s="127" t="e">
        <v>#N/A</v>
      </c>
    </row>
    <row r="198" spans="1:9" x14ac:dyDescent="0.2">
      <c r="A198" t="s">
        <v>471</v>
      </c>
      <c r="E198" t="s">
        <v>1414</v>
      </c>
      <c r="F198" s="125">
        <v>277.2</v>
      </c>
      <c r="H198" s="128">
        <v>221.76</v>
      </c>
      <c r="I198" s="127" t="e">
        <v>#N/A</v>
      </c>
    </row>
    <row r="199" spans="1:9" x14ac:dyDescent="0.2">
      <c r="A199" t="s">
        <v>472</v>
      </c>
      <c r="E199" t="s">
        <v>1415</v>
      </c>
      <c r="F199" s="125">
        <v>42.5</v>
      </c>
      <c r="H199" s="128">
        <v>34</v>
      </c>
      <c r="I199" s="127" t="e">
        <v>#N/A</v>
      </c>
    </row>
    <row r="200" spans="1:9" x14ac:dyDescent="0.2">
      <c r="A200" t="s">
        <v>473</v>
      </c>
      <c r="E200" t="s">
        <v>1416</v>
      </c>
      <c r="F200" s="125">
        <v>332.62</v>
      </c>
      <c r="H200" s="128">
        <v>266.10000000000002</v>
      </c>
      <c r="I200" s="127" t="e">
        <v>#N/A</v>
      </c>
    </row>
    <row r="201" spans="1:9" x14ac:dyDescent="0.2">
      <c r="A201" t="s">
        <v>474</v>
      </c>
      <c r="E201" t="s">
        <v>1417</v>
      </c>
      <c r="F201" s="125">
        <v>68.06</v>
      </c>
      <c r="H201" s="128">
        <v>54.45</v>
      </c>
      <c r="I201" s="127" t="e">
        <v>#N/A</v>
      </c>
    </row>
    <row r="202" spans="1:9" x14ac:dyDescent="0.2">
      <c r="A202" t="s">
        <v>475</v>
      </c>
      <c r="E202" t="s">
        <v>1418</v>
      </c>
      <c r="F202" s="125">
        <v>388.09</v>
      </c>
      <c r="H202" s="128">
        <v>310.47000000000003</v>
      </c>
      <c r="I202" s="127" t="e">
        <v>#N/A</v>
      </c>
    </row>
    <row r="203" spans="1:9" x14ac:dyDescent="0.2">
      <c r="A203" t="s">
        <v>476</v>
      </c>
      <c r="E203" t="s">
        <v>1419</v>
      </c>
      <c r="F203" s="125">
        <v>81.67</v>
      </c>
      <c r="H203" s="128">
        <v>65.34</v>
      </c>
      <c r="I203" s="127" t="e">
        <v>#N/A</v>
      </c>
    </row>
    <row r="204" spans="1:9" x14ac:dyDescent="0.2">
      <c r="A204" t="s">
        <v>1132</v>
      </c>
      <c r="E204" t="s">
        <v>1420</v>
      </c>
      <c r="F204" s="125">
        <v>8</v>
      </c>
      <c r="H204" s="128">
        <v>6.4</v>
      </c>
      <c r="I204" s="127" t="e">
        <v>#N/A</v>
      </c>
    </row>
    <row r="205" spans="1:9" x14ac:dyDescent="0.2">
      <c r="A205" t="s">
        <v>1133</v>
      </c>
      <c r="E205" t="s">
        <v>1421</v>
      </c>
      <c r="F205" s="125">
        <v>27.51</v>
      </c>
      <c r="H205" s="128">
        <v>16.510000000000002</v>
      </c>
      <c r="I205" s="127" t="e">
        <v>#N/A</v>
      </c>
    </row>
    <row r="206" spans="1:9" x14ac:dyDescent="0.2">
      <c r="A206" t="s">
        <v>1134</v>
      </c>
      <c r="E206" t="s">
        <v>1422</v>
      </c>
      <c r="F206" s="125">
        <v>21.54</v>
      </c>
      <c r="H206" s="128">
        <v>12.92</v>
      </c>
      <c r="I206" s="127" t="e">
        <v>#N/A</v>
      </c>
    </row>
    <row r="207" spans="1:9" x14ac:dyDescent="0.2">
      <c r="A207" t="s">
        <v>1135</v>
      </c>
      <c r="E207" t="s">
        <v>1423</v>
      </c>
      <c r="F207" s="125">
        <v>4992.6400000000003</v>
      </c>
      <c r="H207" s="128">
        <v>3994.11</v>
      </c>
      <c r="I207" s="127" t="e">
        <v>#N/A</v>
      </c>
    </row>
    <row r="208" spans="1:9" x14ac:dyDescent="0.2">
      <c r="A208" t="s">
        <v>1136</v>
      </c>
      <c r="E208" t="s">
        <v>1424</v>
      </c>
      <c r="F208" s="125">
        <v>2593.16</v>
      </c>
      <c r="H208" s="128">
        <v>2074.52</v>
      </c>
      <c r="I208" s="127" t="e">
        <v>#N/A</v>
      </c>
    </row>
    <row r="209" spans="1:9" x14ac:dyDescent="0.2">
      <c r="A209" t="s">
        <v>1137</v>
      </c>
      <c r="E209" t="s">
        <v>1425</v>
      </c>
      <c r="F209" s="125">
        <v>576.63</v>
      </c>
      <c r="H209" s="128">
        <v>461.3</v>
      </c>
      <c r="I209" s="127" t="e">
        <v>#N/A</v>
      </c>
    </row>
    <row r="210" spans="1:9" x14ac:dyDescent="0.2">
      <c r="A210" t="s">
        <v>1138</v>
      </c>
      <c r="E210" t="s">
        <v>1426</v>
      </c>
      <c r="F210" s="125">
        <v>962.06</v>
      </c>
      <c r="H210" s="128">
        <v>769.65</v>
      </c>
      <c r="I210" s="127" t="e">
        <v>#N/A</v>
      </c>
    </row>
    <row r="211" spans="1:9" x14ac:dyDescent="0.2">
      <c r="A211" t="s">
        <v>1139</v>
      </c>
      <c r="E211" t="s">
        <v>1427</v>
      </c>
      <c r="F211" s="125">
        <v>940.19</v>
      </c>
      <c r="H211" s="128">
        <v>752.15</v>
      </c>
      <c r="I211" s="127" t="e">
        <v>#N/A</v>
      </c>
    </row>
    <row r="212" spans="1:9" x14ac:dyDescent="0.2">
      <c r="A212" t="s">
        <v>1140</v>
      </c>
      <c r="E212" t="s">
        <v>1428</v>
      </c>
      <c r="F212" s="125">
        <v>31.24</v>
      </c>
      <c r="H212" s="128">
        <v>24.99</v>
      </c>
      <c r="I212" s="127" t="e">
        <v>#N/A</v>
      </c>
    </row>
    <row r="213" spans="1:9" x14ac:dyDescent="0.2">
      <c r="A213" t="s">
        <v>1141</v>
      </c>
      <c r="E213" t="s">
        <v>1429</v>
      </c>
      <c r="F213" s="125">
        <v>24.58</v>
      </c>
      <c r="H213" s="128">
        <v>19.66</v>
      </c>
      <c r="I213" s="127" t="e">
        <v>#N/A</v>
      </c>
    </row>
    <row r="214" spans="1:9" x14ac:dyDescent="0.2">
      <c r="A214" t="s">
        <v>1142</v>
      </c>
      <c r="E214" t="s">
        <v>1430</v>
      </c>
      <c r="F214" s="125">
        <v>37.89</v>
      </c>
      <c r="H214" s="128">
        <v>30.31</v>
      </c>
      <c r="I214" s="127" t="e">
        <v>#N/A</v>
      </c>
    </row>
    <row r="215" spans="1:9" x14ac:dyDescent="0.2">
      <c r="A215" t="s">
        <v>1143</v>
      </c>
      <c r="E215" t="s">
        <v>1431</v>
      </c>
      <c r="F215" s="125">
        <v>52.24</v>
      </c>
      <c r="H215" s="128">
        <v>41.79</v>
      </c>
      <c r="I215" s="127" t="e">
        <v>#N/A</v>
      </c>
    </row>
    <row r="216" spans="1:9" x14ac:dyDescent="0.2">
      <c r="A216" t="s">
        <v>1144</v>
      </c>
      <c r="E216" t="s">
        <v>1432</v>
      </c>
      <c r="F216" s="125">
        <v>64.64</v>
      </c>
      <c r="H216" s="128">
        <v>51.71</v>
      </c>
      <c r="I216" s="127" t="e">
        <v>#N/A</v>
      </c>
    </row>
    <row r="217" spans="1:9" x14ac:dyDescent="0.2">
      <c r="A217" t="s">
        <v>1145</v>
      </c>
      <c r="E217" t="s">
        <v>1433</v>
      </c>
      <c r="F217" s="125">
        <v>310.45999999999998</v>
      </c>
      <c r="H217" s="128">
        <v>248.37</v>
      </c>
      <c r="I217" s="127" t="e">
        <v>#N/A</v>
      </c>
    </row>
    <row r="218" spans="1:9" x14ac:dyDescent="0.2">
      <c r="A218" t="s">
        <v>1146</v>
      </c>
      <c r="E218" t="s">
        <v>1434</v>
      </c>
      <c r="F218" s="125">
        <v>83.29</v>
      </c>
      <c r="H218" s="128">
        <v>66.63</v>
      </c>
      <c r="I218" s="127" t="e">
        <v>#N/A</v>
      </c>
    </row>
    <row r="219" spans="1:9" x14ac:dyDescent="0.2">
      <c r="A219" t="s">
        <v>1147</v>
      </c>
      <c r="E219" t="s">
        <v>1435</v>
      </c>
      <c r="F219" s="125">
        <v>38.799999999999997</v>
      </c>
      <c r="H219" s="128">
        <v>31.04</v>
      </c>
      <c r="I219" s="127" t="e">
        <v>#N/A</v>
      </c>
    </row>
    <row r="220" spans="1:9" x14ac:dyDescent="0.2">
      <c r="A220" t="s">
        <v>1148</v>
      </c>
      <c r="E220" t="s">
        <v>1436</v>
      </c>
      <c r="F220" s="125">
        <v>20.64</v>
      </c>
      <c r="H220" s="128">
        <v>16.510000000000002</v>
      </c>
      <c r="I220" s="127" t="e">
        <v>#N/A</v>
      </c>
    </row>
    <row r="221" spans="1:9" x14ac:dyDescent="0.2">
      <c r="A221" t="s">
        <v>1149</v>
      </c>
      <c r="E221" t="s">
        <v>1437</v>
      </c>
      <c r="F221" s="125">
        <v>109.36</v>
      </c>
      <c r="H221" s="128">
        <v>87.49</v>
      </c>
      <c r="I221" s="127" t="e">
        <v>#N/A</v>
      </c>
    </row>
    <row r="222" spans="1:9" x14ac:dyDescent="0.2">
      <c r="A222" t="s">
        <v>1150</v>
      </c>
      <c r="E222" t="s">
        <v>1438</v>
      </c>
      <c r="F222" s="125">
        <v>15.72</v>
      </c>
      <c r="H222" s="128">
        <v>12.58</v>
      </c>
      <c r="I222" s="127" t="e">
        <v>#N/A</v>
      </c>
    </row>
    <row r="223" spans="1:9" x14ac:dyDescent="0.2">
      <c r="A223" t="s">
        <v>1151</v>
      </c>
      <c r="E223" t="s">
        <v>1439</v>
      </c>
      <c r="F223" s="125">
        <v>22.92</v>
      </c>
      <c r="H223" s="128">
        <v>18.34</v>
      </c>
      <c r="I223" s="127" t="e">
        <v>#N/A</v>
      </c>
    </row>
    <row r="224" spans="1:9" x14ac:dyDescent="0.2">
      <c r="A224" t="s">
        <v>1152</v>
      </c>
      <c r="E224" t="s">
        <v>1440</v>
      </c>
      <c r="F224" s="125">
        <v>1.95</v>
      </c>
      <c r="H224" s="128">
        <v>1.56</v>
      </c>
      <c r="I224" s="127" t="e">
        <v>#N/A</v>
      </c>
    </row>
    <row r="225" spans="1:9" x14ac:dyDescent="0.2">
      <c r="A225" t="s">
        <v>1153</v>
      </c>
      <c r="E225" t="s">
        <v>1441</v>
      </c>
      <c r="F225" s="125">
        <v>1.95</v>
      </c>
      <c r="H225" s="128">
        <v>1.56</v>
      </c>
      <c r="I225" s="127" t="e">
        <v>#N/A</v>
      </c>
    </row>
    <row r="226" spans="1:9" x14ac:dyDescent="0.2">
      <c r="A226" t="s">
        <v>1154</v>
      </c>
      <c r="E226" t="s">
        <v>1442</v>
      </c>
      <c r="F226" s="125">
        <v>0</v>
      </c>
      <c r="H226" s="128">
        <v>0</v>
      </c>
      <c r="I226" s="127" t="e">
        <v>#N/A</v>
      </c>
    </row>
    <row r="227" spans="1:9" x14ac:dyDescent="0.2">
      <c r="A227" t="s">
        <v>1155</v>
      </c>
      <c r="E227" t="s">
        <v>1443</v>
      </c>
      <c r="F227" s="125">
        <v>15.4</v>
      </c>
      <c r="H227" s="128">
        <v>12.32</v>
      </c>
      <c r="I227" s="127" t="e">
        <v>#N/A</v>
      </c>
    </row>
    <row r="228" spans="1:9" x14ac:dyDescent="0.2">
      <c r="A228" t="s">
        <v>1156</v>
      </c>
      <c r="E228" t="s">
        <v>1444</v>
      </c>
      <c r="F228" s="125">
        <v>3.45</v>
      </c>
      <c r="H228" s="128">
        <v>2.76</v>
      </c>
      <c r="I228" s="127" t="e">
        <v>#N/A</v>
      </c>
    </row>
    <row r="229" spans="1:9" x14ac:dyDescent="0.2">
      <c r="A229" t="s">
        <v>1157</v>
      </c>
      <c r="E229" t="s">
        <v>1445</v>
      </c>
      <c r="F229" s="125">
        <v>1.95</v>
      </c>
      <c r="H229" s="128">
        <v>1.56</v>
      </c>
      <c r="I229" s="127" t="e">
        <v>#N/A</v>
      </c>
    </row>
    <row r="230" spans="1:9" x14ac:dyDescent="0.2">
      <c r="A230" t="s">
        <v>1158</v>
      </c>
      <c r="E230" t="s">
        <v>1446</v>
      </c>
      <c r="F230" s="125">
        <v>323.32</v>
      </c>
      <c r="H230" s="128">
        <v>258.66000000000003</v>
      </c>
      <c r="I230" s="127" t="e">
        <v>#N/A</v>
      </c>
    </row>
    <row r="231" spans="1:9" x14ac:dyDescent="0.2">
      <c r="A231" t="s">
        <v>1159</v>
      </c>
      <c r="E231" t="s">
        <v>1447</v>
      </c>
      <c r="F231" s="125">
        <v>2.95</v>
      </c>
      <c r="H231" s="128">
        <v>2.36</v>
      </c>
      <c r="I231" s="127" t="e">
        <v>#N/A</v>
      </c>
    </row>
    <row r="232" spans="1:9" x14ac:dyDescent="0.2">
      <c r="A232" t="s">
        <v>1160</v>
      </c>
      <c r="E232" t="s">
        <v>1448</v>
      </c>
      <c r="F232" s="125">
        <v>35.56</v>
      </c>
      <c r="H232" s="128">
        <v>28.45</v>
      </c>
      <c r="I232" s="127" t="e">
        <v>#N/A</v>
      </c>
    </row>
    <row r="233" spans="1:9" x14ac:dyDescent="0.2">
      <c r="A233" t="s">
        <v>1161</v>
      </c>
      <c r="E233" t="s">
        <v>1449</v>
      </c>
      <c r="F233" s="125">
        <v>55.5</v>
      </c>
      <c r="H233" s="128">
        <v>44.4</v>
      </c>
      <c r="I233" s="127" t="e">
        <v>#N/A</v>
      </c>
    </row>
    <row r="234" spans="1:9" x14ac:dyDescent="0.2">
      <c r="A234" t="s">
        <v>1162</v>
      </c>
      <c r="E234" t="s">
        <v>1450</v>
      </c>
      <c r="F234" s="125">
        <v>298.38</v>
      </c>
      <c r="H234" s="128">
        <v>238.7</v>
      </c>
      <c r="I234" s="127" t="e">
        <v>#N/A</v>
      </c>
    </row>
    <row r="235" spans="1:9" x14ac:dyDescent="0.2">
      <c r="A235" t="s">
        <v>1163</v>
      </c>
      <c r="E235" t="s">
        <v>1451</v>
      </c>
      <c r="F235" s="125">
        <v>276.75</v>
      </c>
      <c r="H235" s="128">
        <v>221.4</v>
      </c>
      <c r="I235" s="127" t="e">
        <v>#N/A</v>
      </c>
    </row>
    <row r="236" spans="1:9" x14ac:dyDescent="0.2">
      <c r="A236" t="s">
        <v>1164</v>
      </c>
      <c r="E236" t="s">
        <v>1452</v>
      </c>
      <c r="F236" s="125">
        <v>77</v>
      </c>
      <c r="H236" s="128">
        <v>61.6</v>
      </c>
      <c r="I236" s="127" t="e">
        <v>#N/A</v>
      </c>
    </row>
    <row r="237" spans="1:9" x14ac:dyDescent="0.2">
      <c r="A237" t="s">
        <v>1165</v>
      </c>
      <c r="E237" t="s">
        <v>1453</v>
      </c>
      <c r="F237" s="125">
        <v>12.88</v>
      </c>
      <c r="H237" s="128">
        <v>10.3</v>
      </c>
      <c r="I237" s="127" t="e">
        <v>#N/A</v>
      </c>
    </row>
    <row r="238" spans="1:9" x14ac:dyDescent="0.2">
      <c r="A238" t="s">
        <v>1166</v>
      </c>
      <c r="E238" t="s">
        <v>1454</v>
      </c>
      <c r="F238" s="125">
        <v>12.88</v>
      </c>
      <c r="H238" s="128">
        <v>10.3</v>
      </c>
      <c r="I238" s="127" t="e">
        <v>#N/A</v>
      </c>
    </row>
    <row r="239" spans="1:9" x14ac:dyDescent="0.2">
      <c r="A239" t="s">
        <v>477</v>
      </c>
      <c r="E239" t="s">
        <v>1455</v>
      </c>
      <c r="F239" s="125">
        <v>2.99</v>
      </c>
      <c r="H239" s="128">
        <v>1.8</v>
      </c>
      <c r="I239" s="127">
        <v>0</v>
      </c>
    </row>
    <row r="240" spans="1:9" x14ac:dyDescent="0.2">
      <c r="A240" t="s">
        <v>478</v>
      </c>
      <c r="E240" t="s">
        <v>1456</v>
      </c>
      <c r="F240" s="125">
        <v>2.99</v>
      </c>
      <c r="H240" s="128">
        <v>1.8</v>
      </c>
      <c r="I240" s="127">
        <v>0</v>
      </c>
    </row>
    <row r="241" spans="1:9" x14ac:dyDescent="0.2">
      <c r="A241" t="s">
        <v>479</v>
      </c>
      <c r="E241" t="s">
        <v>1457</v>
      </c>
      <c r="F241" s="125">
        <v>2.99</v>
      </c>
      <c r="H241" s="128">
        <v>1.8</v>
      </c>
      <c r="I241" s="127">
        <v>0</v>
      </c>
    </row>
    <row r="242" spans="1:9" x14ac:dyDescent="0.2">
      <c r="A242" t="s">
        <v>480</v>
      </c>
      <c r="E242" t="s">
        <v>1458</v>
      </c>
      <c r="F242" s="125">
        <v>2.99</v>
      </c>
      <c r="H242" s="128">
        <v>1.8</v>
      </c>
      <c r="I242" s="127">
        <v>0</v>
      </c>
    </row>
    <row r="243" spans="1:9" x14ac:dyDescent="0.2">
      <c r="A243" t="s">
        <v>481</v>
      </c>
      <c r="E243" t="s">
        <v>1459</v>
      </c>
      <c r="F243" s="125">
        <v>2.99</v>
      </c>
      <c r="H243" s="128">
        <v>1.8</v>
      </c>
      <c r="I243" s="127">
        <v>0</v>
      </c>
    </row>
    <row r="244" spans="1:9" x14ac:dyDescent="0.2">
      <c r="A244" t="s">
        <v>482</v>
      </c>
      <c r="E244" t="s">
        <v>483</v>
      </c>
      <c r="F244" s="125">
        <v>183.9</v>
      </c>
      <c r="H244" s="128">
        <v>110.34</v>
      </c>
      <c r="I244" s="127">
        <v>1.5</v>
      </c>
    </row>
    <row r="245" spans="1:9" x14ac:dyDescent="0.2">
      <c r="A245" t="s">
        <v>484</v>
      </c>
      <c r="E245" t="s">
        <v>1460</v>
      </c>
      <c r="F245" s="125">
        <v>25.45</v>
      </c>
      <c r="H245" s="128">
        <v>15.27</v>
      </c>
      <c r="I245" s="127">
        <v>1.1299999999999999</v>
      </c>
    </row>
    <row r="246" spans="1:9" x14ac:dyDescent="0.2">
      <c r="A246" t="s">
        <v>485</v>
      </c>
      <c r="E246" t="s">
        <v>1461</v>
      </c>
      <c r="F246" s="125">
        <v>36.74</v>
      </c>
      <c r="H246" s="128">
        <v>22.04</v>
      </c>
      <c r="I246" s="127">
        <v>0.8</v>
      </c>
    </row>
    <row r="247" spans="1:9" x14ac:dyDescent="0.2">
      <c r="A247" t="s">
        <v>486</v>
      </c>
      <c r="E247" t="s">
        <v>1462</v>
      </c>
      <c r="F247" s="125">
        <v>36.770000000000003</v>
      </c>
      <c r="H247" s="128">
        <v>22.06</v>
      </c>
      <c r="I247" s="127">
        <v>0.6</v>
      </c>
    </row>
    <row r="248" spans="1:9" x14ac:dyDescent="0.2">
      <c r="A248" t="s">
        <v>1167</v>
      </c>
      <c r="E248" t="s">
        <v>1463</v>
      </c>
      <c r="F248" s="125">
        <v>179.94</v>
      </c>
      <c r="H248" s="128">
        <v>107.96</v>
      </c>
      <c r="I248" s="127" t="e">
        <v>#N/A</v>
      </c>
    </row>
    <row r="249" spans="1:9" x14ac:dyDescent="0.2">
      <c r="A249" t="s">
        <v>1168</v>
      </c>
      <c r="E249" t="s">
        <v>1464</v>
      </c>
      <c r="F249" s="125">
        <v>559.34</v>
      </c>
      <c r="H249" s="128">
        <v>335.6</v>
      </c>
      <c r="I249" s="127" t="e">
        <v>#N/A</v>
      </c>
    </row>
    <row r="250" spans="1:9" x14ac:dyDescent="0.2">
      <c r="A250" t="s">
        <v>1169</v>
      </c>
      <c r="E250" t="s">
        <v>1465</v>
      </c>
      <c r="F250" s="125">
        <v>0</v>
      </c>
      <c r="H250" s="128">
        <v>0</v>
      </c>
      <c r="I250" s="127" t="e">
        <v>#N/A</v>
      </c>
    </row>
    <row r="251" spans="1:9" x14ac:dyDescent="0.2">
      <c r="A251" t="s">
        <v>52</v>
      </c>
      <c r="E251" t="s">
        <v>1466</v>
      </c>
      <c r="F251" s="125">
        <v>3.27</v>
      </c>
      <c r="H251" s="128">
        <v>1.96</v>
      </c>
      <c r="I251" s="127">
        <v>0.13750000000000001</v>
      </c>
    </row>
    <row r="252" spans="1:9" x14ac:dyDescent="0.2">
      <c r="A252" t="s">
        <v>43</v>
      </c>
      <c r="E252" t="s">
        <v>1467</v>
      </c>
      <c r="F252" s="125">
        <v>4.16</v>
      </c>
      <c r="H252" s="128">
        <v>2.5</v>
      </c>
      <c r="I252" s="127">
        <v>0.33</v>
      </c>
    </row>
    <row r="253" spans="1:9" x14ac:dyDescent="0.2">
      <c r="A253" t="s">
        <v>45</v>
      </c>
      <c r="E253" t="s">
        <v>1468</v>
      </c>
      <c r="F253" s="125">
        <v>2.2400000000000002</v>
      </c>
      <c r="H253" s="128">
        <v>1.34</v>
      </c>
      <c r="I253" s="127">
        <v>0.09</v>
      </c>
    </row>
    <row r="254" spans="1:9" x14ac:dyDescent="0.2">
      <c r="A254" t="s">
        <v>46</v>
      </c>
      <c r="D254" t="s">
        <v>548</v>
      </c>
      <c r="E254" t="s">
        <v>1469</v>
      </c>
      <c r="F254" s="125">
        <v>2.37</v>
      </c>
      <c r="H254" s="128">
        <v>1.42</v>
      </c>
      <c r="I254" s="127">
        <v>0.1</v>
      </c>
    </row>
    <row r="255" spans="1:9" x14ac:dyDescent="0.2">
      <c r="A255" t="s">
        <v>61</v>
      </c>
      <c r="E255" t="s">
        <v>1470</v>
      </c>
      <c r="F255" s="125">
        <v>19.239999999999998</v>
      </c>
      <c r="H255" s="128">
        <v>11.54</v>
      </c>
      <c r="I255" s="127">
        <v>2.61</v>
      </c>
    </row>
    <row r="256" spans="1:9" x14ac:dyDescent="0.2">
      <c r="A256" t="s">
        <v>53</v>
      </c>
      <c r="D256" t="s">
        <v>488</v>
      </c>
      <c r="E256" t="s">
        <v>1471</v>
      </c>
      <c r="F256" s="125">
        <v>3.67</v>
      </c>
      <c r="H256" s="128">
        <v>2.2000000000000002</v>
      </c>
      <c r="I256" s="127">
        <v>0.156</v>
      </c>
    </row>
    <row r="257" spans="1:9" x14ac:dyDescent="0.2">
      <c r="A257" t="s">
        <v>55</v>
      </c>
      <c r="D257" t="s">
        <v>548</v>
      </c>
      <c r="E257" t="s">
        <v>1472</v>
      </c>
      <c r="F257" s="125">
        <v>4.54</v>
      </c>
      <c r="H257" s="128">
        <v>2.72</v>
      </c>
      <c r="I257" s="127">
        <v>0.28110000000000002</v>
      </c>
    </row>
    <row r="258" spans="1:9" x14ac:dyDescent="0.2">
      <c r="A258" t="s">
        <v>47</v>
      </c>
      <c r="D258" t="s">
        <v>563</v>
      </c>
      <c r="E258" t="s">
        <v>1473</v>
      </c>
      <c r="F258" s="125">
        <v>2.75</v>
      </c>
      <c r="H258" s="128">
        <v>1.65</v>
      </c>
      <c r="I258" s="127">
        <v>0.12</v>
      </c>
    </row>
    <row r="259" spans="1:9" x14ac:dyDescent="0.2">
      <c r="A259" t="s">
        <v>56</v>
      </c>
      <c r="D259" t="s">
        <v>563</v>
      </c>
      <c r="E259" t="s">
        <v>1474</v>
      </c>
      <c r="F259" s="125">
        <v>5.22</v>
      </c>
      <c r="H259" s="128">
        <v>3.13</v>
      </c>
      <c r="I259" s="127">
        <v>0.4</v>
      </c>
    </row>
    <row r="260" spans="1:9" x14ac:dyDescent="0.2">
      <c r="A260" t="s">
        <v>489</v>
      </c>
      <c r="E260" t="s">
        <v>1475</v>
      </c>
      <c r="F260" s="125">
        <v>12.34</v>
      </c>
      <c r="H260" s="128">
        <v>7.4</v>
      </c>
      <c r="I260" s="127" t="e">
        <v>#N/A</v>
      </c>
    </row>
    <row r="261" spans="1:9" x14ac:dyDescent="0.2">
      <c r="A261" t="s">
        <v>41</v>
      </c>
      <c r="E261" t="s">
        <v>1476</v>
      </c>
      <c r="F261" s="125">
        <v>10.98</v>
      </c>
      <c r="H261" s="128">
        <v>6.59</v>
      </c>
      <c r="I261" s="127">
        <v>1.7</v>
      </c>
    </row>
    <row r="262" spans="1:9" x14ac:dyDescent="0.2">
      <c r="A262" t="s">
        <v>42</v>
      </c>
      <c r="E262" t="s">
        <v>1477</v>
      </c>
      <c r="F262" s="125">
        <v>12.59</v>
      </c>
      <c r="H262" s="128">
        <v>7.56</v>
      </c>
      <c r="I262" s="127">
        <v>1.63</v>
      </c>
    </row>
    <row r="263" spans="1:9" x14ac:dyDescent="0.2">
      <c r="A263" t="s">
        <v>238</v>
      </c>
      <c r="D263" t="s">
        <v>488</v>
      </c>
      <c r="E263" t="s">
        <v>1478</v>
      </c>
      <c r="F263" s="125">
        <v>32.75</v>
      </c>
      <c r="H263" s="128">
        <v>32.75</v>
      </c>
      <c r="I263" s="127">
        <v>0.2</v>
      </c>
    </row>
    <row r="264" spans="1:9" x14ac:dyDescent="0.2">
      <c r="A264" t="s">
        <v>239</v>
      </c>
      <c r="E264" t="s">
        <v>1479</v>
      </c>
      <c r="F264" s="125">
        <v>32.99</v>
      </c>
      <c r="H264" s="128">
        <v>32.99</v>
      </c>
      <c r="I264" s="127">
        <v>0.2</v>
      </c>
    </row>
    <row r="265" spans="1:9" x14ac:dyDescent="0.2">
      <c r="A265" t="s">
        <v>240</v>
      </c>
      <c r="D265" t="s">
        <v>696</v>
      </c>
      <c r="E265" t="s">
        <v>1480</v>
      </c>
      <c r="F265" s="125">
        <v>34.97</v>
      </c>
      <c r="H265" s="128">
        <v>34.97</v>
      </c>
      <c r="I265" s="127">
        <v>0.3</v>
      </c>
    </row>
    <row r="266" spans="1:9" x14ac:dyDescent="0.2">
      <c r="A266" t="s">
        <v>221</v>
      </c>
      <c r="D266" t="s">
        <v>344</v>
      </c>
      <c r="E266" t="s">
        <v>1481</v>
      </c>
      <c r="F266" s="125">
        <v>66.849999999999994</v>
      </c>
      <c r="H266" s="128">
        <v>66.849999999999994</v>
      </c>
      <c r="I266" s="127">
        <v>1.64</v>
      </c>
    </row>
    <row r="267" spans="1:9" x14ac:dyDescent="0.2">
      <c r="A267" t="s">
        <v>222</v>
      </c>
      <c r="D267" t="s">
        <v>488</v>
      </c>
      <c r="E267" t="s">
        <v>1482</v>
      </c>
      <c r="F267" s="125">
        <v>68.47</v>
      </c>
      <c r="H267" s="128">
        <v>68.47</v>
      </c>
      <c r="I267" s="127">
        <v>1.68</v>
      </c>
    </row>
    <row r="268" spans="1:9" x14ac:dyDescent="0.2">
      <c r="A268" t="s">
        <v>223</v>
      </c>
      <c r="D268" t="s">
        <v>2323</v>
      </c>
      <c r="E268" t="s">
        <v>1483</v>
      </c>
      <c r="F268" s="125">
        <v>187.41</v>
      </c>
      <c r="H268" s="128">
        <v>187.41</v>
      </c>
      <c r="I268" s="127">
        <v>2</v>
      </c>
    </row>
    <row r="269" spans="1:9" x14ac:dyDescent="0.2">
      <c r="A269" t="s">
        <v>237</v>
      </c>
      <c r="E269" t="s">
        <v>490</v>
      </c>
      <c r="F269" s="125">
        <v>11.39</v>
      </c>
      <c r="H269" s="128">
        <v>11.39</v>
      </c>
      <c r="I269" s="127">
        <v>0.2</v>
      </c>
    </row>
    <row r="270" spans="1:9" x14ac:dyDescent="0.2">
      <c r="A270" t="s">
        <v>235</v>
      </c>
      <c r="E270" t="s">
        <v>1484</v>
      </c>
      <c r="F270" s="125">
        <v>43.09</v>
      </c>
      <c r="H270" s="128">
        <v>43.09</v>
      </c>
      <c r="I270" s="127">
        <v>1.19</v>
      </c>
    </row>
    <row r="271" spans="1:9" x14ac:dyDescent="0.2">
      <c r="A271" t="s">
        <v>233</v>
      </c>
      <c r="E271" t="s">
        <v>1485</v>
      </c>
      <c r="F271" s="125">
        <v>99.47</v>
      </c>
      <c r="H271" s="128">
        <v>99.47</v>
      </c>
      <c r="I271" s="127">
        <v>1</v>
      </c>
    </row>
    <row r="272" spans="1:9" x14ac:dyDescent="0.2">
      <c r="A272" t="s">
        <v>232</v>
      </c>
      <c r="D272" t="s">
        <v>344</v>
      </c>
      <c r="E272" t="s">
        <v>1486</v>
      </c>
      <c r="F272" s="125">
        <v>21.57</v>
      </c>
      <c r="H272" s="128">
        <v>21.57</v>
      </c>
      <c r="I272" s="127">
        <v>0.14000000000000001</v>
      </c>
    </row>
    <row r="273" spans="1:9" x14ac:dyDescent="0.2">
      <c r="A273" t="s">
        <v>491</v>
      </c>
      <c r="E273" t="s">
        <v>1487</v>
      </c>
      <c r="F273" s="125">
        <v>17.25</v>
      </c>
      <c r="H273" s="128">
        <v>17.25</v>
      </c>
      <c r="I273" s="127">
        <v>0.15</v>
      </c>
    </row>
    <row r="274" spans="1:9" x14ac:dyDescent="0.2">
      <c r="A274" t="s">
        <v>224</v>
      </c>
      <c r="D274" t="s">
        <v>563</v>
      </c>
      <c r="E274" t="s">
        <v>1488</v>
      </c>
      <c r="F274" s="125">
        <v>253.33</v>
      </c>
      <c r="H274" s="128">
        <v>253.33</v>
      </c>
      <c r="I274" s="127">
        <v>4.5999999999999996</v>
      </c>
    </row>
    <row r="275" spans="1:9" x14ac:dyDescent="0.2">
      <c r="A275" t="s">
        <v>492</v>
      </c>
      <c r="E275" t="s">
        <v>1489</v>
      </c>
      <c r="F275" s="125">
        <v>19.97</v>
      </c>
      <c r="H275" s="128">
        <v>19.97</v>
      </c>
      <c r="I275" s="127" t="e">
        <v>#N/A</v>
      </c>
    </row>
    <row r="276" spans="1:9" x14ac:dyDescent="0.2">
      <c r="A276" t="s">
        <v>493</v>
      </c>
      <c r="E276" t="s">
        <v>1490</v>
      </c>
      <c r="F276" s="125">
        <v>380.2</v>
      </c>
      <c r="H276" s="128">
        <v>380.2</v>
      </c>
      <c r="I276" s="127" t="e">
        <v>#N/A</v>
      </c>
    </row>
    <row r="277" spans="1:9" x14ac:dyDescent="0.2">
      <c r="A277" t="s">
        <v>494</v>
      </c>
      <c r="E277" t="s">
        <v>1491</v>
      </c>
      <c r="F277" s="125">
        <v>583.88</v>
      </c>
      <c r="H277" s="128">
        <v>583.88</v>
      </c>
      <c r="I277" s="127" t="e">
        <v>#N/A</v>
      </c>
    </row>
    <row r="278" spans="1:9" x14ac:dyDescent="0.2">
      <c r="A278" t="s">
        <v>495</v>
      </c>
      <c r="E278" t="s">
        <v>1492</v>
      </c>
      <c r="F278" s="125">
        <v>821.87</v>
      </c>
      <c r="H278" s="128">
        <v>821.87</v>
      </c>
      <c r="I278" s="127" t="e">
        <v>#N/A</v>
      </c>
    </row>
    <row r="279" spans="1:9" x14ac:dyDescent="0.2">
      <c r="A279" t="s">
        <v>275</v>
      </c>
      <c r="D279" t="s">
        <v>487</v>
      </c>
      <c r="E279" t="s">
        <v>1493</v>
      </c>
      <c r="F279" s="125">
        <v>34.97</v>
      </c>
      <c r="H279" s="128">
        <v>20.98</v>
      </c>
      <c r="I279" s="127">
        <v>0.54</v>
      </c>
    </row>
    <row r="280" spans="1:9" x14ac:dyDescent="0.2">
      <c r="A280" t="s">
        <v>276</v>
      </c>
      <c r="D280" t="s">
        <v>487</v>
      </c>
      <c r="E280" t="s">
        <v>1494</v>
      </c>
      <c r="F280" s="125">
        <v>36.49</v>
      </c>
      <c r="H280" s="128">
        <v>21.89</v>
      </c>
      <c r="I280" s="127">
        <v>0.69</v>
      </c>
    </row>
    <row r="281" spans="1:9" x14ac:dyDescent="0.2">
      <c r="A281" t="s">
        <v>277</v>
      </c>
      <c r="D281" t="s">
        <v>344</v>
      </c>
      <c r="E281" t="s">
        <v>1495</v>
      </c>
      <c r="F281" s="125">
        <v>40.770000000000003</v>
      </c>
      <c r="H281" s="128">
        <v>24.46</v>
      </c>
      <c r="I281" s="127">
        <v>0.88</v>
      </c>
    </row>
    <row r="282" spans="1:9" x14ac:dyDescent="0.2">
      <c r="A282" t="s">
        <v>278</v>
      </c>
      <c r="D282" t="s">
        <v>344</v>
      </c>
      <c r="E282" t="s">
        <v>1496</v>
      </c>
      <c r="F282" s="125">
        <v>50.49</v>
      </c>
      <c r="H282" s="128">
        <v>30.29</v>
      </c>
      <c r="I282" s="127">
        <v>1.22</v>
      </c>
    </row>
    <row r="283" spans="1:9" x14ac:dyDescent="0.2">
      <c r="A283" t="s">
        <v>280</v>
      </c>
      <c r="D283" t="s">
        <v>488</v>
      </c>
      <c r="E283" t="s">
        <v>1497</v>
      </c>
      <c r="F283" s="125">
        <v>74.19</v>
      </c>
      <c r="H283" s="128">
        <v>44.52</v>
      </c>
      <c r="I283" s="127">
        <v>1.52</v>
      </c>
    </row>
    <row r="284" spans="1:9" x14ac:dyDescent="0.2">
      <c r="A284" t="s">
        <v>281</v>
      </c>
      <c r="D284" t="s">
        <v>488</v>
      </c>
      <c r="E284" t="s">
        <v>1498</v>
      </c>
      <c r="F284" s="125">
        <v>82.74</v>
      </c>
      <c r="H284" s="128">
        <v>49.64</v>
      </c>
      <c r="I284" s="127">
        <v>1.96</v>
      </c>
    </row>
    <row r="285" spans="1:9" x14ac:dyDescent="0.2">
      <c r="A285" t="s">
        <v>279</v>
      </c>
      <c r="D285" t="s">
        <v>344</v>
      </c>
      <c r="E285" t="s">
        <v>1499</v>
      </c>
      <c r="F285" s="125">
        <v>54.65</v>
      </c>
      <c r="H285" s="128">
        <v>32.79</v>
      </c>
      <c r="I285" s="127">
        <v>1.81</v>
      </c>
    </row>
    <row r="286" spans="1:9" x14ac:dyDescent="0.2">
      <c r="A286" t="s">
        <v>295</v>
      </c>
      <c r="D286" t="s">
        <v>2323</v>
      </c>
      <c r="E286" t="s">
        <v>1500</v>
      </c>
      <c r="F286" s="125">
        <v>139.96</v>
      </c>
      <c r="H286" s="128">
        <v>83.98</v>
      </c>
      <c r="I286" s="127">
        <v>3.63</v>
      </c>
    </row>
    <row r="287" spans="1:9" x14ac:dyDescent="0.2">
      <c r="A287" t="s">
        <v>296</v>
      </c>
      <c r="D287" t="s">
        <v>2323</v>
      </c>
      <c r="E287" t="s">
        <v>1501</v>
      </c>
      <c r="F287" s="125">
        <v>218.49</v>
      </c>
      <c r="H287" s="128">
        <v>131.09</v>
      </c>
      <c r="I287" s="127">
        <v>6</v>
      </c>
    </row>
    <row r="288" spans="1:9" x14ac:dyDescent="0.2">
      <c r="A288" t="s">
        <v>297</v>
      </c>
      <c r="D288" t="s">
        <v>563</v>
      </c>
      <c r="E288" t="s">
        <v>1502</v>
      </c>
      <c r="F288" s="125">
        <v>277.23</v>
      </c>
      <c r="H288" s="128">
        <v>166.34</v>
      </c>
      <c r="I288" s="127">
        <v>9</v>
      </c>
    </row>
    <row r="289" spans="1:9" x14ac:dyDescent="0.2">
      <c r="A289" t="s">
        <v>298</v>
      </c>
      <c r="D289" t="s">
        <v>677</v>
      </c>
      <c r="E289" t="s">
        <v>1503</v>
      </c>
      <c r="F289" s="125">
        <v>498.59</v>
      </c>
      <c r="H289" s="128">
        <v>299.14999999999998</v>
      </c>
      <c r="I289" s="127">
        <v>20</v>
      </c>
    </row>
    <row r="290" spans="1:9" x14ac:dyDescent="0.2">
      <c r="A290" t="s">
        <v>1170</v>
      </c>
      <c r="E290" t="s">
        <v>1504</v>
      </c>
      <c r="F290" s="125">
        <v>497.89</v>
      </c>
      <c r="H290" s="128">
        <v>298.74</v>
      </c>
      <c r="I290" s="127">
        <v>26</v>
      </c>
    </row>
    <row r="291" spans="1:9" x14ac:dyDescent="0.2">
      <c r="A291" t="s">
        <v>1171</v>
      </c>
      <c r="E291" t="s">
        <v>1505</v>
      </c>
      <c r="F291" s="125">
        <v>694.89</v>
      </c>
      <c r="H291" s="128">
        <v>416.93</v>
      </c>
      <c r="I291" s="127">
        <v>42</v>
      </c>
    </row>
    <row r="292" spans="1:9" x14ac:dyDescent="0.2">
      <c r="A292" t="s">
        <v>496</v>
      </c>
      <c r="E292" t="s">
        <v>1506</v>
      </c>
      <c r="F292" s="125">
        <v>399.3</v>
      </c>
      <c r="H292" s="128">
        <v>239.58</v>
      </c>
      <c r="I292" s="127" t="e">
        <v>#N/A</v>
      </c>
    </row>
    <row r="293" spans="1:9" x14ac:dyDescent="0.2">
      <c r="A293" t="s">
        <v>283</v>
      </c>
      <c r="E293" t="s">
        <v>1507</v>
      </c>
      <c r="F293" s="125">
        <v>4.1900000000000004</v>
      </c>
      <c r="H293" s="128">
        <v>2.5099999999999998</v>
      </c>
      <c r="I293" s="127">
        <v>0.12</v>
      </c>
    </row>
    <row r="294" spans="1:9" x14ac:dyDescent="0.2">
      <c r="A294" t="s">
        <v>292</v>
      </c>
      <c r="E294" t="s">
        <v>1508</v>
      </c>
      <c r="F294" s="125">
        <v>13.37</v>
      </c>
      <c r="H294" s="128">
        <v>8.02</v>
      </c>
      <c r="I294" s="127">
        <v>0.2</v>
      </c>
    </row>
    <row r="295" spans="1:9" x14ac:dyDescent="0.2">
      <c r="A295" t="s">
        <v>284</v>
      </c>
      <c r="E295" t="s">
        <v>1509</v>
      </c>
      <c r="F295" s="125">
        <v>3.19</v>
      </c>
      <c r="H295" s="128">
        <v>1.91</v>
      </c>
      <c r="I295" s="127">
        <v>0.06</v>
      </c>
    </row>
    <row r="296" spans="1:9" x14ac:dyDescent="0.2">
      <c r="A296" t="s">
        <v>285</v>
      </c>
      <c r="E296" t="s">
        <v>1510</v>
      </c>
      <c r="F296" s="125">
        <v>4.34</v>
      </c>
      <c r="H296" s="128">
        <v>2.6</v>
      </c>
      <c r="I296" s="127">
        <v>0.08</v>
      </c>
    </row>
    <row r="297" spans="1:9" x14ac:dyDescent="0.2">
      <c r="A297" t="s">
        <v>286</v>
      </c>
      <c r="E297" t="s">
        <v>1511</v>
      </c>
      <c r="F297" s="125">
        <v>4.96</v>
      </c>
      <c r="H297" s="128">
        <v>2.98</v>
      </c>
      <c r="I297" s="127">
        <v>0.12</v>
      </c>
    </row>
    <row r="298" spans="1:9" x14ac:dyDescent="0.2">
      <c r="A298" t="s">
        <v>287</v>
      </c>
      <c r="E298" t="s">
        <v>1512</v>
      </c>
      <c r="F298" s="125">
        <v>4.84</v>
      </c>
      <c r="H298" s="128">
        <v>2.9</v>
      </c>
      <c r="I298" s="127">
        <v>0.06</v>
      </c>
    </row>
    <row r="299" spans="1:9" x14ac:dyDescent="0.2">
      <c r="A299" t="s">
        <v>288</v>
      </c>
      <c r="E299" t="s">
        <v>1513</v>
      </c>
      <c r="F299" s="125">
        <v>5.77</v>
      </c>
      <c r="H299" s="128">
        <v>3.46</v>
      </c>
      <c r="I299" s="127">
        <v>0.2</v>
      </c>
    </row>
    <row r="300" spans="1:9" x14ac:dyDescent="0.2">
      <c r="A300" t="s">
        <v>497</v>
      </c>
      <c r="D300" t="s">
        <v>487</v>
      </c>
      <c r="E300" t="s">
        <v>1514</v>
      </c>
      <c r="F300" s="125">
        <v>531.59</v>
      </c>
      <c r="H300" s="128">
        <v>318.95</v>
      </c>
      <c r="I300" s="127">
        <v>30</v>
      </c>
    </row>
    <row r="301" spans="1:9" x14ac:dyDescent="0.2">
      <c r="A301" t="s">
        <v>289</v>
      </c>
      <c r="D301" t="s">
        <v>487</v>
      </c>
      <c r="E301" t="s">
        <v>1515</v>
      </c>
      <c r="F301" s="125">
        <v>4.25</v>
      </c>
      <c r="H301" s="128">
        <v>2.5499999999999998</v>
      </c>
      <c r="I301" s="127">
        <v>0.2</v>
      </c>
    </row>
    <row r="302" spans="1:9" x14ac:dyDescent="0.2">
      <c r="A302" t="s">
        <v>290</v>
      </c>
      <c r="E302" t="s">
        <v>1516</v>
      </c>
      <c r="F302" s="125">
        <v>5.63</v>
      </c>
      <c r="H302" s="128">
        <v>3.38</v>
      </c>
      <c r="I302" s="127">
        <v>0.16</v>
      </c>
    </row>
    <row r="303" spans="1:9" x14ac:dyDescent="0.2">
      <c r="A303" t="s">
        <v>291</v>
      </c>
      <c r="E303" t="s">
        <v>1517</v>
      </c>
      <c r="F303" s="125">
        <v>7.47</v>
      </c>
      <c r="H303" s="128">
        <v>4.4800000000000004</v>
      </c>
      <c r="I303" s="127">
        <v>0.125</v>
      </c>
    </row>
    <row r="304" spans="1:9" x14ac:dyDescent="0.2">
      <c r="A304" t="s">
        <v>293</v>
      </c>
      <c r="E304" t="s">
        <v>1518</v>
      </c>
      <c r="F304" s="125">
        <v>14.37</v>
      </c>
      <c r="H304" s="128">
        <v>8.6199999999999992</v>
      </c>
      <c r="I304" s="127">
        <v>3.9</v>
      </c>
    </row>
    <row r="305" spans="1:9" x14ac:dyDescent="0.2">
      <c r="A305" t="s">
        <v>498</v>
      </c>
      <c r="E305" t="s">
        <v>1519</v>
      </c>
      <c r="F305" s="125">
        <v>42.87</v>
      </c>
      <c r="H305" s="128">
        <v>25.72</v>
      </c>
      <c r="I305" s="127">
        <v>7.5</v>
      </c>
    </row>
    <row r="306" spans="1:9" x14ac:dyDescent="0.2">
      <c r="A306" t="s">
        <v>499</v>
      </c>
      <c r="E306" t="s">
        <v>1520</v>
      </c>
      <c r="F306" s="125">
        <v>165.92</v>
      </c>
      <c r="H306" s="128">
        <v>99.55</v>
      </c>
      <c r="I306" s="127" t="e">
        <v>#N/A</v>
      </c>
    </row>
    <row r="307" spans="1:9" x14ac:dyDescent="0.2">
      <c r="A307" t="s">
        <v>500</v>
      </c>
      <c r="E307" t="s">
        <v>1521</v>
      </c>
      <c r="F307" s="125">
        <v>68.900000000000006</v>
      </c>
      <c r="H307" s="128">
        <v>41.34</v>
      </c>
      <c r="I307" s="127">
        <v>3</v>
      </c>
    </row>
    <row r="308" spans="1:9" x14ac:dyDescent="0.2">
      <c r="A308" t="s">
        <v>193</v>
      </c>
      <c r="D308" t="s">
        <v>488</v>
      </c>
      <c r="E308" t="s">
        <v>1522</v>
      </c>
      <c r="F308" s="125">
        <v>56.59</v>
      </c>
      <c r="H308" s="128">
        <v>33.950000000000003</v>
      </c>
      <c r="I308" s="127">
        <v>4</v>
      </c>
    </row>
    <row r="309" spans="1:9" x14ac:dyDescent="0.2">
      <c r="A309" t="s">
        <v>194</v>
      </c>
      <c r="D309" t="s">
        <v>2323</v>
      </c>
      <c r="E309" t="s">
        <v>1523</v>
      </c>
      <c r="F309" s="125">
        <v>83.97</v>
      </c>
      <c r="H309" s="128">
        <v>50.38</v>
      </c>
      <c r="I309" s="127">
        <v>6</v>
      </c>
    </row>
    <row r="310" spans="1:9" x14ac:dyDescent="0.2">
      <c r="A310" t="s">
        <v>195</v>
      </c>
      <c r="D310" t="s">
        <v>563</v>
      </c>
      <c r="E310" t="s">
        <v>1524</v>
      </c>
      <c r="F310" s="125">
        <v>97.87</v>
      </c>
      <c r="H310" s="128">
        <v>58.72</v>
      </c>
      <c r="I310" s="127">
        <v>12</v>
      </c>
    </row>
    <row r="311" spans="1:9" x14ac:dyDescent="0.2">
      <c r="A311" t="s">
        <v>196</v>
      </c>
      <c r="D311" t="s">
        <v>677</v>
      </c>
      <c r="E311" t="s">
        <v>1525</v>
      </c>
      <c r="F311" s="125">
        <v>174.67</v>
      </c>
      <c r="H311" s="128">
        <v>104.8</v>
      </c>
      <c r="I311" s="127">
        <v>18</v>
      </c>
    </row>
    <row r="312" spans="1:9" x14ac:dyDescent="0.2">
      <c r="A312" t="s">
        <v>197</v>
      </c>
      <c r="D312" t="s">
        <v>696</v>
      </c>
      <c r="E312" t="s">
        <v>1526</v>
      </c>
      <c r="F312" s="125">
        <v>131.44999999999999</v>
      </c>
      <c r="H312" s="128">
        <v>78.87</v>
      </c>
      <c r="I312" s="127">
        <v>28</v>
      </c>
    </row>
    <row r="313" spans="1:9" x14ac:dyDescent="0.2">
      <c r="A313" t="s">
        <v>198</v>
      </c>
      <c r="D313" t="s">
        <v>716</v>
      </c>
      <c r="E313" t="s">
        <v>1527</v>
      </c>
      <c r="F313" s="125">
        <v>213.97</v>
      </c>
      <c r="H313" s="128">
        <v>128.38</v>
      </c>
      <c r="I313" s="127">
        <v>28</v>
      </c>
    </row>
    <row r="314" spans="1:9" x14ac:dyDescent="0.2">
      <c r="A314" t="s">
        <v>19</v>
      </c>
      <c r="D314" t="s">
        <v>344</v>
      </c>
      <c r="E314" t="s">
        <v>1528</v>
      </c>
      <c r="F314" s="125">
        <v>41.44</v>
      </c>
      <c r="H314" s="128">
        <v>24.87</v>
      </c>
      <c r="I314" s="127">
        <v>3</v>
      </c>
    </row>
    <row r="315" spans="1:9" x14ac:dyDescent="0.2">
      <c r="A315" t="s">
        <v>501</v>
      </c>
      <c r="D315" t="s">
        <v>344</v>
      </c>
      <c r="E315" t="s">
        <v>1529</v>
      </c>
      <c r="F315" s="125">
        <v>472.46</v>
      </c>
      <c r="H315" s="128">
        <v>283.47000000000003</v>
      </c>
      <c r="I315" s="127" t="e">
        <v>#N/A</v>
      </c>
    </row>
    <row r="316" spans="1:9" x14ac:dyDescent="0.2">
      <c r="A316" t="s">
        <v>502</v>
      </c>
      <c r="D316" t="s">
        <v>344</v>
      </c>
      <c r="E316" t="s">
        <v>1530</v>
      </c>
      <c r="F316" s="125">
        <v>236.23</v>
      </c>
      <c r="H316" s="128">
        <v>141.74</v>
      </c>
      <c r="I316" s="127" t="e">
        <v>#N/A</v>
      </c>
    </row>
    <row r="317" spans="1:9" x14ac:dyDescent="0.2">
      <c r="A317" t="s">
        <v>27</v>
      </c>
      <c r="D317" t="s">
        <v>344</v>
      </c>
      <c r="E317" t="s">
        <v>1531</v>
      </c>
      <c r="F317" s="125">
        <v>45.58</v>
      </c>
      <c r="H317" s="128">
        <v>27.35</v>
      </c>
      <c r="I317" s="127">
        <v>3</v>
      </c>
    </row>
    <row r="318" spans="1:9" x14ac:dyDescent="0.2">
      <c r="A318" t="s">
        <v>503</v>
      </c>
      <c r="D318" t="s">
        <v>344</v>
      </c>
      <c r="E318" t="s">
        <v>1532</v>
      </c>
      <c r="F318" s="125">
        <v>82.41</v>
      </c>
      <c r="H318" s="128">
        <v>49.45</v>
      </c>
      <c r="I318" s="127">
        <v>6.05</v>
      </c>
    </row>
    <row r="319" spans="1:9" x14ac:dyDescent="0.2">
      <c r="A319" t="s">
        <v>63</v>
      </c>
      <c r="D319" t="s">
        <v>344</v>
      </c>
      <c r="E319" t="s">
        <v>1533</v>
      </c>
      <c r="F319" s="125">
        <v>13.97</v>
      </c>
      <c r="H319" s="128">
        <v>8.3800000000000008</v>
      </c>
      <c r="I319" s="127">
        <v>0.19</v>
      </c>
    </row>
    <row r="320" spans="1:9" x14ac:dyDescent="0.2">
      <c r="A320" t="s">
        <v>79</v>
      </c>
      <c r="D320" t="s">
        <v>344</v>
      </c>
      <c r="E320" t="s">
        <v>1534</v>
      </c>
      <c r="F320" s="125">
        <v>15.25</v>
      </c>
      <c r="H320" s="128">
        <v>9.15</v>
      </c>
      <c r="I320" s="127">
        <v>0.28000000000000003</v>
      </c>
    </row>
    <row r="321" spans="1:9" x14ac:dyDescent="0.2">
      <c r="A321" t="s">
        <v>98</v>
      </c>
      <c r="D321" t="s">
        <v>344</v>
      </c>
      <c r="E321" t="s">
        <v>1535</v>
      </c>
      <c r="F321" s="125">
        <v>19.34</v>
      </c>
      <c r="H321" s="128">
        <v>11.6</v>
      </c>
      <c r="I321" s="127">
        <v>0.17</v>
      </c>
    </row>
    <row r="322" spans="1:9" x14ac:dyDescent="0.2">
      <c r="A322" t="s">
        <v>185</v>
      </c>
      <c r="D322" t="s">
        <v>344</v>
      </c>
      <c r="E322" t="s">
        <v>1536</v>
      </c>
      <c r="F322" s="125">
        <v>25.97</v>
      </c>
      <c r="H322" s="128">
        <v>15.58</v>
      </c>
      <c r="I322" s="127">
        <v>0.19</v>
      </c>
    </row>
    <row r="323" spans="1:9" x14ac:dyDescent="0.2">
      <c r="A323" t="s">
        <v>122</v>
      </c>
      <c r="D323" t="s">
        <v>344</v>
      </c>
      <c r="E323" t="s">
        <v>1537</v>
      </c>
      <c r="F323" s="125">
        <v>33.75</v>
      </c>
      <c r="H323" s="128">
        <v>20.25</v>
      </c>
      <c r="I323" s="127">
        <v>0.56000000000000005</v>
      </c>
    </row>
    <row r="324" spans="1:9" x14ac:dyDescent="0.2">
      <c r="A324" t="s">
        <v>123</v>
      </c>
      <c r="D324" t="s">
        <v>344</v>
      </c>
      <c r="E324" t="s">
        <v>1538</v>
      </c>
      <c r="F324" s="125">
        <v>33.75</v>
      </c>
      <c r="H324" s="128">
        <v>20.25</v>
      </c>
      <c r="I324" s="127">
        <v>1.02</v>
      </c>
    </row>
    <row r="325" spans="1:9" x14ac:dyDescent="0.2">
      <c r="A325" t="s">
        <v>504</v>
      </c>
      <c r="D325" t="s">
        <v>344</v>
      </c>
      <c r="E325" t="s">
        <v>1539</v>
      </c>
      <c r="F325" s="125">
        <v>43.97</v>
      </c>
      <c r="H325" s="128">
        <v>26.38</v>
      </c>
      <c r="I325" s="127">
        <v>0</v>
      </c>
    </row>
    <row r="326" spans="1:9" x14ac:dyDescent="0.2">
      <c r="A326" t="s">
        <v>164</v>
      </c>
      <c r="D326" t="s">
        <v>344</v>
      </c>
      <c r="E326" t="s">
        <v>1540</v>
      </c>
      <c r="F326" s="125">
        <v>21.97</v>
      </c>
      <c r="H326" s="128">
        <v>13.18</v>
      </c>
      <c r="I326" s="127">
        <v>7.0000000000000007E-2</v>
      </c>
    </row>
    <row r="327" spans="1:9" x14ac:dyDescent="0.2">
      <c r="A327" t="s">
        <v>226</v>
      </c>
      <c r="D327" t="s">
        <v>344</v>
      </c>
      <c r="E327" t="s">
        <v>1541</v>
      </c>
      <c r="F327" s="125">
        <v>6.99</v>
      </c>
      <c r="H327" s="128">
        <v>4.2</v>
      </c>
      <c r="I327" s="127">
        <v>7.0000000000000007E-2</v>
      </c>
    </row>
    <row r="328" spans="1:9" x14ac:dyDescent="0.2">
      <c r="A328" t="s">
        <v>505</v>
      </c>
      <c r="D328" t="s">
        <v>344</v>
      </c>
      <c r="E328" t="s">
        <v>1542</v>
      </c>
      <c r="F328" s="125">
        <v>30.95</v>
      </c>
      <c r="H328" s="128">
        <v>18.57</v>
      </c>
      <c r="I328" s="127">
        <v>1</v>
      </c>
    </row>
    <row r="329" spans="1:9" x14ac:dyDescent="0.2">
      <c r="A329" t="s">
        <v>35</v>
      </c>
      <c r="D329" t="s">
        <v>344</v>
      </c>
      <c r="E329" t="s">
        <v>1543</v>
      </c>
      <c r="F329" s="125">
        <v>19.47</v>
      </c>
      <c r="H329" s="128">
        <v>11.68</v>
      </c>
      <c r="I329" s="127">
        <v>0.44</v>
      </c>
    </row>
    <row r="330" spans="1:9" x14ac:dyDescent="0.2">
      <c r="A330" t="s">
        <v>207</v>
      </c>
      <c r="D330" t="s">
        <v>344</v>
      </c>
      <c r="E330" t="s">
        <v>1544</v>
      </c>
      <c r="F330" s="125">
        <v>42.97</v>
      </c>
      <c r="H330" s="128">
        <v>25.78</v>
      </c>
      <c r="I330" s="127">
        <v>0.4</v>
      </c>
    </row>
    <row r="331" spans="1:9" x14ac:dyDescent="0.2">
      <c r="A331" t="s">
        <v>506</v>
      </c>
      <c r="D331" t="s">
        <v>344</v>
      </c>
      <c r="E331" t="s">
        <v>1545</v>
      </c>
      <c r="F331" s="125">
        <v>26.97</v>
      </c>
      <c r="H331" s="128">
        <v>16.18</v>
      </c>
      <c r="I331" s="127">
        <v>2.38</v>
      </c>
    </row>
    <row r="332" spans="1:9" x14ac:dyDescent="0.2">
      <c r="A332" t="s">
        <v>209</v>
      </c>
      <c r="D332" t="s">
        <v>344</v>
      </c>
      <c r="E332" t="s">
        <v>1546</v>
      </c>
      <c r="F332" s="125">
        <v>68.97</v>
      </c>
      <c r="H332" s="128">
        <v>41.38</v>
      </c>
      <c r="I332" s="127">
        <v>1.1299999999999999</v>
      </c>
    </row>
    <row r="333" spans="1:9" x14ac:dyDescent="0.2">
      <c r="A333" t="s">
        <v>212</v>
      </c>
      <c r="D333" t="s">
        <v>344</v>
      </c>
      <c r="E333" t="s">
        <v>1547</v>
      </c>
      <c r="F333" s="125">
        <v>53.97</v>
      </c>
      <c r="H333" s="128">
        <v>32.380000000000003</v>
      </c>
      <c r="I333" s="127">
        <v>0.54</v>
      </c>
    </row>
    <row r="334" spans="1:9" x14ac:dyDescent="0.2">
      <c r="A334" t="s">
        <v>106</v>
      </c>
      <c r="D334" t="s">
        <v>344</v>
      </c>
      <c r="E334" t="s">
        <v>1548</v>
      </c>
      <c r="F334" s="125">
        <v>19.97</v>
      </c>
      <c r="H334" s="128">
        <v>11.98</v>
      </c>
      <c r="I334" s="127">
        <v>0</v>
      </c>
    </row>
    <row r="335" spans="1:9" x14ac:dyDescent="0.2">
      <c r="A335" t="s">
        <v>507</v>
      </c>
      <c r="D335" t="s">
        <v>344</v>
      </c>
      <c r="E335" t="s">
        <v>1549</v>
      </c>
      <c r="F335" s="125">
        <v>2.99</v>
      </c>
      <c r="H335" s="128">
        <v>1.8</v>
      </c>
      <c r="I335" s="127">
        <v>0.5</v>
      </c>
    </row>
    <row r="336" spans="1:9" x14ac:dyDescent="0.2">
      <c r="A336" t="s">
        <v>92</v>
      </c>
      <c r="D336" t="s">
        <v>344</v>
      </c>
      <c r="E336" t="s">
        <v>1550</v>
      </c>
      <c r="F336" s="125">
        <v>30.35</v>
      </c>
      <c r="H336" s="128">
        <v>18.21</v>
      </c>
      <c r="I336" s="127">
        <v>0</v>
      </c>
    </row>
    <row r="337" spans="1:9" x14ac:dyDescent="0.2">
      <c r="A337" t="s">
        <v>247</v>
      </c>
      <c r="D337" t="s">
        <v>344</v>
      </c>
      <c r="E337" t="s">
        <v>1551</v>
      </c>
      <c r="F337" s="125">
        <v>4.45</v>
      </c>
      <c r="H337" s="128">
        <v>2.67</v>
      </c>
      <c r="I337" s="127">
        <v>0.19</v>
      </c>
    </row>
    <row r="338" spans="1:9" x14ac:dyDescent="0.2">
      <c r="A338" t="s">
        <v>508</v>
      </c>
      <c r="D338" t="s">
        <v>344</v>
      </c>
      <c r="E338" t="s">
        <v>1552</v>
      </c>
      <c r="F338" s="125">
        <v>11.45</v>
      </c>
      <c r="H338" s="128">
        <v>6.87</v>
      </c>
      <c r="I338" s="127">
        <v>0.47</v>
      </c>
    </row>
    <row r="339" spans="1:9" x14ac:dyDescent="0.2">
      <c r="A339" t="s">
        <v>93</v>
      </c>
      <c r="D339" t="s">
        <v>344</v>
      </c>
      <c r="E339" t="s">
        <v>1553</v>
      </c>
      <c r="F339" s="125">
        <v>31.25</v>
      </c>
      <c r="H339" s="128">
        <v>18.75</v>
      </c>
      <c r="I339" s="127">
        <v>1.07</v>
      </c>
    </row>
    <row r="340" spans="1:9" x14ac:dyDescent="0.2">
      <c r="A340" t="s">
        <v>133</v>
      </c>
      <c r="D340" t="s">
        <v>344</v>
      </c>
      <c r="E340" t="s">
        <v>1554</v>
      </c>
      <c r="F340" s="125">
        <v>62.47</v>
      </c>
      <c r="H340" s="128">
        <v>37.479999999999997</v>
      </c>
      <c r="I340" s="127">
        <v>0.53</v>
      </c>
    </row>
    <row r="341" spans="1:9" x14ac:dyDescent="0.2">
      <c r="A341" t="s">
        <v>165</v>
      </c>
      <c r="D341" t="s">
        <v>344</v>
      </c>
      <c r="E341" t="s">
        <v>1555</v>
      </c>
      <c r="F341" s="125">
        <v>21.87</v>
      </c>
      <c r="H341" s="128">
        <v>13.12</v>
      </c>
      <c r="I341" s="127">
        <v>0.19</v>
      </c>
    </row>
    <row r="342" spans="1:9" x14ac:dyDescent="0.2">
      <c r="A342" t="s">
        <v>175</v>
      </c>
      <c r="D342" t="s">
        <v>344</v>
      </c>
      <c r="E342" t="s">
        <v>1556</v>
      </c>
      <c r="F342" s="125">
        <v>23.97</v>
      </c>
      <c r="H342" s="128">
        <v>14.38</v>
      </c>
      <c r="I342" s="127">
        <v>1.3</v>
      </c>
    </row>
    <row r="343" spans="1:9" x14ac:dyDescent="0.2">
      <c r="A343" t="s">
        <v>178</v>
      </c>
      <c r="D343" t="s">
        <v>344</v>
      </c>
      <c r="E343" t="s">
        <v>1557</v>
      </c>
      <c r="F343" s="125">
        <v>25.45</v>
      </c>
      <c r="H343" s="128">
        <v>15.27</v>
      </c>
      <c r="I343" s="127">
        <v>22</v>
      </c>
    </row>
    <row r="344" spans="1:9" x14ac:dyDescent="0.2">
      <c r="A344" t="s">
        <v>24</v>
      </c>
      <c r="D344" t="s">
        <v>344</v>
      </c>
      <c r="E344" t="s">
        <v>1558</v>
      </c>
      <c r="F344" s="125">
        <v>21.76</v>
      </c>
      <c r="H344" s="128">
        <v>13.05</v>
      </c>
      <c r="I344" s="127">
        <v>1.3</v>
      </c>
    </row>
    <row r="345" spans="1:9" x14ac:dyDescent="0.2">
      <c r="A345" t="s">
        <v>509</v>
      </c>
      <c r="D345" t="s">
        <v>344</v>
      </c>
      <c r="E345" t="s">
        <v>1559</v>
      </c>
      <c r="F345" s="125">
        <v>248.02</v>
      </c>
      <c r="H345" s="128">
        <v>148.81</v>
      </c>
      <c r="I345" s="127">
        <v>1</v>
      </c>
    </row>
    <row r="346" spans="1:9" x14ac:dyDescent="0.2">
      <c r="A346" t="s">
        <v>510</v>
      </c>
      <c r="D346" t="s">
        <v>344</v>
      </c>
      <c r="E346" t="s">
        <v>1560</v>
      </c>
      <c r="F346" s="125">
        <v>23.94</v>
      </c>
      <c r="H346" s="128">
        <v>14.36</v>
      </c>
      <c r="I346" s="127">
        <v>70</v>
      </c>
    </row>
    <row r="347" spans="1:9" x14ac:dyDescent="0.2">
      <c r="A347" t="s">
        <v>20</v>
      </c>
      <c r="D347" t="s">
        <v>488</v>
      </c>
      <c r="E347" t="s">
        <v>1561</v>
      </c>
      <c r="F347" s="125">
        <v>64.47</v>
      </c>
      <c r="H347" s="128">
        <v>38.68</v>
      </c>
      <c r="I347" s="127">
        <v>4.2</v>
      </c>
    </row>
    <row r="348" spans="1:9" x14ac:dyDescent="0.2">
      <c r="A348" t="s">
        <v>511</v>
      </c>
      <c r="D348" t="s">
        <v>488</v>
      </c>
      <c r="E348" t="s">
        <v>1562</v>
      </c>
      <c r="F348" s="125">
        <v>734.96</v>
      </c>
      <c r="H348" s="128">
        <v>440.97</v>
      </c>
      <c r="I348" s="127">
        <v>1.19</v>
      </c>
    </row>
    <row r="349" spans="1:9" x14ac:dyDescent="0.2">
      <c r="A349" t="s">
        <v>512</v>
      </c>
      <c r="D349" t="s">
        <v>488</v>
      </c>
      <c r="E349" t="s">
        <v>1563</v>
      </c>
      <c r="F349" s="125">
        <v>367.48</v>
      </c>
      <c r="H349" s="128">
        <v>220.49</v>
      </c>
      <c r="I349" s="127" t="e">
        <v>#N/A</v>
      </c>
    </row>
    <row r="350" spans="1:9" x14ac:dyDescent="0.2">
      <c r="A350" t="s">
        <v>28</v>
      </c>
      <c r="D350" t="s">
        <v>488</v>
      </c>
      <c r="E350" t="s">
        <v>1564</v>
      </c>
      <c r="F350" s="125">
        <v>70.92</v>
      </c>
      <c r="H350" s="128">
        <v>42.55</v>
      </c>
      <c r="I350" s="127">
        <v>4.2</v>
      </c>
    </row>
    <row r="351" spans="1:9" x14ac:dyDescent="0.2">
      <c r="A351" t="s">
        <v>513</v>
      </c>
      <c r="D351" t="s">
        <v>488</v>
      </c>
      <c r="E351" t="s">
        <v>1565</v>
      </c>
      <c r="F351" s="125">
        <v>101.81</v>
      </c>
      <c r="H351" s="128">
        <v>61.09</v>
      </c>
      <c r="I351" s="127">
        <v>7.8</v>
      </c>
    </row>
    <row r="352" spans="1:9" x14ac:dyDescent="0.2">
      <c r="A352" t="s">
        <v>65</v>
      </c>
      <c r="D352" t="s">
        <v>488</v>
      </c>
      <c r="E352" t="s">
        <v>1566</v>
      </c>
      <c r="F352" s="125">
        <v>21.62</v>
      </c>
      <c r="H352" s="128">
        <v>12.97</v>
      </c>
      <c r="I352" s="127">
        <v>0.36</v>
      </c>
    </row>
    <row r="353" spans="1:9" x14ac:dyDescent="0.2">
      <c r="A353" t="s">
        <v>514</v>
      </c>
      <c r="D353" t="s">
        <v>488</v>
      </c>
      <c r="E353" t="s">
        <v>1567</v>
      </c>
      <c r="F353" s="125">
        <v>21.62</v>
      </c>
      <c r="H353" s="128">
        <v>12.97</v>
      </c>
      <c r="I353" s="127" t="e">
        <v>#N/A</v>
      </c>
    </row>
    <row r="354" spans="1:9" x14ac:dyDescent="0.2">
      <c r="A354" t="s">
        <v>80</v>
      </c>
      <c r="D354" t="s">
        <v>488</v>
      </c>
      <c r="E354" t="s">
        <v>1568</v>
      </c>
      <c r="F354" s="125">
        <v>22.95</v>
      </c>
      <c r="H354" s="128">
        <v>13.77</v>
      </c>
      <c r="I354" s="127">
        <v>0.33</v>
      </c>
    </row>
    <row r="355" spans="1:9" x14ac:dyDescent="0.2">
      <c r="A355" t="s">
        <v>515</v>
      </c>
      <c r="D355" t="s">
        <v>488</v>
      </c>
      <c r="E355" t="s">
        <v>1569</v>
      </c>
      <c r="F355" s="125">
        <v>22.95</v>
      </c>
      <c r="H355" s="128">
        <v>13.77</v>
      </c>
      <c r="I355" s="127" t="e">
        <v>#N/A</v>
      </c>
    </row>
    <row r="356" spans="1:9" x14ac:dyDescent="0.2">
      <c r="A356" t="s">
        <v>86</v>
      </c>
      <c r="D356" t="s">
        <v>488</v>
      </c>
      <c r="E356" t="s">
        <v>1570</v>
      </c>
      <c r="F356" s="125">
        <v>23.24</v>
      </c>
      <c r="H356" s="128">
        <v>13.95</v>
      </c>
      <c r="I356" s="127">
        <v>0.5</v>
      </c>
    </row>
    <row r="357" spans="1:9" x14ac:dyDescent="0.2">
      <c r="A357" t="s">
        <v>99</v>
      </c>
      <c r="D357" t="s">
        <v>488</v>
      </c>
      <c r="E357" t="s">
        <v>1571</v>
      </c>
      <c r="F357" s="125">
        <v>27.24</v>
      </c>
      <c r="H357" s="128">
        <v>16.34</v>
      </c>
      <c r="I357" s="127">
        <v>0.31</v>
      </c>
    </row>
    <row r="358" spans="1:9" x14ac:dyDescent="0.2">
      <c r="A358" t="s">
        <v>516</v>
      </c>
      <c r="D358" t="s">
        <v>488</v>
      </c>
      <c r="E358" t="s">
        <v>1572</v>
      </c>
      <c r="F358" s="125">
        <v>27.24</v>
      </c>
      <c r="H358" s="128">
        <v>16.34</v>
      </c>
      <c r="I358" s="127" t="e">
        <v>#N/A</v>
      </c>
    </row>
    <row r="359" spans="1:9" x14ac:dyDescent="0.2">
      <c r="A359" t="s">
        <v>186</v>
      </c>
      <c r="D359" t="s">
        <v>488</v>
      </c>
      <c r="E359" t="s">
        <v>1573</v>
      </c>
      <c r="F359" s="125">
        <v>33.869999999999997</v>
      </c>
      <c r="H359" s="128">
        <v>20.32</v>
      </c>
      <c r="I359" s="127">
        <v>0.3</v>
      </c>
    </row>
    <row r="360" spans="1:9" x14ac:dyDescent="0.2">
      <c r="A360" t="s">
        <v>124</v>
      </c>
      <c r="D360" t="s">
        <v>488</v>
      </c>
      <c r="E360" t="s">
        <v>1574</v>
      </c>
      <c r="F360" s="125">
        <v>40.54</v>
      </c>
      <c r="H360" s="128">
        <v>24.32</v>
      </c>
      <c r="I360" s="127">
        <v>1.05</v>
      </c>
    </row>
    <row r="361" spans="1:9" x14ac:dyDescent="0.2">
      <c r="A361" t="s">
        <v>126</v>
      </c>
      <c r="D361" t="s">
        <v>488</v>
      </c>
      <c r="E361" t="s">
        <v>1575</v>
      </c>
      <c r="F361" s="125">
        <v>40.54</v>
      </c>
      <c r="H361" s="128">
        <v>24.32</v>
      </c>
      <c r="I361" s="127">
        <v>1.05</v>
      </c>
    </row>
    <row r="362" spans="1:9" x14ac:dyDescent="0.2">
      <c r="A362" t="s">
        <v>125</v>
      </c>
      <c r="D362" t="s">
        <v>488</v>
      </c>
      <c r="E362" t="s">
        <v>1576</v>
      </c>
      <c r="F362" s="125">
        <v>40.340000000000003</v>
      </c>
      <c r="H362" s="128">
        <v>24.2</v>
      </c>
      <c r="I362" s="127">
        <v>1.25</v>
      </c>
    </row>
    <row r="363" spans="1:9" x14ac:dyDescent="0.2">
      <c r="A363" t="s">
        <v>517</v>
      </c>
      <c r="D363" t="s">
        <v>488</v>
      </c>
      <c r="E363" t="s">
        <v>1577</v>
      </c>
      <c r="F363" s="125">
        <v>40.340000000000003</v>
      </c>
      <c r="H363" s="128">
        <v>24.2</v>
      </c>
      <c r="I363" s="127" t="e">
        <v>#N/A</v>
      </c>
    </row>
    <row r="364" spans="1:9" x14ac:dyDescent="0.2">
      <c r="A364" t="s">
        <v>151</v>
      </c>
      <c r="D364" t="s">
        <v>488</v>
      </c>
      <c r="E364" t="s">
        <v>1578</v>
      </c>
      <c r="F364" s="125">
        <v>39.97</v>
      </c>
      <c r="H364" s="128">
        <v>23.98</v>
      </c>
      <c r="I364" s="127">
        <v>1.24</v>
      </c>
    </row>
    <row r="365" spans="1:9" x14ac:dyDescent="0.2">
      <c r="A365" t="s">
        <v>152</v>
      </c>
      <c r="D365" t="s">
        <v>488</v>
      </c>
      <c r="E365" t="s">
        <v>1579</v>
      </c>
      <c r="F365" s="125">
        <v>39.74</v>
      </c>
      <c r="H365" s="128">
        <v>23.85</v>
      </c>
      <c r="I365" s="127">
        <v>1.24</v>
      </c>
    </row>
    <row r="366" spans="1:9" x14ac:dyDescent="0.2">
      <c r="A366" t="s">
        <v>518</v>
      </c>
      <c r="D366" t="s">
        <v>488</v>
      </c>
      <c r="E366" t="s">
        <v>1580</v>
      </c>
      <c r="F366" s="125">
        <v>43.47</v>
      </c>
      <c r="H366" s="128">
        <v>26.08</v>
      </c>
      <c r="I366" s="127">
        <v>0.33</v>
      </c>
    </row>
    <row r="367" spans="1:9" x14ac:dyDescent="0.2">
      <c r="A367" t="s">
        <v>166</v>
      </c>
      <c r="D367" t="s">
        <v>488</v>
      </c>
      <c r="E367" t="s">
        <v>1581</v>
      </c>
      <c r="F367" s="125">
        <v>27.49</v>
      </c>
      <c r="H367" s="128">
        <v>16.489999999999998</v>
      </c>
      <c r="I367" s="127">
        <v>0.1</v>
      </c>
    </row>
    <row r="368" spans="1:9" x14ac:dyDescent="0.2">
      <c r="A368" t="s">
        <v>227</v>
      </c>
      <c r="D368" t="s">
        <v>488</v>
      </c>
      <c r="E368" t="s">
        <v>1582</v>
      </c>
      <c r="F368" s="125">
        <v>7.75</v>
      </c>
      <c r="H368" s="128">
        <v>4.6500000000000004</v>
      </c>
      <c r="I368" s="127">
        <v>0.1</v>
      </c>
    </row>
    <row r="369" spans="1:9" x14ac:dyDescent="0.2">
      <c r="A369" t="s">
        <v>519</v>
      </c>
      <c r="D369" t="s">
        <v>488</v>
      </c>
      <c r="E369" t="s">
        <v>1583</v>
      </c>
      <c r="F369" s="125">
        <v>34.49</v>
      </c>
      <c r="H369" s="128">
        <v>20.7</v>
      </c>
      <c r="I369" s="127">
        <v>1.54</v>
      </c>
    </row>
    <row r="370" spans="1:9" x14ac:dyDescent="0.2">
      <c r="A370" t="s">
        <v>520</v>
      </c>
      <c r="D370" t="s">
        <v>488</v>
      </c>
      <c r="E370" t="s">
        <v>1584</v>
      </c>
      <c r="F370" s="125">
        <v>35.950000000000003</v>
      </c>
      <c r="H370" s="128">
        <v>21.57</v>
      </c>
      <c r="I370" s="127" t="e">
        <v>#N/A</v>
      </c>
    </row>
    <row r="371" spans="1:9" x14ac:dyDescent="0.2">
      <c r="A371" t="s">
        <v>36</v>
      </c>
      <c r="D371" t="s">
        <v>488</v>
      </c>
      <c r="E371" t="s">
        <v>1585</v>
      </c>
      <c r="F371" s="125">
        <v>22.99</v>
      </c>
      <c r="H371" s="128">
        <v>13.79</v>
      </c>
      <c r="I371" s="127">
        <v>0.5</v>
      </c>
    </row>
    <row r="372" spans="1:9" x14ac:dyDescent="0.2">
      <c r="A372" t="s">
        <v>521</v>
      </c>
      <c r="D372" t="s">
        <v>488</v>
      </c>
      <c r="E372" t="s">
        <v>1586</v>
      </c>
      <c r="F372" s="125">
        <v>22.99</v>
      </c>
      <c r="H372" s="128">
        <v>13.79</v>
      </c>
      <c r="I372" s="127" t="e">
        <v>#N/A</v>
      </c>
    </row>
    <row r="373" spans="1:9" x14ac:dyDescent="0.2">
      <c r="A373" t="s">
        <v>208</v>
      </c>
      <c r="D373" t="s">
        <v>488</v>
      </c>
      <c r="E373" t="s">
        <v>1587</v>
      </c>
      <c r="F373" s="125">
        <v>42.49</v>
      </c>
      <c r="H373" s="128">
        <v>25.49</v>
      </c>
      <c r="I373" s="127">
        <v>1.71</v>
      </c>
    </row>
    <row r="374" spans="1:9" x14ac:dyDescent="0.2">
      <c r="A374" t="s">
        <v>522</v>
      </c>
      <c r="D374" t="s">
        <v>488</v>
      </c>
      <c r="E374" t="s">
        <v>1588</v>
      </c>
      <c r="F374" s="125">
        <v>30.87</v>
      </c>
      <c r="H374" s="128">
        <v>18.52</v>
      </c>
      <c r="I374" s="127">
        <v>2.66</v>
      </c>
    </row>
    <row r="375" spans="1:9" x14ac:dyDescent="0.2">
      <c r="A375" t="s">
        <v>523</v>
      </c>
      <c r="D375" t="s">
        <v>488</v>
      </c>
      <c r="E375" t="s">
        <v>1589</v>
      </c>
      <c r="F375" s="125">
        <v>42.49</v>
      </c>
      <c r="H375" s="128">
        <v>25.49</v>
      </c>
      <c r="I375" s="127" t="e">
        <v>#N/A</v>
      </c>
    </row>
    <row r="376" spans="1:9" x14ac:dyDescent="0.2">
      <c r="A376" t="s">
        <v>210</v>
      </c>
      <c r="D376" t="s">
        <v>488</v>
      </c>
      <c r="E376" t="s">
        <v>1590</v>
      </c>
      <c r="F376" s="125">
        <v>69.739999999999995</v>
      </c>
      <c r="H376" s="128">
        <v>41.84</v>
      </c>
      <c r="I376" s="127">
        <v>1.98</v>
      </c>
    </row>
    <row r="377" spans="1:9" x14ac:dyDescent="0.2">
      <c r="A377" t="s">
        <v>213</v>
      </c>
      <c r="D377" t="s">
        <v>488</v>
      </c>
      <c r="E377" t="s">
        <v>1591</v>
      </c>
      <c r="F377" s="125">
        <v>60.47</v>
      </c>
      <c r="H377" s="128">
        <v>36.28</v>
      </c>
      <c r="I377" s="127">
        <v>1</v>
      </c>
    </row>
    <row r="378" spans="1:9" x14ac:dyDescent="0.2">
      <c r="A378" t="s">
        <v>524</v>
      </c>
      <c r="D378" t="s">
        <v>488</v>
      </c>
      <c r="E378" t="s">
        <v>1592</v>
      </c>
      <c r="F378" s="125">
        <v>43.79</v>
      </c>
      <c r="H378" s="128">
        <v>26.27</v>
      </c>
      <c r="I378" s="127">
        <v>1.71</v>
      </c>
    </row>
    <row r="379" spans="1:9" x14ac:dyDescent="0.2">
      <c r="A379" t="s">
        <v>525</v>
      </c>
      <c r="D379" t="s">
        <v>488</v>
      </c>
      <c r="E379" t="s">
        <v>1593</v>
      </c>
      <c r="F379" s="125">
        <v>46.74</v>
      </c>
      <c r="H379" s="128">
        <v>28.04</v>
      </c>
      <c r="I379" s="127">
        <v>0.7</v>
      </c>
    </row>
    <row r="380" spans="1:9" x14ac:dyDescent="0.2">
      <c r="A380" t="s">
        <v>107</v>
      </c>
      <c r="D380" t="s">
        <v>488</v>
      </c>
      <c r="E380" t="s">
        <v>1594</v>
      </c>
      <c r="F380" s="125">
        <v>31.47</v>
      </c>
      <c r="H380" s="128">
        <v>18.88</v>
      </c>
      <c r="I380" s="127">
        <v>0.01</v>
      </c>
    </row>
    <row r="381" spans="1:9" x14ac:dyDescent="0.2">
      <c r="A381" t="s">
        <v>526</v>
      </c>
      <c r="D381" t="s">
        <v>488</v>
      </c>
      <c r="E381" t="s">
        <v>1595</v>
      </c>
      <c r="F381" s="125">
        <v>2.99</v>
      </c>
      <c r="H381" s="128">
        <v>1.8</v>
      </c>
      <c r="I381" s="127">
        <v>0.01</v>
      </c>
    </row>
    <row r="382" spans="1:9" x14ac:dyDescent="0.2">
      <c r="A382" t="s">
        <v>527</v>
      </c>
      <c r="D382" t="s">
        <v>488</v>
      </c>
      <c r="E382" t="s">
        <v>1596</v>
      </c>
      <c r="F382" s="125">
        <v>2.99</v>
      </c>
      <c r="H382" s="128">
        <v>1.79</v>
      </c>
      <c r="I382" s="127">
        <v>0</v>
      </c>
    </row>
    <row r="383" spans="1:9" x14ac:dyDescent="0.2">
      <c r="A383" t="s">
        <v>528</v>
      </c>
      <c r="D383" t="s">
        <v>488</v>
      </c>
      <c r="E383" t="s">
        <v>1597</v>
      </c>
      <c r="F383" s="125">
        <v>2.99</v>
      </c>
      <c r="H383" s="128">
        <v>1.8</v>
      </c>
      <c r="I383" s="127">
        <v>0.5</v>
      </c>
    </row>
    <row r="384" spans="1:9" x14ac:dyDescent="0.2">
      <c r="A384" t="s">
        <v>94</v>
      </c>
      <c r="D384" t="s">
        <v>488</v>
      </c>
      <c r="E384" t="s">
        <v>1598</v>
      </c>
      <c r="F384" s="125">
        <v>36.94</v>
      </c>
      <c r="H384" s="128">
        <v>22.17</v>
      </c>
      <c r="I384" s="127">
        <v>0</v>
      </c>
    </row>
    <row r="385" spans="1:9" x14ac:dyDescent="0.2">
      <c r="A385" t="s">
        <v>248</v>
      </c>
      <c r="D385" t="s">
        <v>488</v>
      </c>
      <c r="E385" t="s">
        <v>1599</v>
      </c>
      <c r="F385" s="125">
        <v>4.95</v>
      </c>
      <c r="H385" s="128">
        <v>2.97</v>
      </c>
      <c r="I385" s="127">
        <v>0.44</v>
      </c>
    </row>
    <row r="386" spans="1:9" x14ac:dyDescent="0.2">
      <c r="A386" t="s">
        <v>529</v>
      </c>
      <c r="D386" t="s">
        <v>488</v>
      </c>
      <c r="E386" t="s">
        <v>1600</v>
      </c>
      <c r="F386" s="125">
        <v>12.95</v>
      </c>
      <c r="H386" s="128">
        <v>7.77</v>
      </c>
      <c r="I386" s="127">
        <v>0.88</v>
      </c>
    </row>
    <row r="387" spans="1:9" x14ac:dyDescent="0.2">
      <c r="A387" t="s">
        <v>96</v>
      </c>
      <c r="D387" t="s">
        <v>488</v>
      </c>
      <c r="E387" t="s">
        <v>1601</v>
      </c>
      <c r="F387" s="125">
        <v>36.590000000000003</v>
      </c>
      <c r="H387" s="128">
        <v>21.95</v>
      </c>
      <c r="I387" s="127">
        <v>0.88</v>
      </c>
    </row>
    <row r="388" spans="1:9" x14ac:dyDescent="0.2">
      <c r="A388" t="s">
        <v>95</v>
      </c>
      <c r="D388" t="s">
        <v>488</v>
      </c>
      <c r="E388" t="s">
        <v>1602</v>
      </c>
      <c r="F388" s="125">
        <v>36.590000000000003</v>
      </c>
      <c r="H388" s="128">
        <v>21.95</v>
      </c>
      <c r="I388" s="127">
        <v>1.23</v>
      </c>
    </row>
    <row r="389" spans="1:9" x14ac:dyDescent="0.2">
      <c r="A389" t="s">
        <v>116</v>
      </c>
      <c r="D389" t="s">
        <v>488</v>
      </c>
      <c r="E389" t="s">
        <v>1603</v>
      </c>
      <c r="F389" s="125">
        <v>27.14</v>
      </c>
      <c r="H389" s="128">
        <v>16.28</v>
      </c>
      <c r="I389" s="127">
        <v>0.28999999999999998</v>
      </c>
    </row>
    <row r="390" spans="1:9" x14ac:dyDescent="0.2">
      <c r="A390" t="s">
        <v>153</v>
      </c>
      <c r="D390" t="s">
        <v>488</v>
      </c>
      <c r="E390" t="s">
        <v>1604</v>
      </c>
      <c r="F390" s="125">
        <v>39.47</v>
      </c>
      <c r="H390" s="128">
        <v>23.68</v>
      </c>
      <c r="I390" s="127">
        <v>0.93</v>
      </c>
    </row>
    <row r="391" spans="1:9" x14ac:dyDescent="0.2">
      <c r="A391" t="s">
        <v>167</v>
      </c>
      <c r="D391" t="s">
        <v>488</v>
      </c>
      <c r="E391" t="s">
        <v>1605</v>
      </c>
      <c r="F391" s="125">
        <v>27.44</v>
      </c>
      <c r="H391" s="128">
        <v>16.47</v>
      </c>
      <c r="I391" s="127">
        <v>0.27</v>
      </c>
    </row>
    <row r="392" spans="1:9" x14ac:dyDescent="0.2">
      <c r="A392" t="s">
        <v>530</v>
      </c>
      <c r="D392" t="s">
        <v>488</v>
      </c>
      <c r="E392" t="s">
        <v>1606</v>
      </c>
      <c r="F392" s="125">
        <v>27.44</v>
      </c>
      <c r="H392" s="128">
        <v>16.47</v>
      </c>
      <c r="I392" s="127" t="e">
        <v>#N/A</v>
      </c>
    </row>
    <row r="393" spans="1:9" x14ac:dyDescent="0.2">
      <c r="A393" t="s">
        <v>71</v>
      </c>
      <c r="D393" t="s">
        <v>488</v>
      </c>
      <c r="E393" t="s">
        <v>1607</v>
      </c>
      <c r="F393" s="125">
        <v>22.19</v>
      </c>
      <c r="H393" s="128">
        <v>13.31</v>
      </c>
      <c r="I393" s="127">
        <v>0.63</v>
      </c>
    </row>
    <row r="394" spans="1:9" x14ac:dyDescent="0.2">
      <c r="A394" t="s">
        <v>141</v>
      </c>
      <c r="D394" t="s">
        <v>488</v>
      </c>
      <c r="E394" t="s">
        <v>1608</v>
      </c>
      <c r="F394" s="125">
        <v>32.47</v>
      </c>
      <c r="H394" s="128">
        <v>19.48</v>
      </c>
      <c r="I394" s="127">
        <v>0.01</v>
      </c>
    </row>
    <row r="395" spans="1:9" x14ac:dyDescent="0.2">
      <c r="A395" t="s">
        <v>254</v>
      </c>
      <c r="D395" t="s">
        <v>488</v>
      </c>
      <c r="E395" t="s">
        <v>1609</v>
      </c>
      <c r="F395" s="125">
        <v>3.25</v>
      </c>
      <c r="H395" s="128">
        <v>1.95</v>
      </c>
      <c r="I395" s="127">
        <v>0.31</v>
      </c>
    </row>
    <row r="396" spans="1:9" x14ac:dyDescent="0.2">
      <c r="A396" t="s">
        <v>168</v>
      </c>
      <c r="D396" t="s">
        <v>488</v>
      </c>
      <c r="E396" t="s">
        <v>1610</v>
      </c>
      <c r="F396" s="125">
        <v>27.49</v>
      </c>
      <c r="H396" s="128">
        <v>16.5</v>
      </c>
      <c r="I396" s="127">
        <v>0.35</v>
      </c>
    </row>
    <row r="397" spans="1:9" x14ac:dyDescent="0.2">
      <c r="A397" t="s">
        <v>531</v>
      </c>
      <c r="D397" t="s">
        <v>488</v>
      </c>
      <c r="E397" t="s">
        <v>1611</v>
      </c>
      <c r="F397" s="125">
        <v>27.49</v>
      </c>
      <c r="H397" s="128">
        <v>16.5</v>
      </c>
      <c r="I397" s="127" t="e">
        <v>#N/A</v>
      </c>
    </row>
    <row r="398" spans="1:9" x14ac:dyDescent="0.2">
      <c r="A398" t="s">
        <v>176</v>
      </c>
      <c r="D398" t="s">
        <v>488</v>
      </c>
      <c r="E398" t="s">
        <v>1612</v>
      </c>
      <c r="F398" s="125">
        <v>31.14</v>
      </c>
      <c r="H398" s="128">
        <v>18.68</v>
      </c>
      <c r="I398" s="127">
        <v>1.5</v>
      </c>
    </row>
    <row r="399" spans="1:9" x14ac:dyDescent="0.2">
      <c r="A399" t="s">
        <v>179</v>
      </c>
      <c r="D399" t="s">
        <v>488</v>
      </c>
      <c r="E399" t="s">
        <v>1613</v>
      </c>
      <c r="F399" s="125">
        <v>32.74</v>
      </c>
      <c r="H399" s="128">
        <v>19.649999999999999</v>
      </c>
      <c r="I399" s="127">
        <v>1.72</v>
      </c>
    </row>
    <row r="400" spans="1:9" x14ac:dyDescent="0.2">
      <c r="A400" t="s">
        <v>134</v>
      </c>
      <c r="D400" t="s">
        <v>488</v>
      </c>
      <c r="E400" t="s">
        <v>1614</v>
      </c>
      <c r="F400" s="125">
        <v>78.94</v>
      </c>
      <c r="H400" s="128">
        <v>47.36</v>
      </c>
      <c r="I400" s="127">
        <v>0.86</v>
      </c>
    </row>
    <row r="401" spans="1:9" x14ac:dyDescent="0.2">
      <c r="A401" t="s">
        <v>180</v>
      </c>
      <c r="D401" t="s">
        <v>488</v>
      </c>
      <c r="E401" t="s">
        <v>1615</v>
      </c>
      <c r="F401" s="125">
        <v>32.79</v>
      </c>
      <c r="H401" s="128">
        <v>19.670000000000002</v>
      </c>
      <c r="I401" s="127">
        <v>27</v>
      </c>
    </row>
    <row r="402" spans="1:9" x14ac:dyDescent="0.2">
      <c r="A402" t="s">
        <v>532</v>
      </c>
      <c r="D402" t="s">
        <v>488</v>
      </c>
      <c r="E402" t="s">
        <v>1616</v>
      </c>
      <c r="F402" s="125">
        <v>332.99</v>
      </c>
      <c r="H402" s="128">
        <v>199.79</v>
      </c>
      <c r="I402" s="127" t="e">
        <v>#N/A</v>
      </c>
    </row>
    <row r="403" spans="1:9" x14ac:dyDescent="0.2">
      <c r="A403" t="s">
        <v>307</v>
      </c>
      <c r="D403" t="s">
        <v>488</v>
      </c>
      <c r="E403" t="s">
        <v>1617</v>
      </c>
      <c r="F403" s="125">
        <v>499.94</v>
      </c>
      <c r="H403" s="128">
        <v>299.95999999999998</v>
      </c>
      <c r="I403" s="127">
        <v>9</v>
      </c>
    </row>
    <row r="404" spans="1:9" x14ac:dyDescent="0.2">
      <c r="A404" t="s">
        <v>533</v>
      </c>
      <c r="D404" t="s">
        <v>488</v>
      </c>
      <c r="E404" t="s">
        <v>1618</v>
      </c>
      <c r="F404" s="125">
        <v>249</v>
      </c>
      <c r="H404" s="128">
        <v>149.4</v>
      </c>
      <c r="I404" s="127" t="e">
        <v>#N/A</v>
      </c>
    </row>
    <row r="405" spans="1:9" x14ac:dyDescent="0.2">
      <c r="A405" t="s">
        <v>311</v>
      </c>
      <c r="D405" t="s">
        <v>488</v>
      </c>
      <c r="E405" t="s">
        <v>1619</v>
      </c>
      <c r="F405" s="125">
        <v>363.49</v>
      </c>
      <c r="H405" s="128">
        <v>218.09</v>
      </c>
      <c r="I405" s="127">
        <v>34</v>
      </c>
    </row>
    <row r="406" spans="1:9" x14ac:dyDescent="0.2">
      <c r="A406" t="s">
        <v>308</v>
      </c>
      <c r="D406" t="s">
        <v>488</v>
      </c>
      <c r="E406" t="s">
        <v>1620</v>
      </c>
      <c r="F406" s="125">
        <v>732.94</v>
      </c>
      <c r="H406" s="128">
        <v>439.76</v>
      </c>
      <c r="I406" s="127">
        <v>11.6</v>
      </c>
    </row>
    <row r="407" spans="1:9" x14ac:dyDescent="0.2">
      <c r="A407" t="s">
        <v>534</v>
      </c>
      <c r="D407" t="s">
        <v>488</v>
      </c>
      <c r="E407" t="s">
        <v>1621</v>
      </c>
      <c r="F407" s="125">
        <v>359</v>
      </c>
      <c r="H407" s="128">
        <v>215.4</v>
      </c>
      <c r="I407" s="127" t="e">
        <v>#N/A</v>
      </c>
    </row>
    <row r="408" spans="1:9" x14ac:dyDescent="0.2">
      <c r="A408" t="s">
        <v>312</v>
      </c>
      <c r="D408" t="s">
        <v>488</v>
      </c>
      <c r="E408" t="s">
        <v>1622</v>
      </c>
      <c r="F408" s="125">
        <v>475.49</v>
      </c>
      <c r="H408" s="128">
        <v>285.29000000000002</v>
      </c>
      <c r="I408" s="127">
        <v>66</v>
      </c>
    </row>
    <row r="409" spans="1:9" x14ac:dyDescent="0.2">
      <c r="A409" t="s">
        <v>309</v>
      </c>
      <c r="D409" t="s">
        <v>488</v>
      </c>
      <c r="E409" t="s">
        <v>1623</v>
      </c>
      <c r="F409" s="125">
        <v>1011.98</v>
      </c>
      <c r="H409" s="128">
        <v>607.19000000000005</v>
      </c>
      <c r="I409" s="127">
        <v>12</v>
      </c>
    </row>
    <row r="410" spans="1:9" x14ac:dyDescent="0.2">
      <c r="A410" t="s">
        <v>535</v>
      </c>
      <c r="D410" t="s">
        <v>488</v>
      </c>
      <c r="E410" t="s">
        <v>1624</v>
      </c>
      <c r="F410" s="125">
        <v>453.49</v>
      </c>
      <c r="H410" s="128">
        <v>272.08999999999997</v>
      </c>
      <c r="I410" s="127" t="e">
        <v>#N/A</v>
      </c>
    </row>
    <row r="411" spans="1:9" x14ac:dyDescent="0.2">
      <c r="A411" t="s">
        <v>310</v>
      </c>
      <c r="D411" t="s">
        <v>488</v>
      </c>
      <c r="E411" t="s">
        <v>1625</v>
      </c>
      <c r="F411" s="125">
        <v>1242.97</v>
      </c>
      <c r="H411" s="128">
        <v>745.78</v>
      </c>
      <c r="I411" s="127">
        <v>15</v>
      </c>
    </row>
    <row r="412" spans="1:9" x14ac:dyDescent="0.2">
      <c r="A412" t="s">
        <v>536</v>
      </c>
      <c r="D412" t="s">
        <v>488</v>
      </c>
      <c r="E412" t="s">
        <v>1626</v>
      </c>
      <c r="F412" s="125">
        <v>524.19000000000005</v>
      </c>
      <c r="H412" s="128">
        <v>314.51</v>
      </c>
      <c r="I412" s="127" t="e">
        <v>#N/A</v>
      </c>
    </row>
    <row r="413" spans="1:9" x14ac:dyDescent="0.2">
      <c r="A413" t="s">
        <v>25</v>
      </c>
      <c r="D413" t="s">
        <v>488</v>
      </c>
      <c r="E413" t="s">
        <v>1627</v>
      </c>
      <c r="F413" s="125">
        <v>33.85</v>
      </c>
      <c r="H413" s="128">
        <v>20.309999999999999</v>
      </c>
      <c r="I413" s="127">
        <v>1.5</v>
      </c>
    </row>
    <row r="414" spans="1:9" x14ac:dyDescent="0.2">
      <c r="A414" t="s">
        <v>537</v>
      </c>
      <c r="D414" t="s">
        <v>488</v>
      </c>
      <c r="E414" t="s">
        <v>1628</v>
      </c>
      <c r="F414" s="125">
        <v>385.91</v>
      </c>
      <c r="H414" s="128">
        <v>231.55</v>
      </c>
      <c r="I414" s="127">
        <v>1.6</v>
      </c>
    </row>
    <row r="415" spans="1:9" x14ac:dyDescent="0.2">
      <c r="A415" t="s">
        <v>538</v>
      </c>
      <c r="D415" t="s">
        <v>488</v>
      </c>
      <c r="E415" t="s">
        <v>1629</v>
      </c>
      <c r="F415" s="125">
        <v>37.24</v>
      </c>
      <c r="H415" s="128">
        <v>22.34</v>
      </c>
      <c r="I415" s="127">
        <v>2</v>
      </c>
    </row>
    <row r="416" spans="1:9" x14ac:dyDescent="0.2">
      <c r="A416" t="s">
        <v>539</v>
      </c>
      <c r="E416" t="s">
        <v>1630</v>
      </c>
      <c r="F416" s="125">
        <v>8.59</v>
      </c>
      <c r="H416" s="128">
        <v>5.16</v>
      </c>
      <c r="I416" s="127">
        <v>0.02</v>
      </c>
    </row>
    <row r="417" spans="1:9" x14ac:dyDescent="0.2">
      <c r="A417" t="s">
        <v>540</v>
      </c>
      <c r="E417" t="s">
        <v>1631</v>
      </c>
      <c r="F417" s="125">
        <v>2.99</v>
      </c>
      <c r="H417" s="128">
        <v>1.8</v>
      </c>
      <c r="I417" s="127">
        <v>0.25</v>
      </c>
    </row>
    <row r="418" spans="1:9" x14ac:dyDescent="0.2">
      <c r="A418" t="s">
        <v>541</v>
      </c>
      <c r="E418" t="s">
        <v>1632</v>
      </c>
      <c r="F418" s="125">
        <v>8.14</v>
      </c>
      <c r="H418" s="128">
        <v>4.8899999999999997</v>
      </c>
      <c r="I418" s="127">
        <v>0.24</v>
      </c>
    </row>
    <row r="419" spans="1:9" x14ac:dyDescent="0.2">
      <c r="A419" t="s">
        <v>542</v>
      </c>
      <c r="E419" t="s">
        <v>1633</v>
      </c>
      <c r="F419" s="125">
        <v>8.14</v>
      </c>
      <c r="H419" s="128">
        <v>4.8899999999999997</v>
      </c>
      <c r="I419" s="127">
        <v>0.18</v>
      </c>
    </row>
    <row r="420" spans="1:9" x14ac:dyDescent="0.2">
      <c r="A420" t="s">
        <v>543</v>
      </c>
      <c r="E420" t="s">
        <v>1634</v>
      </c>
      <c r="F420" s="125">
        <v>8.14</v>
      </c>
      <c r="H420" s="128">
        <v>4.8899999999999997</v>
      </c>
      <c r="I420" s="127">
        <v>0.21</v>
      </c>
    </row>
    <row r="421" spans="1:9" x14ac:dyDescent="0.2">
      <c r="A421" t="s">
        <v>544</v>
      </c>
      <c r="E421" t="s">
        <v>1635</v>
      </c>
      <c r="F421" s="125">
        <v>8.9499999999999993</v>
      </c>
      <c r="H421" s="128">
        <v>5.37</v>
      </c>
      <c r="I421" s="127">
        <v>0</v>
      </c>
    </row>
    <row r="422" spans="1:9" x14ac:dyDescent="0.2">
      <c r="A422" t="s">
        <v>545</v>
      </c>
      <c r="E422" t="s">
        <v>1636</v>
      </c>
      <c r="F422" s="125">
        <v>2.99</v>
      </c>
      <c r="H422" s="128">
        <v>1.8</v>
      </c>
      <c r="I422" s="127">
        <v>0.18</v>
      </c>
    </row>
    <row r="423" spans="1:9" x14ac:dyDescent="0.2">
      <c r="A423" t="s">
        <v>546</v>
      </c>
      <c r="E423" t="s">
        <v>1637</v>
      </c>
      <c r="F423" s="125">
        <v>7.74</v>
      </c>
      <c r="H423" s="128">
        <v>4.6500000000000004</v>
      </c>
      <c r="I423" s="127">
        <v>0.11</v>
      </c>
    </row>
    <row r="424" spans="1:9" x14ac:dyDescent="0.2">
      <c r="A424" t="s">
        <v>547</v>
      </c>
      <c r="E424" t="s">
        <v>1638</v>
      </c>
      <c r="F424" s="125">
        <v>7.74</v>
      </c>
      <c r="H424" s="128">
        <v>4.6500000000000004</v>
      </c>
      <c r="I424" s="127">
        <v>8.4</v>
      </c>
    </row>
    <row r="425" spans="1:9" x14ac:dyDescent="0.2">
      <c r="A425" t="s">
        <v>21</v>
      </c>
      <c r="D425" t="s">
        <v>548</v>
      </c>
      <c r="E425" t="s">
        <v>1639</v>
      </c>
      <c r="F425" s="125">
        <v>94.47</v>
      </c>
      <c r="H425" s="128">
        <v>56.68</v>
      </c>
      <c r="I425" s="127">
        <v>8.4</v>
      </c>
    </row>
    <row r="426" spans="1:9" x14ac:dyDescent="0.2">
      <c r="A426" t="s">
        <v>549</v>
      </c>
      <c r="D426" t="s">
        <v>548</v>
      </c>
      <c r="E426" t="s">
        <v>1640</v>
      </c>
      <c r="F426" s="125">
        <v>358.98</v>
      </c>
      <c r="H426" s="128">
        <v>215.39</v>
      </c>
      <c r="I426" s="127" t="e">
        <v>#N/A</v>
      </c>
    </row>
    <row r="427" spans="1:9" x14ac:dyDescent="0.2">
      <c r="A427" t="s">
        <v>29</v>
      </c>
      <c r="D427" t="s">
        <v>548</v>
      </c>
      <c r="E427" t="s">
        <v>1641</v>
      </c>
      <c r="F427" s="125">
        <v>103.92</v>
      </c>
      <c r="H427" s="128">
        <v>62.35</v>
      </c>
      <c r="I427" s="127">
        <v>8.4</v>
      </c>
    </row>
    <row r="428" spans="1:9" x14ac:dyDescent="0.2">
      <c r="A428" t="s">
        <v>550</v>
      </c>
      <c r="D428" t="s">
        <v>548</v>
      </c>
      <c r="E428" t="s">
        <v>1642</v>
      </c>
      <c r="F428" s="125">
        <v>193.52</v>
      </c>
      <c r="H428" s="128">
        <v>116.11</v>
      </c>
      <c r="I428" s="127">
        <v>14.83</v>
      </c>
    </row>
    <row r="429" spans="1:9" x14ac:dyDescent="0.2">
      <c r="A429" t="s">
        <v>66</v>
      </c>
      <c r="D429" t="s">
        <v>548</v>
      </c>
      <c r="E429" t="s">
        <v>1643</v>
      </c>
      <c r="F429" s="125">
        <v>35.54</v>
      </c>
      <c r="H429" s="128">
        <v>21.32</v>
      </c>
      <c r="I429" s="127">
        <v>1.26</v>
      </c>
    </row>
    <row r="430" spans="1:9" x14ac:dyDescent="0.2">
      <c r="A430" t="s">
        <v>81</v>
      </c>
      <c r="D430" t="s">
        <v>548</v>
      </c>
      <c r="E430" t="s">
        <v>1644</v>
      </c>
      <c r="F430" s="125">
        <v>36.99</v>
      </c>
      <c r="H430" s="128">
        <v>22.19</v>
      </c>
      <c r="I430" s="127">
        <v>1.2</v>
      </c>
    </row>
    <row r="431" spans="1:9" x14ac:dyDescent="0.2">
      <c r="A431" t="s">
        <v>87</v>
      </c>
      <c r="D431" t="s">
        <v>548</v>
      </c>
      <c r="E431" t="s">
        <v>1645</v>
      </c>
      <c r="F431" s="125">
        <v>43.1</v>
      </c>
      <c r="H431" s="128">
        <v>25.86</v>
      </c>
      <c r="I431" s="127">
        <v>1.78</v>
      </c>
    </row>
    <row r="432" spans="1:9" x14ac:dyDescent="0.2">
      <c r="A432" t="s">
        <v>100</v>
      </c>
      <c r="D432" t="s">
        <v>548</v>
      </c>
      <c r="E432" t="s">
        <v>1646</v>
      </c>
      <c r="F432" s="125">
        <v>57.97</v>
      </c>
      <c r="H432" s="128">
        <v>34.78</v>
      </c>
      <c r="I432" s="127">
        <v>1.1299999999999999</v>
      </c>
    </row>
    <row r="433" spans="1:9" x14ac:dyDescent="0.2">
      <c r="A433" t="s">
        <v>187</v>
      </c>
      <c r="D433" t="s">
        <v>548</v>
      </c>
      <c r="E433" t="s">
        <v>1647</v>
      </c>
      <c r="F433" s="125">
        <v>42.24</v>
      </c>
      <c r="H433" s="128">
        <v>25.34</v>
      </c>
      <c r="I433" s="127">
        <v>0.18</v>
      </c>
    </row>
    <row r="434" spans="1:9" x14ac:dyDescent="0.2">
      <c r="A434" t="s">
        <v>1172</v>
      </c>
      <c r="D434" t="s">
        <v>548</v>
      </c>
      <c r="E434" t="s">
        <v>1648</v>
      </c>
      <c r="F434" s="125">
        <v>49.49</v>
      </c>
      <c r="H434" s="128">
        <v>29.69</v>
      </c>
      <c r="I434" s="127" t="e">
        <v>#N/A</v>
      </c>
    </row>
    <row r="435" spans="1:9" x14ac:dyDescent="0.2">
      <c r="A435" t="s">
        <v>1173</v>
      </c>
      <c r="D435" t="s">
        <v>548</v>
      </c>
      <c r="E435" t="s">
        <v>1649</v>
      </c>
      <c r="F435" s="125">
        <v>58.29</v>
      </c>
      <c r="H435" s="128">
        <v>34.97</v>
      </c>
      <c r="I435" s="127" t="e">
        <v>#N/A</v>
      </c>
    </row>
    <row r="436" spans="1:9" x14ac:dyDescent="0.2">
      <c r="A436" t="s">
        <v>128</v>
      </c>
      <c r="D436" t="s">
        <v>548</v>
      </c>
      <c r="E436" t="s">
        <v>1650</v>
      </c>
      <c r="F436" s="125">
        <v>61.71</v>
      </c>
      <c r="H436" s="128">
        <v>37.020000000000003</v>
      </c>
      <c r="I436" s="127">
        <v>2</v>
      </c>
    </row>
    <row r="437" spans="1:9" x14ac:dyDescent="0.2">
      <c r="A437" t="s">
        <v>127</v>
      </c>
      <c r="D437" t="s">
        <v>548</v>
      </c>
      <c r="E437" t="s">
        <v>1651</v>
      </c>
      <c r="F437" s="125">
        <v>61.71</v>
      </c>
      <c r="H437" s="128">
        <v>37.020000000000003</v>
      </c>
      <c r="I437" s="127">
        <v>1.25</v>
      </c>
    </row>
    <row r="438" spans="1:9" x14ac:dyDescent="0.2">
      <c r="A438" t="s">
        <v>154</v>
      </c>
      <c r="D438" t="s">
        <v>548</v>
      </c>
      <c r="E438" t="s">
        <v>1652</v>
      </c>
      <c r="F438" s="125">
        <v>45.74</v>
      </c>
      <c r="H438" s="128">
        <v>27.45</v>
      </c>
      <c r="I438" s="127">
        <v>1.1599999999999999</v>
      </c>
    </row>
    <row r="439" spans="1:9" x14ac:dyDescent="0.2">
      <c r="A439" t="s">
        <v>155</v>
      </c>
      <c r="D439" t="s">
        <v>548</v>
      </c>
      <c r="E439" t="s">
        <v>1653</v>
      </c>
      <c r="F439" s="125">
        <v>45.74</v>
      </c>
      <c r="H439" s="128">
        <v>27.44</v>
      </c>
      <c r="I439" s="127">
        <v>0.02</v>
      </c>
    </row>
    <row r="440" spans="1:9" x14ac:dyDescent="0.2">
      <c r="A440" t="s">
        <v>228</v>
      </c>
      <c r="D440" t="s">
        <v>548</v>
      </c>
      <c r="E440" t="s">
        <v>1654</v>
      </c>
      <c r="F440" s="125">
        <v>13.97</v>
      </c>
      <c r="H440" s="128">
        <v>8.3800000000000008</v>
      </c>
      <c r="I440" s="127">
        <v>0.18</v>
      </c>
    </row>
    <row r="441" spans="1:9" x14ac:dyDescent="0.2">
      <c r="A441" t="s">
        <v>37</v>
      </c>
      <c r="D441" t="s">
        <v>548</v>
      </c>
      <c r="E441" t="s">
        <v>1655</v>
      </c>
      <c r="F441" s="125">
        <v>39.47</v>
      </c>
      <c r="H441" s="128">
        <v>23.68</v>
      </c>
      <c r="I441" s="127">
        <v>1.81</v>
      </c>
    </row>
    <row r="442" spans="1:9" x14ac:dyDescent="0.2">
      <c r="A442" t="s">
        <v>108</v>
      </c>
      <c r="D442" t="s">
        <v>548</v>
      </c>
      <c r="E442" t="s">
        <v>1656</v>
      </c>
      <c r="F442" s="125">
        <v>62.74</v>
      </c>
      <c r="H442" s="128">
        <v>37.64</v>
      </c>
      <c r="I442" s="127">
        <v>0.01</v>
      </c>
    </row>
    <row r="443" spans="1:9" x14ac:dyDescent="0.2">
      <c r="A443" t="s">
        <v>551</v>
      </c>
      <c r="D443" t="s">
        <v>548</v>
      </c>
      <c r="E443" t="s">
        <v>1657</v>
      </c>
      <c r="F443" s="125">
        <v>2.99</v>
      </c>
      <c r="H443" s="128">
        <v>1.8</v>
      </c>
      <c r="I443" s="127">
        <v>0.01</v>
      </c>
    </row>
    <row r="444" spans="1:9" x14ac:dyDescent="0.2">
      <c r="A444" t="s">
        <v>552</v>
      </c>
      <c r="D444" t="s">
        <v>548</v>
      </c>
      <c r="E444" t="s">
        <v>1658</v>
      </c>
      <c r="F444" s="125">
        <v>3.99</v>
      </c>
      <c r="H444" s="128">
        <v>2.4</v>
      </c>
      <c r="I444" s="127">
        <v>0.31</v>
      </c>
    </row>
    <row r="445" spans="1:9" x14ac:dyDescent="0.2">
      <c r="A445" t="s">
        <v>553</v>
      </c>
      <c r="D445" t="s">
        <v>548</v>
      </c>
      <c r="E445" t="s">
        <v>1659</v>
      </c>
      <c r="F445" s="125">
        <v>7.49</v>
      </c>
      <c r="H445" s="128">
        <v>4.49</v>
      </c>
      <c r="I445" s="127">
        <v>0.08</v>
      </c>
    </row>
    <row r="446" spans="1:9" x14ac:dyDescent="0.2">
      <c r="A446" t="s">
        <v>554</v>
      </c>
      <c r="D446" t="s">
        <v>548</v>
      </c>
      <c r="E446" t="s">
        <v>1660</v>
      </c>
      <c r="F446" s="125">
        <v>2.99</v>
      </c>
      <c r="H446" s="128">
        <v>1.8</v>
      </c>
      <c r="I446" s="127">
        <v>0.08</v>
      </c>
    </row>
    <row r="447" spans="1:9" x14ac:dyDescent="0.2">
      <c r="A447" t="s">
        <v>555</v>
      </c>
      <c r="D447" t="s">
        <v>548</v>
      </c>
      <c r="E447" t="s">
        <v>1661</v>
      </c>
      <c r="F447" s="125">
        <v>2.99</v>
      </c>
      <c r="H447" s="128">
        <v>1.8</v>
      </c>
      <c r="I447" s="127">
        <v>0.01</v>
      </c>
    </row>
    <row r="448" spans="1:9" x14ac:dyDescent="0.2">
      <c r="A448" t="s">
        <v>556</v>
      </c>
      <c r="D448" t="s">
        <v>548</v>
      </c>
      <c r="E448" t="s">
        <v>1662</v>
      </c>
      <c r="F448" s="125">
        <v>3.99</v>
      </c>
      <c r="H448" s="128">
        <v>2.4</v>
      </c>
      <c r="I448" s="127">
        <v>0.5</v>
      </c>
    </row>
    <row r="449" spans="1:9" x14ac:dyDescent="0.2">
      <c r="A449" t="s">
        <v>249</v>
      </c>
      <c r="D449" t="s">
        <v>548</v>
      </c>
      <c r="E449" t="s">
        <v>1663</v>
      </c>
      <c r="F449" s="125">
        <v>5.45</v>
      </c>
      <c r="H449" s="128">
        <v>3.27</v>
      </c>
      <c r="I449" s="127">
        <v>0</v>
      </c>
    </row>
    <row r="450" spans="1:9" x14ac:dyDescent="0.2">
      <c r="A450" t="s">
        <v>557</v>
      </c>
      <c r="D450" t="s">
        <v>548</v>
      </c>
      <c r="E450" t="s">
        <v>1664</v>
      </c>
      <c r="F450" s="125">
        <v>23.95</v>
      </c>
      <c r="H450" s="128">
        <v>14.37</v>
      </c>
      <c r="I450" s="127">
        <v>1.1599999999999999</v>
      </c>
    </row>
    <row r="451" spans="1:9" x14ac:dyDescent="0.2">
      <c r="A451" t="s">
        <v>558</v>
      </c>
      <c r="D451" t="s">
        <v>548</v>
      </c>
      <c r="E451" t="s">
        <v>1665</v>
      </c>
      <c r="F451" s="125">
        <v>69.209999999999994</v>
      </c>
      <c r="H451" s="128">
        <v>41.52</v>
      </c>
      <c r="I451" s="127" t="e">
        <v>#N/A</v>
      </c>
    </row>
    <row r="452" spans="1:9" x14ac:dyDescent="0.2">
      <c r="A452" t="s">
        <v>559</v>
      </c>
      <c r="D452" t="s">
        <v>548</v>
      </c>
      <c r="E452" t="s">
        <v>1666</v>
      </c>
      <c r="F452" s="125">
        <v>71.680000000000007</v>
      </c>
      <c r="H452" s="128">
        <v>43.01</v>
      </c>
      <c r="I452" s="127" t="e">
        <v>#N/A</v>
      </c>
    </row>
    <row r="453" spans="1:9" x14ac:dyDescent="0.2">
      <c r="A453" t="s">
        <v>142</v>
      </c>
      <c r="D453" t="s">
        <v>548</v>
      </c>
      <c r="E453" t="s">
        <v>1667</v>
      </c>
      <c r="F453" s="125">
        <v>39.99</v>
      </c>
      <c r="H453" s="128">
        <v>23.99</v>
      </c>
      <c r="I453" s="127">
        <v>1.4</v>
      </c>
    </row>
    <row r="454" spans="1:9" x14ac:dyDescent="0.2">
      <c r="A454" t="s">
        <v>156</v>
      </c>
      <c r="D454" t="s">
        <v>548</v>
      </c>
      <c r="E454" t="s">
        <v>1668</v>
      </c>
      <c r="F454" s="125">
        <v>45.74</v>
      </c>
      <c r="H454" s="128">
        <v>27.44</v>
      </c>
      <c r="I454" s="127">
        <v>1.2</v>
      </c>
    </row>
    <row r="455" spans="1:9" x14ac:dyDescent="0.2">
      <c r="A455" t="s">
        <v>117</v>
      </c>
      <c r="D455" t="s">
        <v>548</v>
      </c>
      <c r="E455" t="s">
        <v>1669</v>
      </c>
      <c r="F455" s="125">
        <v>53.47</v>
      </c>
      <c r="H455" s="128">
        <v>32.08</v>
      </c>
      <c r="I455" s="127">
        <v>1.45</v>
      </c>
    </row>
    <row r="456" spans="1:9" x14ac:dyDescent="0.2">
      <c r="A456" t="s">
        <v>118</v>
      </c>
      <c r="D456" t="s">
        <v>548</v>
      </c>
      <c r="E456" t="s">
        <v>1670</v>
      </c>
      <c r="F456" s="125">
        <v>54.94</v>
      </c>
      <c r="H456" s="128">
        <v>32.96</v>
      </c>
      <c r="I456" s="127">
        <v>0.64</v>
      </c>
    </row>
    <row r="457" spans="1:9" x14ac:dyDescent="0.2">
      <c r="A457" t="s">
        <v>143</v>
      </c>
      <c r="D457" t="s">
        <v>548</v>
      </c>
      <c r="E457" t="s">
        <v>1671</v>
      </c>
      <c r="F457" s="125">
        <v>40.880000000000003</v>
      </c>
      <c r="H457" s="128">
        <v>24.53</v>
      </c>
      <c r="I457" s="127">
        <v>0.02</v>
      </c>
    </row>
    <row r="458" spans="1:9" x14ac:dyDescent="0.2">
      <c r="A458" t="s">
        <v>255</v>
      </c>
      <c r="D458" t="s">
        <v>548</v>
      </c>
      <c r="E458" t="s">
        <v>1672</v>
      </c>
      <c r="F458" s="125">
        <v>3.45</v>
      </c>
      <c r="H458" s="128">
        <v>2.0699999999999998</v>
      </c>
      <c r="I458" s="127">
        <v>1.05</v>
      </c>
    </row>
    <row r="459" spans="1:9" x14ac:dyDescent="0.2">
      <c r="A459" t="s">
        <v>169</v>
      </c>
      <c r="D459" t="s">
        <v>548</v>
      </c>
      <c r="E459" t="s">
        <v>1673</v>
      </c>
      <c r="F459" s="125">
        <v>50.87</v>
      </c>
      <c r="H459" s="128">
        <v>30.52</v>
      </c>
      <c r="I459" s="127">
        <v>0.73</v>
      </c>
    </row>
    <row r="460" spans="1:9" x14ac:dyDescent="0.2">
      <c r="A460" t="s">
        <v>73</v>
      </c>
      <c r="D460" t="s">
        <v>548</v>
      </c>
      <c r="E460" t="s">
        <v>1674</v>
      </c>
      <c r="F460" s="125">
        <v>33.96</v>
      </c>
      <c r="H460" s="128">
        <v>20.38</v>
      </c>
      <c r="I460" s="127">
        <v>0.7</v>
      </c>
    </row>
    <row r="461" spans="1:9" x14ac:dyDescent="0.2">
      <c r="A461" t="s">
        <v>72</v>
      </c>
      <c r="D461" t="s">
        <v>548</v>
      </c>
      <c r="E461" t="s">
        <v>1675</v>
      </c>
      <c r="F461" s="125">
        <v>34.74</v>
      </c>
      <c r="H461" s="128">
        <v>20.85</v>
      </c>
      <c r="I461" s="127">
        <v>1.08</v>
      </c>
    </row>
    <row r="462" spans="1:9" x14ac:dyDescent="0.2">
      <c r="A462" t="s">
        <v>181</v>
      </c>
      <c r="D462" t="s">
        <v>548</v>
      </c>
      <c r="E462" t="s">
        <v>1676</v>
      </c>
      <c r="F462" s="125">
        <v>36.53</v>
      </c>
      <c r="H462" s="128">
        <v>21.92</v>
      </c>
      <c r="I462" s="127">
        <v>1.2</v>
      </c>
    </row>
    <row r="463" spans="1:9" x14ac:dyDescent="0.2">
      <c r="A463" t="s">
        <v>560</v>
      </c>
      <c r="D463" t="s">
        <v>548</v>
      </c>
      <c r="E463" t="s">
        <v>1677</v>
      </c>
      <c r="F463" s="125">
        <v>36.53</v>
      </c>
      <c r="H463" s="128">
        <v>21.92</v>
      </c>
      <c r="I463" s="127">
        <v>4.54</v>
      </c>
    </row>
    <row r="464" spans="1:9" x14ac:dyDescent="0.2">
      <c r="A464" t="s">
        <v>170</v>
      </c>
      <c r="D464" t="s">
        <v>548</v>
      </c>
      <c r="E464" t="s">
        <v>1678</v>
      </c>
      <c r="F464" s="125">
        <v>50.77</v>
      </c>
      <c r="H464" s="128">
        <v>30.46</v>
      </c>
      <c r="I464" s="127">
        <v>1.28</v>
      </c>
    </row>
    <row r="465" spans="1:9" x14ac:dyDescent="0.2">
      <c r="A465" t="s">
        <v>177</v>
      </c>
      <c r="D465" t="s">
        <v>548</v>
      </c>
      <c r="E465" t="s">
        <v>1679</v>
      </c>
      <c r="F465" s="125">
        <v>54.57</v>
      </c>
      <c r="H465" s="128">
        <v>32.74</v>
      </c>
      <c r="I465" s="127">
        <v>10.6</v>
      </c>
    </row>
    <row r="466" spans="1:9" x14ac:dyDescent="0.2">
      <c r="A466" t="s">
        <v>135</v>
      </c>
      <c r="D466" t="s">
        <v>548</v>
      </c>
      <c r="E466" t="s">
        <v>1680</v>
      </c>
      <c r="F466" s="125">
        <v>170.99</v>
      </c>
      <c r="H466" s="128">
        <v>102.59</v>
      </c>
      <c r="I466" s="127">
        <v>4</v>
      </c>
    </row>
    <row r="467" spans="1:9" x14ac:dyDescent="0.2">
      <c r="A467" t="s">
        <v>26</v>
      </c>
      <c r="D467" t="s">
        <v>548</v>
      </c>
      <c r="E467" t="s">
        <v>1681</v>
      </c>
      <c r="F467" s="125">
        <v>49.6</v>
      </c>
      <c r="H467" s="128">
        <v>29.76</v>
      </c>
      <c r="I467" s="127">
        <v>4</v>
      </c>
    </row>
    <row r="468" spans="1:9" x14ac:dyDescent="0.2">
      <c r="A468" t="s">
        <v>561</v>
      </c>
      <c r="D468" t="s">
        <v>548</v>
      </c>
      <c r="E468" t="s">
        <v>1682</v>
      </c>
      <c r="F468" s="125">
        <v>188.45</v>
      </c>
      <c r="H468" s="128">
        <v>113.07</v>
      </c>
      <c r="I468" s="127" t="e">
        <v>#N/A</v>
      </c>
    </row>
    <row r="469" spans="1:9" x14ac:dyDescent="0.2">
      <c r="A469" t="s">
        <v>562</v>
      </c>
      <c r="D469" t="s">
        <v>548</v>
      </c>
      <c r="E469" t="s">
        <v>1683</v>
      </c>
      <c r="F469" s="125">
        <v>54.56</v>
      </c>
      <c r="H469" s="128">
        <v>32.74</v>
      </c>
      <c r="I469" s="127">
        <v>3</v>
      </c>
    </row>
    <row r="470" spans="1:9" x14ac:dyDescent="0.2">
      <c r="A470" t="s">
        <v>22</v>
      </c>
      <c r="D470" t="s">
        <v>563</v>
      </c>
      <c r="E470" t="s">
        <v>1684</v>
      </c>
      <c r="F470" s="125">
        <v>124.15</v>
      </c>
      <c r="H470" s="128">
        <v>74.489999999999995</v>
      </c>
      <c r="I470" s="127">
        <v>10.6</v>
      </c>
    </row>
    <row r="471" spans="1:9" x14ac:dyDescent="0.2">
      <c r="A471" t="s">
        <v>564</v>
      </c>
      <c r="D471" t="s">
        <v>563</v>
      </c>
      <c r="E471" t="s">
        <v>1685</v>
      </c>
      <c r="F471" s="125">
        <v>471.78</v>
      </c>
      <c r="H471" s="128">
        <v>283.07</v>
      </c>
      <c r="I471" s="127" t="e">
        <v>#N/A</v>
      </c>
    </row>
    <row r="472" spans="1:9" x14ac:dyDescent="0.2">
      <c r="A472" t="s">
        <v>30</v>
      </c>
      <c r="D472" t="s">
        <v>563</v>
      </c>
      <c r="E472" t="s">
        <v>1686</v>
      </c>
      <c r="F472" s="125">
        <v>136.57</v>
      </c>
      <c r="H472" s="128">
        <v>81.94</v>
      </c>
      <c r="I472" s="127">
        <v>10.6</v>
      </c>
    </row>
    <row r="473" spans="1:9" x14ac:dyDescent="0.2">
      <c r="A473" t="s">
        <v>565</v>
      </c>
      <c r="D473" t="s">
        <v>563</v>
      </c>
      <c r="E473" t="s">
        <v>1687</v>
      </c>
      <c r="F473" s="125">
        <v>246.91</v>
      </c>
      <c r="H473" s="128">
        <v>148.15</v>
      </c>
      <c r="I473" s="127">
        <v>18.96</v>
      </c>
    </row>
    <row r="474" spans="1:9" x14ac:dyDescent="0.2">
      <c r="A474" t="s">
        <v>67</v>
      </c>
      <c r="D474" t="s">
        <v>563</v>
      </c>
      <c r="E474" t="s">
        <v>1688</v>
      </c>
      <c r="F474" s="125">
        <v>43.97</v>
      </c>
      <c r="H474" s="128">
        <v>26.38</v>
      </c>
      <c r="I474" s="127">
        <v>2.4900000000000002</v>
      </c>
    </row>
    <row r="475" spans="1:9" x14ac:dyDescent="0.2">
      <c r="A475" t="s">
        <v>82</v>
      </c>
      <c r="D475" t="s">
        <v>563</v>
      </c>
      <c r="E475" t="s">
        <v>1689</v>
      </c>
      <c r="F475" s="125">
        <v>51.97</v>
      </c>
      <c r="H475" s="128">
        <v>31.18</v>
      </c>
      <c r="I475" s="127">
        <v>2.2000000000000002</v>
      </c>
    </row>
    <row r="476" spans="1:9" x14ac:dyDescent="0.2">
      <c r="A476" t="s">
        <v>88</v>
      </c>
      <c r="D476" t="s">
        <v>563</v>
      </c>
      <c r="E476" t="s">
        <v>1690</v>
      </c>
      <c r="F476" s="125">
        <v>57.75</v>
      </c>
      <c r="H476" s="128">
        <v>34.65</v>
      </c>
      <c r="I476" s="127">
        <v>3.59</v>
      </c>
    </row>
    <row r="477" spans="1:9" x14ac:dyDescent="0.2">
      <c r="A477" t="s">
        <v>101</v>
      </c>
      <c r="D477" t="s">
        <v>563</v>
      </c>
      <c r="E477" t="s">
        <v>1691</v>
      </c>
      <c r="F477" s="125">
        <v>71.25</v>
      </c>
      <c r="H477" s="128">
        <v>42.75</v>
      </c>
      <c r="I477" s="127">
        <v>1.96</v>
      </c>
    </row>
    <row r="478" spans="1:9" x14ac:dyDescent="0.2">
      <c r="A478" t="s">
        <v>188</v>
      </c>
      <c r="D478" t="s">
        <v>563</v>
      </c>
      <c r="E478" t="s">
        <v>1692</v>
      </c>
      <c r="F478" s="125">
        <v>61.45</v>
      </c>
      <c r="H478" s="128">
        <v>36.869999999999997</v>
      </c>
      <c r="I478" s="127">
        <v>0.91</v>
      </c>
    </row>
    <row r="479" spans="1:9" x14ac:dyDescent="0.2">
      <c r="A479" t="s">
        <v>130</v>
      </c>
      <c r="D479" t="s">
        <v>563</v>
      </c>
      <c r="E479" t="s">
        <v>1693</v>
      </c>
      <c r="F479" s="125">
        <v>67.959999999999994</v>
      </c>
      <c r="H479" s="128">
        <v>40.78</v>
      </c>
      <c r="I479" s="127">
        <v>3</v>
      </c>
    </row>
    <row r="480" spans="1:9" x14ac:dyDescent="0.2">
      <c r="A480" t="s">
        <v>129</v>
      </c>
      <c r="D480" t="s">
        <v>563</v>
      </c>
      <c r="E480" t="s">
        <v>1694</v>
      </c>
      <c r="F480" s="125">
        <v>67.959999999999994</v>
      </c>
      <c r="H480" s="128">
        <v>40.78</v>
      </c>
      <c r="I480" s="127">
        <v>2</v>
      </c>
    </row>
    <row r="481" spans="1:9" x14ac:dyDescent="0.2">
      <c r="A481" t="s">
        <v>157</v>
      </c>
      <c r="D481" t="s">
        <v>563</v>
      </c>
      <c r="E481" t="s">
        <v>1695</v>
      </c>
      <c r="F481" s="125">
        <v>47.99</v>
      </c>
      <c r="H481" s="128">
        <v>28.79</v>
      </c>
      <c r="I481" s="127">
        <v>1.57</v>
      </c>
    </row>
    <row r="482" spans="1:9" x14ac:dyDescent="0.2">
      <c r="A482" t="s">
        <v>158</v>
      </c>
      <c r="D482" t="s">
        <v>563</v>
      </c>
      <c r="E482" t="s">
        <v>1696</v>
      </c>
      <c r="F482" s="125">
        <v>47.99</v>
      </c>
      <c r="H482" s="128">
        <v>28.79</v>
      </c>
      <c r="I482" s="127">
        <v>0.3</v>
      </c>
    </row>
    <row r="483" spans="1:9" x14ac:dyDescent="0.2">
      <c r="A483" t="s">
        <v>229</v>
      </c>
      <c r="D483" t="s">
        <v>563</v>
      </c>
      <c r="E483" t="s">
        <v>1697</v>
      </c>
      <c r="F483" s="125">
        <v>65.95</v>
      </c>
      <c r="H483" s="128">
        <v>39.57</v>
      </c>
      <c r="I483" s="127">
        <v>0.91</v>
      </c>
    </row>
    <row r="484" spans="1:9" x14ac:dyDescent="0.2">
      <c r="A484" t="s">
        <v>38</v>
      </c>
      <c r="D484" t="s">
        <v>563</v>
      </c>
      <c r="E484" t="s">
        <v>1698</v>
      </c>
      <c r="F484" s="125">
        <v>49.97</v>
      </c>
      <c r="H484" s="128">
        <v>29.98</v>
      </c>
      <c r="I484" s="127">
        <v>2.31</v>
      </c>
    </row>
    <row r="485" spans="1:9" x14ac:dyDescent="0.2">
      <c r="A485" t="s">
        <v>109</v>
      </c>
      <c r="D485" t="s">
        <v>563</v>
      </c>
      <c r="E485" t="s">
        <v>1699</v>
      </c>
      <c r="F485" s="125">
        <v>83.4</v>
      </c>
      <c r="H485" s="128">
        <v>50.04</v>
      </c>
      <c r="I485" s="127">
        <v>0.01</v>
      </c>
    </row>
    <row r="486" spans="1:9" x14ac:dyDescent="0.2">
      <c r="A486" t="s">
        <v>566</v>
      </c>
      <c r="D486" t="s">
        <v>563</v>
      </c>
      <c r="E486" t="s">
        <v>1700</v>
      </c>
      <c r="F486" s="125">
        <v>3.99</v>
      </c>
      <c r="H486" s="128">
        <v>2.4</v>
      </c>
      <c r="I486" s="127">
        <v>0.01</v>
      </c>
    </row>
    <row r="487" spans="1:9" x14ac:dyDescent="0.2">
      <c r="A487" t="s">
        <v>567</v>
      </c>
      <c r="D487" t="s">
        <v>563</v>
      </c>
      <c r="E487" t="s">
        <v>1701</v>
      </c>
      <c r="F487" s="125">
        <v>5.45</v>
      </c>
      <c r="H487" s="128">
        <v>3.27</v>
      </c>
      <c r="I487" s="127">
        <v>0.88</v>
      </c>
    </row>
    <row r="488" spans="1:9" x14ac:dyDescent="0.2">
      <c r="A488" t="s">
        <v>250</v>
      </c>
      <c r="D488" t="s">
        <v>563</v>
      </c>
      <c r="E488" t="s">
        <v>1702</v>
      </c>
      <c r="F488" s="125">
        <v>6.75</v>
      </c>
      <c r="H488" s="128">
        <v>4.05</v>
      </c>
      <c r="I488" s="127">
        <v>0</v>
      </c>
    </row>
    <row r="489" spans="1:9" x14ac:dyDescent="0.2">
      <c r="A489" t="s">
        <v>568</v>
      </c>
      <c r="D489" t="s">
        <v>563</v>
      </c>
      <c r="E489" t="s">
        <v>1703</v>
      </c>
      <c r="F489" s="125">
        <v>29.95</v>
      </c>
      <c r="H489" s="128">
        <v>17.97</v>
      </c>
      <c r="I489" s="127">
        <v>1.57</v>
      </c>
    </row>
    <row r="490" spans="1:9" x14ac:dyDescent="0.2">
      <c r="A490" t="s">
        <v>144</v>
      </c>
      <c r="D490" t="s">
        <v>563</v>
      </c>
      <c r="E490" t="s">
        <v>1704</v>
      </c>
      <c r="F490" s="125">
        <v>41.95</v>
      </c>
      <c r="H490" s="128">
        <v>25.17</v>
      </c>
      <c r="I490" s="127">
        <v>2.5</v>
      </c>
    </row>
    <row r="491" spans="1:9" x14ac:dyDescent="0.2">
      <c r="A491" t="s">
        <v>159</v>
      </c>
      <c r="D491" t="s">
        <v>563</v>
      </c>
      <c r="E491" t="s">
        <v>1705</v>
      </c>
      <c r="F491" s="125">
        <v>47.99</v>
      </c>
      <c r="H491" s="128">
        <v>28.8</v>
      </c>
      <c r="I491" s="127">
        <v>1.6</v>
      </c>
    </row>
    <row r="492" spans="1:9" x14ac:dyDescent="0.2">
      <c r="A492" t="s">
        <v>119</v>
      </c>
      <c r="D492" t="s">
        <v>563</v>
      </c>
      <c r="E492" t="s">
        <v>1706</v>
      </c>
      <c r="F492" s="125">
        <v>68.319999999999993</v>
      </c>
      <c r="H492" s="128">
        <v>40.99</v>
      </c>
      <c r="I492" s="127">
        <v>2.5</v>
      </c>
    </row>
    <row r="493" spans="1:9" x14ac:dyDescent="0.2">
      <c r="A493" t="s">
        <v>120</v>
      </c>
      <c r="D493" t="s">
        <v>563</v>
      </c>
      <c r="E493" t="s">
        <v>1707</v>
      </c>
      <c r="F493" s="125">
        <v>69.47</v>
      </c>
      <c r="H493" s="128">
        <v>41.68</v>
      </c>
      <c r="I493" s="127">
        <v>0.99</v>
      </c>
    </row>
    <row r="494" spans="1:9" x14ac:dyDescent="0.2">
      <c r="A494" t="s">
        <v>145</v>
      </c>
      <c r="D494" t="s">
        <v>563</v>
      </c>
      <c r="E494" t="s">
        <v>1708</v>
      </c>
      <c r="F494" s="125">
        <v>42.45</v>
      </c>
      <c r="H494" s="128">
        <v>25.47</v>
      </c>
      <c r="I494" s="127">
        <v>0.01</v>
      </c>
    </row>
    <row r="495" spans="1:9" x14ac:dyDescent="0.2">
      <c r="A495" t="s">
        <v>256</v>
      </c>
      <c r="D495" t="s">
        <v>563</v>
      </c>
      <c r="E495" t="s">
        <v>1709</v>
      </c>
      <c r="F495" s="125">
        <v>3.95</v>
      </c>
      <c r="H495" s="128">
        <v>2.37</v>
      </c>
      <c r="I495" s="127">
        <v>1.2</v>
      </c>
    </row>
    <row r="496" spans="1:9" x14ac:dyDescent="0.2">
      <c r="A496" t="s">
        <v>75</v>
      </c>
      <c r="D496" t="s">
        <v>563</v>
      </c>
      <c r="E496" t="s">
        <v>1710</v>
      </c>
      <c r="F496" s="125">
        <v>45.45</v>
      </c>
      <c r="H496" s="128">
        <v>27.27</v>
      </c>
      <c r="I496" s="127">
        <v>1.1000000000000001</v>
      </c>
    </row>
    <row r="497" spans="1:9" x14ac:dyDescent="0.2">
      <c r="A497" t="s">
        <v>74</v>
      </c>
      <c r="D497" s="126" t="s">
        <v>563</v>
      </c>
      <c r="E497" t="s">
        <v>1711</v>
      </c>
      <c r="F497" s="125">
        <v>44.99</v>
      </c>
      <c r="H497" s="128">
        <v>26.99</v>
      </c>
      <c r="I497" s="127">
        <v>1.76</v>
      </c>
    </row>
    <row r="498" spans="1:9" x14ac:dyDescent="0.2">
      <c r="A498" t="s">
        <v>182</v>
      </c>
      <c r="D498" s="126" t="s">
        <v>563</v>
      </c>
      <c r="E498" t="s">
        <v>1712</v>
      </c>
      <c r="F498" s="125">
        <v>58.34</v>
      </c>
      <c r="H498" s="128">
        <v>35</v>
      </c>
      <c r="I498" s="127">
        <v>1.6</v>
      </c>
    </row>
    <row r="499" spans="1:9" x14ac:dyDescent="0.2">
      <c r="A499" t="s">
        <v>183</v>
      </c>
      <c r="D499" s="126" t="s">
        <v>563</v>
      </c>
      <c r="E499" t="s">
        <v>1713</v>
      </c>
      <c r="F499" s="125">
        <v>58.34</v>
      </c>
      <c r="H499" s="128">
        <v>35</v>
      </c>
      <c r="I499" s="127">
        <v>7</v>
      </c>
    </row>
    <row r="500" spans="1:9" x14ac:dyDescent="0.2">
      <c r="A500" t="s">
        <v>171</v>
      </c>
      <c r="D500" s="126" t="s">
        <v>563</v>
      </c>
      <c r="E500" t="s">
        <v>1714</v>
      </c>
      <c r="F500" s="125">
        <v>59.97</v>
      </c>
      <c r="H500" s="128">
        <v>35.979999999999997</v>
      </c>
      <c r="I500" s="127">
        <v>1.6</v>
      </c>
    </row>
    <row r="501" spans="1:9" x14ac:dyDescent="0.2">
      <c r="A501" t="s">
        <v>76</v>
      </c>
      <c r="D501" s="126" t="s">
        <v>563</v>
      </c>
      <c r="E501" t="s">
        <v>1715</v>
      </c>
      <c r="F501" s="125">
        <v>46.95</v>
      </c>
      <c r="H501" s="128">
        <v>28.17</v>
      </c>
      <c r="I501" s="127">
        <v>1.79</v>
      </c>
    </row>
    <row r="502" spans="1:9" x14ac:dyDescent="0.2">
      <c r="A502" t="s">
        <v>172</v>
      </c>
      <c r="D502" s="126" t="s">
        <v>563</v>
      </c>
      <c r="E502" t="s">
        <v>1716</v>
      </c>
      <c r="F502" s="125">
        <v>61.97</v>
      </c>
      <c r="H502" s="128">
        <v>37.18</v>
      </c>
      <c r="I502" s="127">
        <v>0.5</v>
      </c>
    </row>
    <row r="503" spans="1:9" x14ac:dyDescent="0.2">
      <c r="A503" t="s">
        <v>136</v>
      </c>
      <c r="D503" s="126" t="s">
        <v>563</v>
      </c>
      <c r="E503" t="s">
        <v>1717</v>
      </c>
      <c r="F503" s="125">
        <v>249.64</v>
      </c>
      <c r="H503" s="128">
        <v>149.78</v>
      </c>
      <c r="I503" s="127">
        <v>4.0999999999999996</v>
      </c>
    </row>
    <row r="504" spans="1:9" x14ac:dyDescent="0.2">
      <c r="A504" t="s">
        <v>569</v>
      </c>
      <c r="D504" s="126" t="s">
        <v>563</v>
      </c>
      <c r="E504" t="s">
        <v>1718</v>
      </c>
      <c r="F504" s="125">
        <v>65.180000000000007</v>
      </c>
      <c r="H504" s="128">
        <v>39.11</v>
      </c>
      <c r="I504" s="127">
        <v>4.2</v>
      </c>
    </row>
    <row r="505" spans="1:9" x14ac:dyDescent="0.2">
      <c r="A505" t="s">
        <v>570</v>
      </c>
      <c r="D505" s="126" t="s">
        <v>563</v>
      </c>
      <c r="E505" t="s">
        <v>1719</v>
      </c>
      <c r="F505" s="125">
        <v>247.7</v>
      </c>
      <c r="H505" s="128">
        <v>148.62</v>
      </c>
      <c r="I505" s="127" t="e">
        <v>#N/A</v>
      </c>
    </row>
    <row r="506" spans="1:9" x14ac:dyDescent="0.2">
      <c r="A506" t="s">
        <v>571</v>
      </c>
      <c r="D506" s="126" t="s">
        <v>563</v>
      </c>
      <c r="E506" t="s">
        <v>1720</v>
      </c>
      <c r="F506" s="125">
        <v>71.7</v>
      </c>
      <c r="H506" s="128">
        <v>43.02</v>
      </c>
      <c r="I506" s="127">
        <v>7</v>
      </c>
    </row>
    <row r="507" spans="1:9" x14ac:dyDescent="0.2">
      <c r="A507" t="s">
        <v>1174</v>
      </c>
      <c r="D507" s="126"/>
      <c r="E507" t="s">
        <v>1721</v>
      </c>
      <c r="F507" s="125">
        <v>11.06</v>
      </c>
      <c r="H507" s="128">
        <v>8.85</v>
      </c>
      <c r="I507" s="127" t="e">
        <v>#N/A</v>
      </c>
    </row>
    <row r="508" spans="1:9" x14ac:dyDescent="0.2">
      <c r="A508" t="s">
        <v>1175</v>
      </c>
      <c r="D508" s="126"/>
      <c r="E508" t="s">
        <v>1722</v>
      </c>
      <c r="F508" s="125">
        <v>12.38</v>
      </c>
      <c r="H508" s="128">
        <v>9.9</v>
      </c>
      <c r="I508" s="127" t="e">
        <v>#N/A</v>
      </c>
    </row>
    <row r="509" spans="1:9" x14ac:dyDescent="0.2">
      <c r="A509" t="s">
        <v>1176</v>
      </c>
      <c r="D509" s="126"/>
      <c r="E509" t="s">
        <v>1723</v>
      </c>
      <c r="F509" s="125">
        <v>12.38</v>
      </c>
      <c r="H509" s="128">
        <v>9.9</v>
      </c>
      <c r="I509" s="127" t="e">
        <v>#N/A</v>
      </c>
    </row>
    <row r="510" spans="1:9" x14ac:dyDescent="0.2">
      <c r="A510" t="s">
        <v>1177</v>
      </c>
      <c r="D510" s="126"/>
      <c r="E510" t="s">
        <v>1724</v>
      </c>
      <c r="F510" s="125">
        <v>11.02</v>
      </c>
      <c r="H510" s="128">
        <v>8.82</v>
      </c>
      <c r="I510" s="127" t="e">
        <v>#N/A</v>
      </c>
    </row>
    <row r="511" spans="1:9" x14ac:dyDescent="0.2">
      <c r="A511" t="s">
        <v>1178</v>
      </c>
      <c r="D511" s="126"/>
      <c r="E511" t="s">
        <v>1725</v>
      </c>
      <c r="F511" s="125">
        <v>12.36</v>
      </c>
      <c r="H511" s="128">
        <v>9.89</v>
      </c>
      <c r="I511" s="127" t="e">
        <v>#N/A</v>
      </c>
    </row>
    <row r="512" spans="1:9" x14ac:dyDescent="0.2">
      <c r="A512" t="s">
        <v>1179</v>
      </c>
      <c r="D512" s="126"/>
      <c r="E512" t="s">
        <v>1726</v>
      </c>
      <c r="F512" s="125">
        <v>11.41</v>
      </c>
      <c r="H512" s="128">
        <v>9.1300000000000008</v>
      </c>
      <c r="I512" s="127" t="e">
        <v>#N/A</v>
      </c>
    </row>
    <row r="513" spans="1:9" x14ac:dyDescent="0.2">
      <c r="A513" t="s">
        <v>1180</v>
      </c>
      <c r="D513" s="126"/>
      <c r="E513" t="s">
        <v>1727</v>
      </c>
      <c r="F513" s="125">
        <v>10.52</v>
      </c>
      <c r="H513" s="128">
        <v>8.41</v>
      </c>
      <c r="I513" s="127" t="e">
        <v>#N/A</v>
      </c>
    </row>
    <row r="514" spans="1:9" x14ac:dyDescent="0.2">
      <c r="A514" t="s">
        <v>572</v>
      </c>
      <c r="D514" s="126" t="s">
        <v>488</v>
      </c>
      <c r="E514" t="s">
        <v>1728</v>
      </c>
      <c r="F514" s="125">
        <v>1019.79</v>
      </c>
      <c r="H514" s="128">
        <v>1019.79</v>
      </c>
      <c r="I514" s="127">
        <v>26.46</v>
      </c>
    </row>
    <row r="515" spans="1:9" x14ac:dyDescent="0.2">
      <c r="A515" t="s">
        <v>573</v>
      </c>
      <c r="D515" s="126" t="s">
        <v>488</v>
      </c>
      <c r="E515" t="s">
        <v>1729</v>
      </c>
      <c r="F515" s="125">
        <v>140.56</v>
      </c>
      <c r="H515" s="128">
        <v>140.56</v>
      </c>
      <c r="I515" s="127">
        <v>1.85</v>
      </c>
    </row>
    <row r="516" spans="1:9" x14ac:dyDescent="0.2">
      <c r="A516" t="s">
        <v>574</v>
      </c>
      <c r="D516" s="126" t="s">
        <v>488</v>
      </c>
      <c r="E516" t="s">
        <v>1730</v>
      </c>
      <c r="F516" s="125">
        <v>140.56</v>
      </c>
      <c r="H516" s="128">
        <v>140.56</v>
      </c>
      <c r="I516" s="127">
        <v>1.85</v>
      </c>
    </row>
    <row r="517" spans="1:9" x14ac:dyDescent="0.2">
      <c r="A517" t="s">
        <v>575</v>
      </c>
      <c r="D517" s="126" t="s">
        <v>488</v>
      </c>
      <c r="E517" t="s">
        <v>1731</v>
      </c>
      <c r="F517" s="125">
        <v>369.89</v>
      </c>
      <c r="H517" s="128">
        <v>369.89</v>
      </c>
      <c r="I517" s="127">
        <v>3</v>
      </c>
    </row>
    <row r="518" spans="1:9" x14ac:dyDescent="0.2">
      <c r="A518" t="s">
        <v>576</v>
      </c>
      <c r="D518" s="126" t="s">
        <v>488</v>
      </c>
      <c r="E518" t="s">
        <v>1732</v>
      </c>
      <c r="F518" s="125">
        <v>369.89</v>
      </c>
      <c r="H518" s="128">
        <v>369.89</v>
      </c>
      <c r="I518" s="127">
        <v>3.04</v>
      </c>
    </row>
    <row r="519" spans="1:9" x14ac:dyDescent="0.2">
      <c r="A519" t="s">
        <v>577</v>
      </c>
      <c r="D519" s="126" t="s">
        <v>488</v>
      </c>
      <c r="E519" t="s">
        <v>1733</v>
      </c>
      <c r="F519" s="125">
        <v>649.25</v>
      </c>
      <c r="H519" s="128">
        <v>649.25</v>
      </c>
      <c r="I519" s="127">
        <v>5</v>
      </c>
    </row>
    <row r="520" spans="1:9" x14ac:dyDescent="0.2">
      <c r="A520" t="s">
        <v>578</v>
      </c>
      <c r="D520" s="126" t="s">
        <v>488</v>
      </c>
      <c r="E520" t="s">
        <v>1734</v>
      </c>
      <c r="F520" s="125">
        <v>679.37</v>
      </c>
      <c r="H520" s="128">
        <v>679.37</v>
      </c>
      <c r="I520" s="127">
        <v>6</v>
      </c>
    </row>
    <row r="521" spans="1:9" x14ac:dyDescent="0.2">
      <c r="A521" t="s">
        <v>579</v>
      </c>
      <c r="D521" s="126" t="s">
        <v>488</v>
      </c>
      <c r="E521" t="s">
        <v>1735</v>
      </c>
      <c r="F521" s="125">
        <v>737.89</v>
      </c>
      <c r="H521" s="128">
        <v>737.89</v>
      </c>
      <c r="I521" s="127">
        <v>24</v>
      </c>
    </row>
    <row r="522" spans="1:9" x14ac:dyDescent="0.2">
      <c r="A522" t="s">
        <v>580</v>
      </c>
      <c r="D522" s="126" t="s">
        <v>344</v>
      </c>
      <c r="E522" t="s">
        <v>1736</v>
      </c>
      <c r="F522" s="125">
        <v>16.16</v>
      </c>
      <c r="H522" s="128">
        <v>9.6999999999999993</v>
      </c>
      <c r="I522" s="127">
        <v>0.09</v>
      </c>
    </row>
    <row r="523" spans="1:9" x14ac:dyDescent="0.2">
      <c r="A523" t="s">
        <v>581</v>
      </c>
      <c r="D523" s="126" t="s">
        <v>344</v>
      </c>
      <c r="E523" t="s">
        <v>1737</v>
      </c>
      <c r="F523" s="125">
        <v>17.68</v>
      </c>
      <c r="H523" s="128">
        <v>10.61</v>
      </c>
      <c r="I523" s="127">
        <v>0.13</v>
      </c>
    </row>
    <row r="524" spans="1:9" x14ac:dyDescent="0.2">
      <c r="A524" t="s">
        <v>582</v>
      </c>
      <c r="D524" s="126" t="s">
        <v>344</v>
      </c>
      <c r="E524" t="s">
        <v>1738</v>
      </c>
      <c r="F524" s="125">
        <v>17.5</v>
      </c>
      <c r="H524" s="128">
        <v>10.5</v>
      </c>
      <c r="I524" s="127">
        <v>0.11</v>
      </c>
    </row>
    <row r="525" spans="1:9" x14ac:dyDescent="0.2">
      <c r="A525" t="s">
        <v>583</v>
      </c>
      <c r="D525" s="126" t="s">
        <v>344</v>
      </c>
      <c r="E525" t="s">
        <v>1739</v>
      </c>
      <c r="F525" s="125">
        <v>22.19</v>
      </c>
      <c r="H525" s="128">
        <v>13.31</v>
      </c>
      <c r="I525" s="127">
        <v>0.26</v>
      </c>
    </row>
    <row r="526" spans="1:9" x14ac:dyDescent="0.2">
      <c r="A526" t="s">
        <v>584</v>
      </c>
      <c r="D526" s="126" t="s">
        <v>344</v>
      </c>
      <c r="E526" t="s">
        <v>1740</v>
      </c>
      <c r="F526" s="125">
        <v>29.71</v>
      </c>
      <c r="H526" s="128">
        <v>17.829999999999998</v>
      </c>
      <c r="I526" s="127">
        <v>0.11</v>
      </c>
    </row>
    <row r="527" spans="1:9" x14ac:dyDescent="0.2">
      <c r="A527" t="s">
        <v>585</v>
      </c>
      <c r="D527" s="126" t="s">
        <v>344</v>
      </c>
      <c r="E527" t="s">
        <v>1741</v>
      </c>
      <c r="F527" s="125">
        <v>39.4</v>
      </c>
      <c r="H527" s="128">
        <v>23.64</v>
      </c>
      <c r="I527" s="127">
        <v>0.26</v>
      </c>
    </row>
    <row r="528" spans="1:9" x14ac:dyDescent="0.2">
      <c r="A528" t="s">
        <v>586</v>
      </c>
      <c r="D528" s="126" t="s">
        <v>344</v>
      </c>
      <c r="E528" t="s">
        <v>587</v>
      </c>
      <c r="F528" s="125">
        <v>75.92</v>
      </c>
      <c r="H528" s="128">
        <v>45.55</v>
      </c>
      <c r="I528" s="127">
        <v>1.25</v>
      </c>
    </row>
    <row r="529" spans="1:9" x14ac:dyDescent="0.2">
      <c r="A529" t="s">
        <v>588</v>
      </c>
      <c r="D529" s="126" t="s">
        <v>344</v>
      </c>
      <c r="E529" t="s">
        <v>1742</v>
      </c>
      <c r="F529" s="125">
        <v>25.19</v>
      </c>
      <c r="H529" s="128">
        <v>15.11</v>
      </c>
      <c r="I529" s="127">
        <v>0.11</v>
      </c>
    </row>
    <row r="530" spans="1:9" x14ac:dyDescent="0.2">
      <c r="A530" t="s">
        <v>589</v>
      </c>
      <c r="D530" s="126" t="s">
        <v>344</v>
      </c>
      <c r="E530" t="s">
        <v>1743</v>
      </c>
      <c r="F530" s="125">
        <v>22.96</v>
      </c>
      <c r="H530" s="128">
        <v>13.78</v>
      </c>
      <c r="I530" s="127">
        <v>0.11</v>
      </c>
    </row>
    <row r="531" spans="1:9" x14ac:dyDescent="0.2">
      <c r="A531" t="s">
        <v>590</v>
      </c>
      <c r="D531" s="126" t="s">
        <v>344</v>
      </c>
      <c r="E531" t="s">
        <v>1744</v>
      </c>
      <c r="F531" s="125">
        <v>68.650000000000006</v>
      </c>
      <c r="H531" s="128">
        <v>41.19</v>
      </c>
      <c r="I531" s="127">
        <v>1.3</v>
      </c>
    </row>
    <row r="532" spans="1:9" x14ac:dyDescent="0.2">
      <c r="A532" t="s">
        <v>591</v>
      </c>
      <c r="D532" s="126" t="s">
        <v>344</v>
      </c>
      <c r="E532" t="s">
        <v>1745</v>
      </c>
      <c r="F532" s="125">
        <v>79.36</v>
      </c>
      <c r="H532" s="128">
        <v>47.62</v>
      </c>
      <c r="I532" s="127">
        <v>1.78</v>
      </c>
    </row>
    <row r="533" spans="1:9" x14ac:dyDescent="0.2">
      <c r="A533" t="s">
        <v>592</v>
      </c>
      <c r="D533" s="126" t="s">
        <v>344</v>
      </c>
      <c r="E533" t="s">
        <v>1746</v>
      </c>
      <c r="F533" s="125">
        <v>72.95</v>
      </c>
      <c r="H533" s="128">
        <v>43.77</v>
      </c>
      <c r="I533" s="127">
        <v>2</v>
      </c>
    </row>
    <row r="534" spans="1:9" x14ac:dyDescent="0.2">
      <c r="A534" t="s">
        <v>593</v>
      </c>
      <c r="D534" s="126" t="s">
        <v>344</v>
      </c>
      <c r="E534" t="s">
        <v>1747</v>
      </c>
      <c r="F534" s="125">
        <v>41.13</v>
      </c>
      <c r="H534" s="128">
        <v>24.68</v>
      </c>
      <c r="I534" s="127">
        <v>0.13</v>
      </c>
    </row>
    <row r="535" spans="1:9" x14ac:dyDescent="0.2">
      <c r="A535" t="s">
        <v>594</v>
      </c>
      <c r="D535" s="126" t="s">
        <v>344</v>
      </c>
      <c r="E535" t="s">
        <v>1748</v>
      </c>
      <c r="F535" s="125">
        <v>39.659999999999997</v>
      </c>
      <c r="H535" s="128">
        <v>23.8</v>
      </c>
      <c r="I535" s="127">
        <v>0.2</v>
      </c>
    </row>
    <row r="536" spans="1:9" x14ac:dyDescent="0.2">
      <c r="A536" t="s">
        <v>595</v>
      </c>
      <c r="D536" s="126" t="s">
        <v>344</v>
      </c>
      <c r="E536" t="s">
        <v>1749</v>
      </c>
      <c r="F536" s="125">
        <v>23.36</v>
      </c>
      <c r="H536" s="128">
        <v>14.02</v>
      </c>
      <c r="I536" s="127">
        <v>0.33</v>
      </c>
    </row>
    <row r="537" spans="1:9" x14ac:dyDescent="0.2">
      <c r="A537" t="s">
        <v>596</v>
      </c>
      <c r="D537" s="126" t="s">
        <v>344</v>
      </c>
      <c r="E537" t="s">
        <v>1750</v>
      </c>
      <c r="F537" s="125">
        <v>46.35</v>
      </c>
      <c r="H537" s="128">
        <v>27.81</v>
      </c>
      <c r="I537" s="127">
        <v>0.2</v>
      </c>
    </row>
    <row r="538" spans="1:9" x14ac:dyDescent="0.2">
      <c r="A538" t="s">
        <v>597</v>
      </c>
      <c r="D538" s="126" t="s">
        <v>344</v>
      </c>
      <c r="E538" t="s">
        <v>1751</v>
      </c>
      <c r="F538" s="125">
        <v>9.4700000000000006</v>
      </c>
      <c r="H538" s="128">
        <v>5.68</v>
      </c>
      <c r="I538" s="127">
        <v>0.02</v>
      </c>
    </row>
    <row r="539" spans="1:9" x14ac:dyDescent="0.2">
      <c r="A539" t="s">
        <v>598</v>
      </c>
      <c r="D539" s="126" t="s">
        <v>344</v>
      </c>
      <c r="E539" t="s">
        <v>1752</v>
      </c>
      <c r="F539" s="125">
        <v>36.71</v>
      </c>
      <c r="H539" s="128">
        <v>22.02</v>
      </c>
      <c r="I539" s="127">
        <v>0.25</v>
      </c>
    </row>
    <row r="540" spans="1:9" x14ac:dyDescent="0.2">
      <c r="A540" t="s">
        <v>599</v>
      </c>
      <c r="D540" s="126" t="s">
        <v>344</v>
      </c>
      <c r="E540" t="s">
        <v>1753</v>
      </c>
      <c r="F540" s="125">
        <v>55.9</v>
      </c>
      <c r="H540" s="128">
        <v>33.54</v>
      </c>
      <c r="I540" s="127">
        <v>0.2</v>
      </c>
    </row>
    <row r="541" spans="1:9" x14ac:dyDescent="0.2">
      <c r="A541" t="s">
        <v>600</v>
      </c>
      <c r="D541" s="126" t="s">
        <v>344</v>
      </c>
      <c r="E541" t="s">
        <v>1754</v>
      </c>
      <c r="F541" s="125">
        <v>67.97</v>
      </c>
      <c r="H541" s="128">
        <v>40.78</v>
      </c>
      <c r="I541" s="127">
        <v>2</v>
      </c>
    </row>
    <row r="542" spans="1:9" x14ac:dyDescent="0.2">
      <c r="A542" t="s">
        <v>601</v>
      </c>
      <c r="D542" s="126" t="s">
        <v>344</v>
      </c>
      <c r="E542" t="s">
        <v>1755</v>
      </c>
      <c r="F542" s="125">
        <v>27.92</v>
      </c>
      <c r="H542" s="128">
        <v>16.75</v>
      </c>
      <c r="I542" s="127">
        <v>0.13</v>
      </c>
    </row>
    <row r="543" spans="1:9" x14ac:dyDescent="0.2">
      <c r="A543" t="s">
        <v>602</v>
      </c>
      <c r="D543" s="126" t="s">
        <v>344</v>
      </c>
      <c r="E543" t="s">
        <v>1756</v>
      </c>
      <c r="F543" s="125">
        <v>27.92</v>
      </c>
      <c r="H543" s="128">
        <v>16.75</v>
      </c>
      <c r="I543" s="127">
        <v>0.13</v>
      </c>
    </row>
    <row r="544" spans="1:9" x14ac:dyDescent="0.2">
      <c r="A544" t="s">
        <v>603</v>
      </c>
      <c r="D544" s="126" t="s">
        <v>488</v>
      </c>
      <c r="E544" t="s">
        <v>1757</v>
      </c>
      <c r="F544" s="125">
        <v>25.61</v>
      </c>
      <c r="H544" s="128">
        <v>15.36</v>
      </c>
      <c r="I544" s="127">
        <v>0.11</v>
      </c>
    </row>
    <row r="545" spans="1:9" x14ac:dyDescent="0.2">
      <c r="A545" t="s">
        <v>604</v>
      </c>
      <c r="D545" s="126" t="s">
        <v>488</v>
      </c>
      <c r="E545" t="s">
        <v>1758</v>
      </c>
      <c r="F545" s="125">
        <v>27.2</v>
      </c>
      <c r="H545" s="128">
        <v>16.32</v>
      </c>
      <c r="I545" s="127">
        <v>0.2</v>
      </c>
    </row>
    <row r="546" spans="1:9" x14ac:dyDescent="0.2">
      <c r="A546" t="s">
        <v>605</v>
      </c>
      <c r="D546" s="126" t="s">
        <v>488</v>
      </c>
      <c r="E546" t="s">
        <v>1759</v>
      </c>
      <c r="F546" s="125">
        <v>27.58</v>
      </c>
      <c r="H546" s="128">
        <v>16.55</v>
      </c>
      <c r="I546" s="127">
        <v>0.18</v>
      </c>
    </row>
    <row r="547" spans="1:9" x14ac:dyDescent="0.2">
      <c r="A547" t="s">
        <v>606</v>
      </c>
      <c r="D547" s="126" t="s">
        <v>488</v>
      </c>
      <c r="E547" t="s">
        <v>1760</v>
      </c>
      <c r="F547" s="125">
        <v>32.33</v>
      </c>
      <c r="H547" s="128">
        <v>19.399999999999999</v>
      </c>
      <c r="I547" s="127">
        <v>0.33</v>
      </c>
    </row>
    <row r="548" spans="1:9" x14ac:dyDescent="0.2">
      <c r="A548" t="s">
        <v>607</v>
      </c>
      <c r="D548" s="126" t="s">
        <v>488</v>
      </c>
      <c r="E548" t="s">
        <v>1761</v>
      </c>
      <c r="F548" s="125">
        <v>39.53</v>
      </c>
      <c r="H548" s="128">
        <v>23.72</v>
      </c>
      <c r="I548" s="127">
        <v>0.11</v>
      </c>
    </row>
    <row r="549" spans="1:9" x14ac:dyDescent="0.2">
      <c r="A549" t="s">
        <v>608</v>
      </c>
      <c r="D549" s="126" t="s">
        <v>488</v>
      </c>
      <c r="E549" t="s">
        <v>1762</v>
      </c>
      <c r="F549" s="125">
        <v>47.93</v>
      </c>
      <c r="H549" s="128">
        <v>28.76</v>
      </c>
      <c r="I549" s="127">
        <v>0.26</v>
      </c>
    </row>
    <row r="550" spans="1:9" x14ac:dyDescent="0.2">
      <c r="A550" t="s">
        <v>609</v>
      </c>
      <c r="D550" s="126" t="s">
        <v>488</v>
      </c>
      <c r="E550" t="s">
        <v>1763</v>
      </c>
      <c r="F550" s="125">
        <v>47.09</v>
      </c>
      <c r="H550" s="128">
        <v>28.25</v>
      </c>
      <c r="I550" s="127">
        <v>0.28999999999999998</v>
      </c>
    </row>
    <row r="551" spans="1:9" x14ac:dyDescent="0.2">
      <c r="A551" t="s">
        <v>610</v>
      </c>
      <c r="D551" s="126" t="s">
        <v>488</v>
      </c>
      <c r="E551" t="s">
        <v>611</v>
      </c>
      <c r="F551" s="125">
        <v>101.49</v>
      </c>
      <c r="H551" s="128">
        <v>60.89</v>
      </c>
      <c r="I551" s="127">
        <v>1.3</v>
      </c>
    </row>
    <row r="552" spans="1:9" x14ac:dyDescent="0.2">
      <c r="A552" t="s">
        <v>612</v>
      </c>
      <c r="D552" s="126" t="s">
        <v>488</v>
      </c>
      <c r="E552" t="s">
        <v>1764</v>
      </c>
      <c r="F552" s="125">
        <v>36.74</v>
      </c>
      <c r="H552" s="128">
        <v>22.04</v>
      </c>
      <c r="I552" s="127">
        <v>0.13</v>
      </c>
    </row>
    <row r="553" spans="1:9" x14ac:dyDescent="0.2">
      <c r="A553" t="s">
        <v>613</v>
      </c>
      <c r="D553" t="s">
        <v>488</v>
      </c>
      <c r="E553" s="126" t="s">
        <v>1765</v>
      </c>
      <c r="F553" s="125">
        <v>26.12</v>
      </c>
      <c r="H553" s="128">
        <v>15.67</v>
      </c>
      <c r="I553" s="127">
        <v>0.15</v>
      </c>
    </row>
    <row r="554" spans="1:9" x14ac:dyDescent="0.2">
      <c r="A554" t="s">
        <v>614</v>
      </c>
      <c r="D554" t="s">
        <v>488</v>
      </c>
      <c r="E554" t="s">
        <v>1766</v>
      </c>
      <c r="F554" s="125">
        <v>76.069999999999993</v>
      </c>
      <c r="H554" s="128">
        <v>45.64</v>
      </c>
      <c r="I554" s="127">
        <v>1.35</v>
      </c>
    </row>
    <row r="555" spans="1:9" x14ac:dyDescent="0.2">
      <c r="A555" t="s">
        <v>615</v>
      </c>
      <c r="D555" t="s">
        <v>488</v>
      </c>
      <c r="E555" t="s">
        <v>1767</v>
      </c>
      <c r="F555" s="125">
        <v>95.8</v>
      </c>
      <c r="H555" s="128">
        <v>57.48</v>
      </c>
      <c r="I555" s="127">
        <v>2.25</v>
      </c>
    </row>
    <row r="556" spans="1:9" x14ac:dyDescent="0.2">
      <c r="A556" t="s">
        <v>616</v>
      </c>
      <c r="D556" t="s">
        <v>488</v>
      </c>
      <c r="E556" t="s">
        <v>1768</v>
      </c>
      <c r="F556" s="125">
        <v>83.49</v>
      </c>
      <c r="H556" s="128">
        <v>50.09</v>
      </c>
      <c r="I556" s="127">
        <v>2</v>
      </c>
    </row>
    <row r="557" spans="1:9" x14ac:dyDescent="0.2">
      <c r="A557" t="s">
        <v>617</v>
      </c>
      <c r="D557" t="s">
        <v>488</v>
      </c>
      <c r="E557" t="s">
        <v>1769</v>
      </c>
      <c r="F557" s="125">
        <v>60.12</v>
      </c>
      <c r="H557" s="128">
        <v>36.07</v>
      </c>
      <c r="I557" s="127">
        <v>0.15</v>
      </c>
    </row>
    <row r="558" spans="1:9" x14ac:dyDescent="0.2">
      <c r="A558" t="s">
        <v>618</v>
      </c>
      <c r="D558" t="s">
        <v>488</v>
      </c>
      <c r="E558" s="126" t="s">
        <v>1770</v>
      </c>
      <c r="F558" s="125">
        <v>41.43</v>
      </c>
      <c r="H558" s="128">
        <v>24.86</v>
      </c>
      <c r="I558" s="127">
        <v>0.2</v>
      </c>
    </row>
    <row r="559" spans="1:9" x14ac:dyDescent="0.2">
      <c r="A559" t="s">
        <v>619</v>
      </c>
      <c r="D559" t="s">
        <v>488</v>
      </c>
      <c r="E559" s="126" t="s">
        <v>1771</v>
      </c>
      <c r="F559" s="125">
        <v>36.590000000000003</v>
      </c>
      <c r="H559" s="128">
        <v>21.95</v>
      </c>
      <c r="I559" s="127">
        <v>0.44</v>
      </c>
    </row>
    <row r="560" spans="1:9" x14ac:dyDescent="0.2">
      <c r="A560" t="s">
        <v>620</v>
      </c>
      <c r="D560" t="s">
        <v>488</v>
      </c>
      <c r="E560" t="s">
        <v>1772</v>
      </c>
      <c r="F560" s="125">
        <v>47.8</v>
      </c>
      <c r="H560" s="128">
        <v>28.68</v>
      </c>
      <c r="I560" s="127">
        <v>0.2</v>
      </c>
    </row>
    <row r="561" spans="1:9" x14ac:dyDescent="0.2">
      <c r="A561" t="s">
        <v>621</v>
      </c>
      <c r="D561" t="s">
        <v>488</v>
      </c>
      <c r="E561" t="s">
        <v>1773</v>
      </c>
      <c r="F561" s="125">
        <v>15.99</v>
      </c>
      <c r="H561" s="128">
        <v>9.59</v>
      </c>
      <c r="I561" s="127">
        <v>0.03</v>
      </c>
    </row>
    <row r="562" spans="1:9" x14ac:dyDescent="0.2">
      <c r="A562" t="s">
        <v>622</v>
      </c>
      <c r="D562" t="s">
        <v>488</v>
      </c>
      <c r="E562" t="s">
        <v>1774</v>
      </c>
      <c r="F562" s="125">
        <v>43.4</v>
      </c>
      <c r="H562" s="128">
        <v>26.04</v>
      </c>
      <c r="I562" s="127">
        <v>0.35</v>
      </c>
    </row>
    <row r="563" spans="1:9" x14ac:dyDescent="0.2">
      <c r="A563" t="s">
        <v>623</v>
      </c>
      <c r="D563" t="s">
        <v>488</v>
      </c>
      <c r="E563" t="s">
        <v>1775</v>
      </c>
      <c r="F563" s="125">
        <v>57.35</v>
      </c>
      <c r="H563" s="128">
        <v>34.409999999999997</v>
      </c>
      <c r="I563" s="127">
        <v>0.2</v>
      </c>
    </row>
    <row r="564" spans="1:9" x14ac:dyDescent="0.2">
      <c r="A564" t="s">
        <v>624</v>
      </c>
      <c r="D564" t="s">
        <v>488</v>
      </c>
      <c r="E564" t="s">
        <v>1776</v>
      </c>
      <c r="F564" s="125">
        <v>47.93</v>
      </c>
      <c r="H564" s="128">
        <v>28.76</v>
      </c>
      <c r="I564" s="127">
        <v>0.33</v>
      </c>
    </row>
    <row r="565" spans="1:9" x14ac:dyDescent="0.2">
      <c r="A565" t="s">
        <v>625</v>
      </c>
      <c r="D565" t="s">
        <v>488</v>
      </c>
      <c r="E565" t="s">
        <v>1777</v>
      </c>
      <c r="F565" s="125">
        <v>66.77</v>
      </c>
      <c r="H565" s="128">
        <v>40.06</v>
      </c>
      <c r="I565" s="127">
        <v>0.51</v>
      </c>
    </row>
    <row r="566" spans="1:9" x14ac:dyDescent="0.2">
      <c r="A566" t="s">
        <v>626</v>
      </c>
      <c r="D566" t="s">
        <v>488</v>
      </c>
      <c r="E566" t="s">
        <v>1778</v>
      </c>
      <c r="F566" s="125">
        <v>36.74</v>
      </c>
      <c r="H566" s="128">
        <v>22.04</v>
      </c>
      <c r="I566" s="127">
        <v>0.13</v>
      </c>
    </row>
    <row r="567" spans="1:9" x14ac:dyDescent="0.2">
      <c r="A567" t="s">
        <v>627</v>
      </c>
      <c r="D567" t="s">
        <v>488</v>
      </c>
      <c r="E567" t="s">
        <v>1779</v>
      </c>
      <c r="F567" s="125">
        <v>26.15</v>
      </c>
      <c r="H567" s="128">
        <v>15.69</v>
      </c>
      <c r="I567" s="127">
        <v>0.11</v>
      </c>
    </row>
    <row r="568" spans="1:9" x14ac:dyDescent="0.2">
      <c r="A568" t="s">
        <v>628</v>
      </c>
      <c r="D568" t="s">
        <v>488</v>
      </c>
      <c r="E568" s="126" t="s">
        <v>1780</v>
      </c>
      <c r="F568" s="125">
        <v>7.45</v>
      </c>
      <c r="H568" s="128">
        <v>4.47</v>
      </c>
      <c r="I568" s="127">
        <v>0.02</v>
      </c>
    </row>
    <row r="569" spans="1:9" x14ac:dyDescent="0.2">
      <c r="A569" t="s">
        <v>629</v>
      </c>
      <c r="D569" t="s">
        <v>488</v>
      </c>
      <c r="E569" s="126" t="s">
        <v>1781</v>
      </c>
      <c r="F569" s="125">
        <v>36.74</v>
      </c>
      <c r="H569" s="128">
        <v>22.04</v>
      </c>
      <c r="I569" s="127">
        <v>0.15</v>
      </c>
    </row>
    <row r="570" spans="1:9" x14ac:dyDescent="0.2">
      <c r="A570" t="s">
        <v>630</v>
      </c>
      <c r="D570" t="s">
        <v>488</v>
      </c>
      <c r="E570" s="126" t="s">
        <v>1782</v>
      </c>
      <c r="F570" s="125">
        <v>36.74</v>
      </c>
      <c r="H570" s="128">
        <v>22.05</v>
      </c>
      <c r="I570" s="127">
        <v>0.15</v>
      </c>
    </row>
    <row r="571" spans="1:9" x14ac:dyDescent="0.2">
      <c r="A571" t="s">
        <v>631</v>
      </c>
      <c r="D571" t="s">
        <v>488</v>
      </c>
      <c r="E571" t="s">
        <v>1783</v>
      </c>
      <c r="F571" s="125">
        <v>98.73</v>
      </c>
      <c r="H571" s="128">
        <v>59.24</v>
      </c>
      <c r="I571" s="127">
        <v>3</v>
      </c>
    </row>
    <row r="572" spans="1:9" x14ac:dyDescent="0.2">
      <c r="A572" t="s">
        <v>632</v>
      </c>
      <c r="D572" t="s">
        <v>548</v>
      </c>
      <c r="E572" t="s">
        <v>1784</v>
      </c>
      <c r="F572" s="125">
        <v>41.12</v>
      </c>
      <c r="H572" s="128">
        <v>24.67</v>
      </c>
      <c r="I572" s="127">
        <v>0.35</v>
      </c>
    </row>
    <row r="573" spans="1:9" x14ac:dyDescent="0.2">
      <c r="A573" t="s">
        <v>633</v>
      </c>
      <c r="D573" t="s">
        <v>548</v>
      </c>
      <c r="E573" t="s">
        <v>1785</v>
      </c>
      <c r="F573" s="125">
        <v>43.09</v>
      </c>
      <c r="H573" s="128">
        <v>25.86</v>
      </c>
      <c r="I573" s="127">
        <v>0.55000000000000004</v>
      </c>
    </row>
    <row r="574" spans="1:9" x14ac:dyDescent="0.2">
      <c r="A574" t="s">
        <v>634</v>
      </c>
      <c r="D574" t="s">
        <v>548</v>
      </c>
      <c r="E574" t="s">
        <v>1786</v>
      </c>
      <c r="F574" s="125">
        <v>50.21</v>
      </c>
      <c r="H574" s="128">
        <v>30.12</v>
      </c>
      <c r="I574" s="127">
        <v>0.49</v>
      </c>
    </row>
    <row r="575" spans="1:9" x14ac:dyDescent="0.2">
      <c r="A575" t="s">
        <v>635</v>
      </c>
      <c r="D575" t="s">
        <v>548</v>
      </c>
      <c r="E575" t="s">
        <v>1787</v>
      </c>
      <c r="F575" s="125">
        <v>67.61</v>
      </c>
      <c r="H575" s="128">
        <v>40.56</v>
      </c>
      <c r="I575" s="127">
        <v>0.66</v>
      </c>
    </row>
    <row r="576" spans="1:9" x14ac:dyDescent="0.2">
      <c r="A576" t="s">
        <v>636</v>
      </c>
      <c r="D576" t="s">
        <v>548</v>
      </c>
      <c r="E576" t="s">
        <v>1788</v>
      </c>
      <c r="F576" s="125">
        <v>49.28</v>
      </c>
      <c r="H576" s="128">
        <v>29.57</v>
      </c>
      <c r="I576" s="127">
        <v>0.22</v>
      </c>
    </row>
    <row r="577" spans="1:9" x14ac:dyDescent="0.2">
      <c r="A577" t="s">
        <v>637</v>
      </c>
      <c r="D577" t="s">
        <v>548</v>
      </c>
      <c r="E577" t="s">
        <v>1789</v>
      </c>
      <c r="F577" s="125">
        <v>71.89</v>
      </c>
      <c r="H577" s="128">
        <v>43.14</v>
      </c>
      <c r="I577" s="127">
        <v>0.55000000000000004</v>
      </c>
    </row>
    <row r="578" spans="1:9" x14ac:dyDescent="0.2">
      <c r="A578" t="s">
        <v>638</v>
      </c>
      <c r="D578" t="s">
        <v>548</v>
      </c>
      <c r="E578" t="s">
        <v>1790</v>
      </c>
      <c r="F578" s="125">
        <v>52.66</v>
      </c>
      <c r="H578" s="128">
        <v>31.6</v>
      </c>
      <c r="I578" s="127">
        <v>0.44</v>
      </c>
    </row>
    <row r="579" spans="1:9" x14ac:dyDescent="0.2">
      <c r="A579" t="s">
        <v>639</v>
      </c>
      <c r="D579" t="s">
        <v>548</v>
      </c>
      <c r="E579" t="s">
        <v>1791</v>
      </c>
      <c r="F579" s="125">
        <v>35.049999999999997</v>
      </c>
      <c r="H579" s="128">
        <v>21.03</v>
      </c>
      <c r="I579" s="127">
        <v>0.55000000000000004</v>
      </c>
    </row>
    <row r="580" spans="1:9" x14ac:dyDescent="0.2">
      <c r="A580" t="s">
        <v>640</v>
      </c>
      <c r="D580" t="s">
        <v>548</v>
      </c>
      <c r="E580" t="s">
        <v>1792</v>
      </c>
      <c r="F580" s="125">
        <v>75.94</v>
      </c>
      <c r="H580" s="128">
        <v>45.56</v>
      </c>
      <c r="I580" s="127">
        <v>0.44</v>
      </c>
    </row>
    <row r="581" spans="1:9" x14ac:dyDescent="0.2">
      <c r="A581" t="s">
        <v>641</v>
      </c>
      <c r="D581" t="s">
        <v>548</v>
      </c>
      <c r="E581" t="s">
        <v>1793</v>
      </c>
      <c r="F581" s="125">
        <v>86.34</v>
      </c>
      <c r="H581" s="128">
        <v>51.81</v>
      </c>
      <c r="I581" s="127">
        <v>0.77</v>
      </c>
    </row>
    <row r="582" spans="1:9" x14ac:dyDescent="0.2">
      <c r="A582" t="s">
        <v>642</v>
      </c>
      <c r="D582" t="s">
        <v>548</v>
      </c>
      <c r="E582" t="s">
        <v>1794</v>
      </c>
      <c r="F582" s="125">
        <v>38.04</v>
      </c>
      <c r="H582" s="128">
        <v>22.83</v>
      </c>
      <c r="I582" s="127">
        <v>0.04</v>
      </c>
    </row>
    <row r="583" spans="1:9" x14ac:dyDescent="0.2">
      <c r="A583" t="s">
        <v>643</v>
      </c>
      <c r="D583" t="s">
        <v>548</v>
      </c>
      <c r="E583" t="s">
        <v>1795</v>
      </c>
      <c r="F583" s="125">
        <v>78.23</v>
      </c>
      <c r="H583" s="128">
        <v>46.94</v>
      </c>
      <c r="I583" s="127">
        <v>0.56999999999999995</v>
      </c>
    </row>
    <row r="584" spans="1:9" x14ac:dyDescent="0.2">
      <c r="A584" t="s">
        <v>644</v>
      </c>
      <c r="D584" t="s">
        <v>548</v>
      </c>
      <c r="E584" t="s">
        <v>1796</v>
      </c>
      <c r="F584" s="125">
        <v>71.89</v>
      </c>
      <c r="H584" s="128">
        <v>43.14</v>
      </c>
      <c r="I584" s="127">
        <v>0.55000000000000004</v>
      </c>
    </row>
    <row r="585" spans="1:9" x14ac:dyDescent="0.2">
      <c r="A585" t="s">
        <v>645</v>
      </c>
      <c r="D585" t="s">
        <v>548</v>
      </c>
      <c r="E585" t="s">
        <v>1797</v>
      </c>
      <c r="F585" s="125">
        <v>71.89</v>
      </c>
      <c r="H585" s="128">
        <v>43.13</v>
      </c>
      <c r="I585" s="127">
        <v>0.55000000000000004</v>
      </c>
    </row>
    <row r="586" spans="1:9" x14ac:dyDescent="0.2">
      <c r="A586" t="s">
        <v>646</v>
      </c>
      <c r="D586" t="s">
        <v>548</v>
      </c>
      <c r="E586" t="s">
        <v>1798</v>
      </c>
      <c r="F586" s="125">
        <v>84.14</v>
      </c>
      <c r="H586" s="128">
        <v>50.48</v>
      </c>
      <c r="I586" s="127">
        <v>0.68</v>
      </c>
    </row>
    <row r="587" spans="1:9" x14ac:dyDescent="0.2">
      <c r="A587" t="s">
        <v>647</v>
      </c>
      <c r="D587" t="s">
        <v>548</v>
      </c>
      <c r="E587" t="s">
        <v>1799</v>
      </c>
      <c r="F587" s="125">
        <v>7.74</v>
      </c>
      <c r="H587" s="128">
        <v>4.6399999999999997</v>
      </c>
      <c r="I587" s="127">
        <v>0.03</v>
      </c>
    </row>
    <row r="588" spans="1:9" x14ac:dyDescent="0.2">
      <c r="A588" t="s">
        <v>648</v>
      </c>
      <c r="D588" t="s">
        <v>548</v>
      </c>
      <c r="E588" t="s">
        <v>1800</v>
      </c>
      <c r="F588" s="125">
        <v>58.78</v>
      </c>
      <c r="H588" s="128">
        <v>35.270000000000003</v>
      </c>
      <c r="I588" s="127">
        <v>0.33</v>
      </c>
    </row>
    <row r="589" spans="1:9" x14ac:dyDescent="0.2">
      <c r="A589" t="s">
        <v>649</v>
      </c>
      <c r="D589" t="s">
        <v>548</v>
      </c>
      <c r="E589" t="s">
        <v>1801</v>
      </c>
      <c r="F589" s="125">
        <v>39.56</v>
      </c>
      <c r="H589" s="128">
        <v>23.74</v>
      </c>
      <c r="I589" s="127">
        <v>0.22</v>
      </c>
    </row>
    <row r="590" spans="1:9" x14ac:dyDescent="0.2">
      <c r="A590" t="s">
        <v>650</v>
      </c>
      <c r="D590" t="s">
        <v>548</v>
      </c>
      <c r="E590" t="s">
        <v>1802</v>
      </c>
      <c r="F590" s="125">
        <v>40.479999999999997</v>
      </c>
      <c r="H590" s="128">
        <v>24.29</v>
      </c>
      <c r="I590" s="127">
        <v>0.22</v>
      </c>
    </row>
    <row r="591" spans="1:9" x14ac:dyDescent="0.2">
      <c r="A591" t="s">
        <v>651</v>
      </c>
      <c r="D591" t="s">
        <v>548</v>
      </c>
      <c r="E591" t="s">
        <v>1803</v>
      </c>
      <c r="F591" s="125">
        <v>59.15</v>
      </c>
      <c r="H591" s="128">
        <v>35.49</v>
      </c>
      <c r="I591" s="127">
        <v>0.35</v>
      </c>
    </row>
    <row r="592" spans="1:9" x14ac:dyDescent="0.2">
      <c r="A592" t="s">
        <v>652</v>
      </c>
      <c r="D592" t="s">
        <v>548</v>
      </c>
      <c r="E592" t="s">
        <v>1804</v>
      </c>
      <c r="F592" s="125">
        <v>63.58</v>
      </c>
      <c r="H592" s="128">
        <v>38.15</v>
      </c>
      <c r="I592" s="127">
        <v>0.44</v>
      </c>
    </row>
    <row r="593" spans="1:9" x14ac:dyDescent="0.2">
      <c r="A593" t="s">
        <v>653</v>
      </c>
      <c r="D593" t="s">
        <v>548</v>
      </c>
      <c r="E593" t="s">
        <v>1805</v>
      </c>
      <c r="F593" s="125">
        <v>231.4</v>
      </c>
      <c r="H593" s="128">
        <v>138.84</v>
      </c>
      <c r="I593" s="127">
        <v>4</v>
      </c>
    </row>
    <row r="594" spans="1:9" x14ac:dyDescent="0.2">
      <c r="A594" t="s">
        <v>654</v>
      </c>
      <c r="D594" t="s">
        <v>563</v>
      </c>
      <c r="E594" t="s">
        <v>1806</v>
      </c>
      <c r="F594" s="125">
        <v>49.49</v>
      </c>
      <c r="H594" s="128">
        <v>29.69</v>
      </c>
      <c r="I594" s="127">
        <v>0.51</v>
      </c>
    </row>
    <row r="595" spans="1:9" x14ac:dyDescent="0.2">
      <c r="A595" t="s">
        <v>655</v>
      </c>
      <c r="D595" t="s">
        <v>563</v>
      </c>
      <c r="E595" t="s">
        <v>1807</v>
      </c>
      <c r="F595" s="125">
        <v>59.69</v>
      </c>
      <c r="H595" s="128">
        <v>35.81</v>
      </c>
      <c r="I595" s="127">
        <v>0.88</v>
      </c>
    </row>
    <row r="596" spans="1:9" x14ac:dyDescent="0.2">
      <c r="A596" t="s">
        <v>656</v>
      </c>
      <c r="D596" t="s">
        <v>563</v>
      </c>
      <c r="E596" t="s">
        <v>1808</v>
      </c>
      <c r="F596" s="125">
        <v>67.010000000000005</v>
      </c>
      <c r="H596" s="128">
        <v>40.200000000000003</v>
      </c>
      <c r="I596" s="127">
        <v>0.77</v>
      </c>
    </row>
    <row r="597" spans="1:9" x14ac:dyDescent="0.2">
      <c r="A597" t="s">
        <v>657</v>
      </c>
      <c r="D597" t="s">
        <v>563</v>
      </c>
      <c r="E597" t="s">
        <v>1809</v>
      </c>
      <c r="F597" s="125">
        <v>81.98</v>
      </c>
      <c r="H597" s="128">
        <v>49.19</v>
      </c>
      <c r="I597" s="127">
        <v>0.99</v>
      </c>
    </row>
    <row r="598" spans="1:9" x14ac:dyDescent="0.2">
      <c r="A598" t="s">
        <v>658</v>
      </c>
      <c r="D598" t="s">
        <v>563</v>
      </c>
      <c r="E598" t="s">
        <v>1810</v>
      </c>
      <c r="F598" s="125">
        <v>71.959999999999994</v>
      </c>
      <c r="H598" s="128">
        <v>43.18</v>
      </c>
      <c r="I598" s="127">
        <v>0.22</v>
      </c>
    </row>
    <row r="599" spans="1:9" x14ac:dyDescent="0.2">
      <c r="A599" t="s">
        <v>659</v>
      </c>
      <c r="D599" t="s">
        <v>563</v>
      </c>
      <c r="E599" t="s">
        <v>1811</v>
      </c>
      <c r="F599" s="125">
        <v>79.180000000000007</v>
      </c>
      <c r="H599" s="128">
        <v>47.51</v>
      </c>
      <c r="I599" s="127">
        <v>0.95</v>
      </c>
    </row>
    <row r="600" spans="1:9" x14ac:dyDescent="0.2">
      <c r="A600" t="s">
        <v>660</v>
      </c>
      <c r="D600" t="s">
        <v>563</v>
      </c>
      <c r="E600" t="s">
        <v>1812</v>
      </c>
      <c r="F600" s="125">
        <v>66.430000000000007</v>
      </c>
      <c r="H600" s="128">
        <v>39.86</v>
      </c>
      <c r="I600" s="127">
        <v>0.6</v>
      </c>
    </row>
    <row r="601" spans="1:9" x14ac:dyDescent="0.2">
      <c r="A601" t="s">
        <v>661</v>
      </c>
      <c r="D601" t="s">
        <v>563</v>
      </c>
      <c r="E601" t="s">
        <v>1813</v>
      </c>
      <c r="F601" s="125">
        <v>44.3</v>
      </c>
      <c r="H601" s="128">
        <v>26.58</v>
      </c>
      <c r="I601" s="127">
        <v>0.66</v>
      </c>
    </row>
    <row r="602" spans="1:9" x14ac:dyDescent="0.2">
      <c r="A602" t="s">
        <v>662</v>
      </c>
      <c r="D602" t="s">
        <v>563</v>
      </c>
      <c r="E602" t="s">
        <v>1814</v>
      </c>
      <c r="F602" s="125">
        <v>101.25</v>
      </c>
      <c r="H602" s="128">
        <v>60.75</v>
      </c>
      <c r="I602" s="127">
        <v>0.66</v>
      </c>
    </row>
    <row r="603" spans="1:9" x14ac:dyDescent="0.2">
      <c r="A603" t="s">
        <v>663</v>
      </c>
      <c r="D603" t="s">
        <v>563</v>
      </c>
      <c r="E603" t="s">
        <v>1815</v>
      </c>
      <c r="F603" s="125">
        <v>97.16</v>
      </c>
      <c r="H603" s="128">
        <v>58.3</v>
      </c>
      <c r="I603" s="127">
        <v>1.21</v>
      </c>
    </row>
    <row r="604" spans="1:9" x14ac:dyDescent="0.2">
      <c r="A604" t="s">
        <v>664</v>
      </c>
      <c r="D604" t="s">
        <v>563</v>
      </c>
      <c r="E604" t="s">
        <v>1816</v>
      </c>
      <c r="F604" s="125">
        <v>49.95</v>
      </c>
      <c r="H604" s="128">
        <v>29.97</v>
      </c>
      <c r="I604" s="127">
        <v>0.05</v>
      </c>
    </row>
    <row r="605" spans="1:9" x14ac:dyDescent="0.2">
      <c r="A605" t="s">
        <v>665</v>
      </c>
      <c r="D605" t="s">
        <v>563</v>
      </c>
      <c r="E605" t="s">
        <v>1817</v>
      </c>
      <c r="F605" s="125">
        <v>86.35</v>
      </c>
      <c r="H605" s="128">
        <v>51.81</v>
      </c>
      <c r="I605" s="127">
        <v>0.72</v>
      </c>
    </row>
    <row r="606" spans="1:9" x14ac:dyDescent="0.2">
      <c r="A606" t="s">
        <v>666</v>
      </c>
      <c r="D606" t="s">
        <v>563</v>
      </c>
      <c r="E606" t="s">
        <v>1818</v>
      </c>
      <c r="F606" s="125">
        <v>79.61</v>
      </c>
      <c r="H606" s="128">
        <v>47.76</v>
      </c>
      <c r="I606" s="127">
        <v>0.97</v>
      </c>
    </row>
    <row r="607" spans="1:9" x14ac:dyDescent="0.2">
      <c r="A607" t="s">
        <v>667</v>
      </c>
      <c r="D607" t="s">
        <v>563</v>
      </c>
      <c r="E607" t="s">
        <v>1819</v>
      </c>
      <c r="F607" s="125">
        <v>80.989999999999995</v>
      </c>
      <c r="H607" s="128">
        <v>48.59</v>
      </c>
      <c r="I607" s="127">
        <v>0.97</v>
      </c>
    </row>
    <row r="608" spans="1:9" x14ac:dyDescent="0.2">
      <c r="A608" t="s">
        <v>668</v>
      </c>
      <c r="D608" t="s">
        <v>563</v>
      </c>
      <c r="E608" t="s">
        <v>1820</v>
      </c>
      <c r="F608" s="125">
        <v>92.26</v>
      </c>
      <c r="H608" s="128">
        <v>55.36</v>
      </c>
      <c r="I608" s="127">
        <v>0.83</v>
      </c>
    </row>
    <row r="609" spans="1:9" x14ac:dyDescent="0.2">
      <c r="A609" t="s">
        <v>669</v>
      </c>
      <c r="D609" t="s">
        <v>563</v>
      </c>
      <c r="E609" t="s">
        <v>1821</v>
      </c>
      <c r="F609" s="125">
        <v>7.74</v>
      </c>
      <c r="H609" s="128">
        <v>4.6399999999999997</v>
      </c>
      <c r="I609" s="127">
        <v>0.04</v>
      </c>
    </row>
    <row r="610" spans="1:9" x14ac:dyDescent="0.2">
      <c r="A610" t="s">
        <v>670</v>
      </c>
      <c r="D610" t="s">
        <v>563</v>
      </c>
      <c r="E610" t="s">
        <v>1822</v>
      </c>
      <c r="F610" s="125">
        <v>52.76</v>
      </c>
      <c r="H610" s="128">
        <v>31.66</v>
      </c>
      <c r="I610" s="127">
        <v>0.35</v>
      </c>
    </row>
    <row r="611" spans="1:9" x14ac:dyDescent="0.2">
      <c r="A611" t="s">
        <v>671</v>
      </c>
      <c r="D611" t="s">
        <v>563</v>
      </c>
      <c r="E611" t="s">
        <v>1823</v>
      </c>
      <c r="F611" s="125">
        <v>52.48</v>
      </c>
      <c r="H611" s="128">
        <v>31.49</v>
      </c>
      <c r="I611" s="127">
        <v>0.35</v>
      </c>
    </row>
    <row r="612" spans="1:9" x14ac:dyDescent="0.2">
      <c r="A612" t="s">
        <v>672</v>
      </c>
      <c r="D612" t="s">
        <v>563</v>
      </c>
      <c r="E612" t="s">
        <v>1824</v>
      </c>
      <c r="F612" s="125">
        <v>68.36</v>
      </c>
      <c r="H612" s="128">
        <v>41.02</v>
      </c>
      <c r="I612" s="127">
        <v>0.62</v>
      </c>
    </row>
    <row r="613" spans="1:9" x14ac:dyDescent="0.2">
      <c r="A613" t="s">
        <v>673</v>
      </c>
      <c r="D613" t="s">
        <v>563</v>
      </c>
      <c r="E613" t="s">
        <v>1825</v>
      </c>
      <c r="F613" s="125">
        <v>54.59</v>
      </c>
      <c r="H613" s="128">
        <v>32.75</v>
      </c>
      <c r="I613" s="127">
        <v>0.44</v>
      </c>
    </row>
    <row r="614" spans="1:9" x14ac:dyDescent="0.2">
      <c r="A614" t="s">
        <v>674</v>
      </c>
      <c r="D614" t="s">
        <v>563</v>
      </c>
      <c r="E614" t="s">
        <v>1826</v>
      </c>
      <c r="F614" s="125">
        <v>69.56</v>
      </c>
      <c r="H614" s="128">
        <v>41.74</v>
      </c>
      <c r="I614" s="127">
        <v>0.66</v>
      </c>
    </row>
    <row r="615" spans="1:9" x14ac:dyDescent="0.2">
      <c r="A615" t="s">
        <v>675</v>
      </c>
      <c r="D615" t="s">
        <v>563</v>
      </c>
      <c r="E615" t="s">
        <v>1827</v>
      </c>
      <c r="F615" s="125">
        <v>335.7</v>
      </c>
      <c r="H615" s="128">
        <v>201.42</v>
      </c>
      <c r="I615" s="127">
        <v>5</v>
      </c>
    </row>
    <row r="616" spans="1:9" x14ac:dyDescent="0.2">
      <c r="A616" t="s">
        <v>676</v>
      </c>
      <c r="D616" s="126" t="s">
        <v>677</v>
      </c>
      <c r="E616" t="s">
        <v>1828</v>
      </c>
      <c r="F616" s="125">
        <v>107.98</v>
      </c>
      <c r="H616" s="128">
        <v>64.790000000000006</v>
      </c>
      <c r="I616" s="127">
        <v>1.5</v>
      </c>
    </row>
    <row r="617" spans="1:9" x14ac:dyDescent="0.2">
      <c r="A617" t="s">
        <v>678</v>
      </c>
      <c r="D617" s="126" t="s">
        <v>677</v>
      </c>
      <c r="E617" t="s">
        <v>1829</v>
      </c>
      <c r="F617" s="125">
        <v>152.4</v>
      </c>
      <c r="H617" s="128">
        <v>91.44</v>
      </c>
      <c r="I617" s="127">
        <v>2.5</v>
      </c>
    </row>
    <row r="618" spans="1:9" x14ac:dyDescent="0.2">
      <c r="A618" t="s">
        <v>679</v>
      </c>
      <c r="D618" s="126" t="s">
        <v>677</v>
      </c>
      <c r="E618" t="s">
        <v>1830</v>
      </c>
      <c r="F618" s="125">
        <v>152.93</v>
      </c>
      <c r="H618" s="128">
        <v>91.76</v>
      </c>
      <c r="I618" s="127">
        <v>2.5</v>
      </c>
    </row>
    <row r="619" spans="1:9" x14ac:dyDescent="0.2">
      <c r="A619" t="s">
        <v>680</v>
      </c>
      <c r="D619" s="126" t="s">
        <v>677</v>
      </c>
      <c r="E619" t="s">
        <v>1831</v>
      </c>
      <c r="F619" s="125">
        <v>152.4</v>
      </c>
      <c r="H619" s="128">
        <v>91.44</v>
      </c>
      <c r="I619" s="127">
        <v>4</v>
      </c>
    </row>
    <row r="620" spans="1:9" x14ac:dyDescent="0.2">
      <c r="A620" t="s">
        <v>681</v>
      </c>
      <c r="D620" s="126" t="s">
        <v>677</v>
      </c>
      <c r="E620" t="s">
        <v>1832</v>
      </c>
      <c r="F620" s="125">
        <v>83.32</v>
      </c>
      <c r="H620" s="128">
        <v>49.99</v>
      </c>
      <c r="I620" s="127">
        <v>3</v>
      </c>
    </row>
    <row r="621" spans="1:9" x14ac:dyDescent="0.2">
      <c r="A621" t="s">
        <v>682</v>
      </c>
      <c r="D621" s="126" t="s">
        <v>677</v>
      </c>
      <c r="E621" t="s">
        <v>1833</v>
      </c>
      <c r="F621" s="125">
        <v>113.9</v>
      </c>
      <c r="H621" s="128">
        <v>68.34</v>
      </c>
      <c r="I621" s="127">
        <v>1.5</v>
      </c>
    </row>
    <row r="622" spans="1:9" x14ac:dyDescent="0.2">
      <c r="A622" t="s">
        <v>683</v>
      </c>
      <c r="D622" s="126" t="s">
        <v>677</v>
      </c>
      <c r="E622" t="s">
        <v>1834</v>
      </c>
      <c r="F622" s="125">
        <v>263.25</v>
      </c>
      <c r="H622" s="128">
        <v>157.94999999999999</v>
      </c>
      <c r="I622" s="127">
        <v>5</v>
      </c>
    </row>
    <row r="623" spans="1:9" x14ac:dyDescent="0.2">
      <c r="A623" t="s">
        <v>684</v>
      </c>
      <c r="D623" s="126" t="s">
        <v>677</v>
      </c>
      <c r="E623" t="s">
        <v>1835</v>
      </c>
      <c r="F623" s="125">
        <v>187.95</v>
      </c>
      <c r="H623" s="128">
        <v>112.77</v>
      </c>
      <c r="I623" s="127">
        <v>0.1</v>
      </c>
    </row>
    <row r="624" spans="1:9" x14ac:dyDescent="0.2">
      <c r="A624" t="s">
        <v>685</v>
      </c>
      <c r="D624" s="126" t="s">
        <v>677</v>
      </c>
      <c r="E624" t="s">
        <v>1836</v>
      </c>
      <c r="F624" s="125">
        <v>89.97</v>
      </c>
      <c r="H624" s="128">
        <v>53.98</v>
      </c>
      <c r="I624" s="127">
        <v>2</v>
      </c>
    </row>
    <row r="625" spans="1:9" x14ac:dyDescent="0.2">
      <c r="A625" t="s">
        <v>686</v>
      </c>
      <c r="D625" s="126" t="s">
        <v>677</v>
      </c>
      <c r="E625" t="s">
        <v>1837</v>
      </c>
      <c r="F625" s="125">
        <v>150.29</v>
      </c>
      <c r="H625" s="128">
        <v>90.17</v>
      </c>
      <c r="I625" s="127">
        <v>4</v>
      </c>
    </row>
    <row r="626" spans="1:9" x14ac:dyDescent="0.2">
      <c r="A626" t="s">
        <v>687</v>
      </c>
      <c r="D626" s="126" t="s">
        <v>677</v>
      </c>
      <c r="E626" t="s">
        <v>1838</v>
      </c>
      <c r="F626" s="125">
        <v>89.97</v>
      </c>
      <c r="H626" s="128">
        <v>53.98</v>
      </c>
      <c r="I626" s="127">
        <v>2</v>
      </c>
    </row>
    <row r="627" spans="1:9" x14ac:dyDescent="0.2">
      <c r="A627" t="s">
        <v>688</v>
      </c>
      <c r="D627" s="126" t="s">
        <v>677</v>
      </c>
      <c r="E627" t="s">
        <v>1839</v>
      </c>
      <c r="F627" s="125">
        <v>8.36</v>
      </c>
      <c r="H627" s="128">
        <v>5.0199999999999996</v>
      </c>
      <c r="I627" s="127">
        <v>0.05</v>
      </c>
    </row>
    <row r="628" spans="1:9" x14ac:dyDescent="0.2">
      <c r="A628" t="s">
        <v>689</v>
      </c>
      <c r="D628" s="126" t="s">
        <v>677</v>
      </c>
      <c r="E628" t="s">
        <v>1840</v>
      </c>
      <c r="F628" s="125">
        <v>108.1</v>
      </c>
      <c r="H628" s="128">
        <v>64.86</v>
      </c>
      <c r="I628" s="127">
        <v>4</v>
      </c>
    </row>
    <row r="629" spans="1:9" x14ac:dyDescent="0.2">
      <c r="A629" t="s">
        <v>690</v>
      </c>
      <c r="D629" s="126" t="s">
        <v>677</v>
      </c>
      <c r="E629" t="s">
        <v>1841</v>
      </c>
      <c r="F629" s="125">
        <v>171.91</v>
      </c>
      <c r="H629" s="128">
        <v>103.15</v>
      </c>
      <c r="I629" s="127">
        <v>5</v>
      </c>
    </row>
    <row r="630" spans="1:9" x14ac:dyDescent="0.2">
      <c r="A630" t="s">
        <v>691</v>
      </c>
      <c r="D630" s="126" t="s">
        <v>677</v>
      </c>
      <c r="E630" t="s">
        <v>1842</v>
      </c>
      <c r="F630" s="125">
        <v>192.48</v>
      </c>
      <c r="H630" s="128">
        <v>115.49</v>
      </c>
      <c r="I630" s="127">
        <v>5</v>
      </c>
    </row>
    <row r="631" spans="1:9" x14ac:dyDescent="0.2">
      <c r="A631" t="s">
        <v>692</v>
      </c>
      <c r="D631" s="126" t="s">
        <v>677</v>
      </c>
      <c r="E631" t="s">
        <v>693</v>
      </c>
      <c r="F631" s="125">
        <v>1124.3699999999999</v>
      </c>
      <c r="H631" s="128">
        <v>674.62</v>
      </c>
      <c r="I631" s="127">
        <v>30</v>
      </c>
    </row>
    <row r="632" spans="1:9" x14ac:dyDescent="0.2">
      <c r="A632" t="s">
        <v>694</v>
      </c>
      <c r="D632" s="126" t="s">
        <v>677</v>
      </c>
      <c r="E632" t="s">
        <v>1843</v>
      </c>
      <c r="F632" s="125">
        <v>274.43</v>
      </c>
      <c r="H632" s="128">
        <v>164.66</v>
      </c>
      <c r="I632" s="127">
        <v>30</v>
      </c>
    </row>
    <row r="633" spans="1:9" x14ac:dyDescent="0.2">
      <c r="A633" t="s">
        <v>695</v>
      </c>
      <c r="D633" s="126" t="s">
        <v>696</v>
      </c>
      <c r="E633" t="s">
        <v>1844</v>
      </c>
      <c r="F633" s="125">
        <v>103.21</v>
      </c>
      <c r="H633" s="128">
        <v>61.93</v>
      </c>
      <c r="I633" s="127">
        <v>2</v>
      </c>
    </row>
    <row r="634" spans="1:9" x14ac:dyDescent="0.2">
      <c r="A634" t="s">
        <v>697</v>
      </c>
      <c r="D634" s="126" t="s">
        <v>696</v>
      </c>
      <c r="E634" t="s">
        <v>1845</v>
      </c>
      <c r="F634" s="125">
        <v>209.64</v>
      </c>
      <c r="H634" s="128">
        <v>125.78</v>
      </c>
      <c r="I634" s="127">
        <v>4</v>
      </c>
    </row>
    <row r="635" spans="1:9" x14ac:dyDescent="0.2">
      <c r="A635" t="s">
        <v>698</v>
      </c>
      <c r="D635" s="126" t="s">
        <v>696</v>
      </c>
      <c r="E635" t="s">
        <v>1846</v>
      </c>
      <c r="F635" s="125">
        <v>210.17</v>
      </c>
      <c r="H635" s="128">
        <v>126.1</v>
      </c>
      <c r="I635" s="127">
        <v>4</v>
      </c>
    </row>
    <row r="636" spans="1:9" x14ac:dyDescent="0.2">
      <c r="A636" t="s">
        <v>699</v>
      </c>
      <c r="D636" s="126" t="s">
        <v>696</v>
      </c>
      <c r="E636" t="s">
        <v>1847</v>
      </c>
      <c r="F636" s="125">
        <v>215.59</v>
      </c>
      <c r="H636" s="128">
        <v>129.36000000000001</v>
      </c>
      <c r="I636" s="127">
        <v>5</v>
      </c>
    </row>
    <row r="637" spans="1:9" x14ac:dyDescent="0.2">
      <c r="A637" t="s">
        <v>700</v>
      </c>
      <c r="D637" s="126" t="s">
        <v>696</v>
      </c>
      <c r="E637" t="s">
        <v>1848</v>
      </c>
      <c r="F637" s="125">
        <v>109.17</v>
      </c>
      <c r="H637" s="128">
        <v>65.5</v>
      </c>
      <c r="I637" s="127">
        <v>2</v>
      </c>
    </row>
    <row r="638" spans="1:9" x14ac:dyDescent="0.2">
      <c r="A638" t="s">
        <v>701</v>
      </c>
      <c r="D638" s="126" t="s">
        <v>696</v>
      </c>
      <c r="E638" t="s">
        <v>1849</v>
      </c>
      <c r="F638" s="125">
        <v>156.41999999999999</v>
      </c>
      <c r="H638" s="128">
        <v>93.85</v>
      </c>
      <c r="I638" s="127">
        <v>2</v>
      </c>
    </row>
    <row r="639" spans="1:9" x14ac:dyDescent="0.2">
      <c r="A639" t="s">
        <v>702</v>
      </c>
      <c r="D639" s="126" t="s">
        <v>696</v>
      </c>
      <c r="E639" t="s">
        <v>1850</v>
      </c>
      <c r="F639" s="125">
        <v>334.67</v>
      </c>
      <c r="H639" s="128">
        <v>200.8</v>
      </c>
      <c r="I639" s="127">
        <v>7</v>
      </c>
    </row>
    <row r="640" spans="1:9" x14ac:dyDescent="0.2">
      <c r="A640" t="s">
        <v>703</v>
      </c>
      <c r="D640" s="126" t="s">
        <v>696</v>
      </c>
      <c r="E640" t="s">
        <v>1851</v>
      </c>
      <c r="F640" s="125">
        <v>249.95</v>
      </c>
      <c r="H640" s="128">
        <v>149.97</v>
      </c>
      <c r="I640" s="127">
        <v>0.2</v>
      </c>
    </row>
    <row r="641" spans="1:9" x14ac:dyDescent="0.2">
      <c r="A641" t="s">
        <v>704</v>
      </c>
      <c r="D641" s="126" t="s">
        <v>696</v>
      </c>
      <c r="E641" t="s">
        <v>1852</v>
      </c>
      <c r="F641" s="125">
        <v>215.59</v>
      </c>
      <c r="H641" s="128">
        <v>129.36000000000001</v>
      </c>
      <c r="I641" s="127">
        <v>5</v>
      </c>
    </row>
    <row r="642" spans="1:9" x14ac:dyDescent="0.2">
      <c r="A642" t="s">
        <v>705</v>
      </c>
      <c r="D642" s="126" t="s">
        <v>696</v>
      </c>
      <c r="E642" t="s">
        <v>1853</v>
      </c>
      <c r="F642" s="125">
        <v>143.91</v>
      </c>
      <c r="H642" s="128">
        <v>86.34</v>
      </c>
      <c r="I642" s="127">
        <v>4</v>
      </c>
    </row>
    <row r="643" spans="1:9" x14ac:dyDescent="0.2">
      <c r="A643" t="s">
        <v>706</v>
      </c>
      <c r="D643" s="126" t="s">
        <v>696</v>
      </c>
      <c r="E643" t="s">
        <v>1854</v>
      </c>
      <c r="F643" s="125">
        <v>146.58000000000001</v>
      </c>
      <c r="H643" s="128">
        <v>87.95</v>
      </c>
      <c r="I643" s="127">
        <v>4</v>
      </c>
    </row>
    <row r="644" spans="1:9" x14ac:dyDescent="0.2">
      <c r="A644" t="s">
        <v>707</v>
      </c>
      <c r="D644" s="126" t="s">
        <v>696</v>
      </c>
      <c r="E644" t="s">
        <v>1855</v>
      </c>
      <c r="F644" s="125">
        <v>216</v>
      </c>
      <c r="H644" s="128">
        <v>129.6</v>
      </c>
      <c r="I644" s="127">
        <v>3</v>
      </c>
    </row>
    <row r="645" spans="1:9" x14ac:dyDescent="0.2">
      <c r="A645" t="s">
        <v>708</v>
      </c>
      <c r="D645" s="126" t="s">
        <v>696</v>
      </c>
      <c r="E645" t="s">
        <v>1856</v>
      </c>
      <c r="F645" s="125">
        <v>1480.03</v>
      </c>
      <c r="H645" s="128">
        <v>888.02</v>
      </c>
      <c r="I645" s="127">
        <v>40</v>
      </c>
    </row>
    <row r="646" spans="1:9" x14ac:dyDescent="0.2">
      <c r="A646" t="s">
        <v>709</v>
      </c>
      <c r="D646" s="126" t="s">
        <v>696</v>
      </c>
      <c r="E646" t="s">
        <v>1857</v>
      </c>
      <c r="F646" s="125">
        <v>337.34</v>
      </c>
      <c r="H646" s="128">
        <v>202.41</v>
      </c>
      <c r="I646" s="127">
        <v>20</v>
      </c>
    </row>
    <row r="647" spans="1:9" x14ac:dyDescent="0.2">
      <c r="A647" t="s">
        <v>1181</v>
      </c>
      <c r="D647" s="126"/>
      <c r="E647" t="s">
        <v>1858</v>
      </c>
      <c r="F647" s="125">
        <v>39.6</v>
      </c>
      <c r="H647" s="128">
        <v>31.68</v>
      </c>
      <c r="I647" s="127" t="e">
        <v>#N/A</v>
      </c>
    </row>
    <row r="648" spans="1:9" x14ac:dyDescent="0.2">
      <c r="A648" t="s">
        <v>1182</v>
      </c>
      <c r="D648" s="126"/>
      <c r="E648" t="s">
        <v>1859</v>
      </c>
      <c r="F648" s="125">
        <v>62.61</v>
      </c>
      <c r="H648" s="128">
        <v>50.09</v>
      </c>
      <c r="I648" s="127" t="e">
        <v>#N/A</v>
      </c>
    </row>
    <row r="649" spans="1:9" x14ac:dyDescent="0.2">
      <c r="A649" t="s">
        <v>1183</v>
      </c>
      <c r="D649" s="126"/>
      <c r="E649" t="s">
        <v>1860</v>
      </c>
      <c r="F649" s="125">
        <v>65.13</v>
      </c>
      <c r="H649" s="128">
        <v>52.1</v>
      </c>
      <c r="I649" s="127" t="e">
        <v>#N/A</v>
      </c>
    </row>
    <row r="650" spans="1:9" x14ac:dyDescent="0.2">
      <c r="A650" t="s">
        <v>1184</v>
      </c>
      <c r="D650" s="126"/>
      <c r="E650" t="s">
        <v>1861</v>
      </c>
      <c r="F650" s="125">
        <v>81.42</v>
      </c>
      <c r="H650" s="128">
        <v>65.14</v>
      </c>
      <c r="I650" s="127" t="e">
        <v>#N/A</v>
      </c>
    </row>
    <row r="651" spans="1:9" x14ac:dyDescent="0.2">
      <c r="A651" t="s">
        <v>1185</v>
      </c>
      <c r="D651" s="126"/>
      <c r="E651" t="s">
        <v>1862</v>
      </c>
      <c r="F651" s="125">
        <v>101.13</v>
      </c>
      <c r="H651" s="128">
        <v>80.900000000000006</v>
      </c>
      <c r="I651" s="127" t="e">
        <v>#N/A</v>
      </c>
    </row>
    <row r="652" spans="1:9" x14ac:dyDescent="0.2">
      <c r="A652" t="s">
        <v>57</v>
      </c>
      <c r="D652" s="126"/>
      <c r="E652" t="s">
        <v>1863</v>
      </c>
      <c r="F652" s="125">
        <v>6.14</v>
      </c>
      <c r="H652" s="128">
        <v>3.68</v>
      </c>
      <c r="I652" s="127">
        <v>0.5</v>
      </c>
    </row>
    <row r="653" spans="1:9" x14ac:dyDescent="0.2">
      <c r="A653" t="s">
        <v>49</v>
      </c>
      <c r="D653" s="126"/>
      <c r="E653" t="s">
        <v>1864</v>
      </c>
      <c r="F653" s="125">
        <v>3.73</v>
      </c>
      <c r="H653" s="128">
        <v>2.2400000000000002</v>
      </c>
      <c r="I653" s="127">
        <v>0.25</v>
      </c>
    </row>
    <row r="654" spans="1:9" x14ac:dyDescent="0.2">
      <c r="A654" t="s">
        <v>50</v>
      </c>
      <c r="D654" s="126" t="s">
        <v>696</v>
      </c>
      <c r="E654" t="s">
        <v>1865</v>
      </c>
      <c r="F654" s="125">
        <v>5.19</v>
      </c>
      <c r="H654" s="128">
        <v>3.12</v>
      </c>
      <c r="I654" s="127">
        <v>0.34</v>
      </c>
    </row>
    <row r="655" spans="1:9" x14ac:dyDescent="0.2">
      <c r="A655" t="s">
        <v>51</v>
      </c>
      <c r="D655" s="126" t="s">
        <v>716</v>
      </c>
      <c r="E655" t="s">
        <v>1866</v>
      </c>
      <c r="F655" s="125">
        <v>7.57</v>
      </c>
      <c r="H655" s="128">
        <v>4.54</v>
      </c>
      <c r="I655" s="127">
        <v>0.75</v>
      </c>
    </row>
    <row r="656" spans="1:9" x14ac:dyDescent="0.2">
      <c r="A656" t="s">
        <v>58</v>
      </c>
      <c r="D656" s="126" t="s">
        <v>696</v>
      </c>
      <c r="E656" t="s">
        <v>1867</v>
      </c>
      <c r="F656" s="125">
        <v>8.9700000000000006</v>
      </c>
      <c r="H656" s="128">
        <v>5.38</v>
      </c>
      <c r="I656" s="127">
        <v>0.94</v>
      </c>
    </row>
    <row r="657" spans="1:9" x14ac:dyDescent="0.2">
      <c r="A657" t="s">
        <v>59</v>
      </c>
      <c r="D657" s="126" t="s">
        <v>716</v>
      </c>
      <c r="E657" t="s">
        <v>1868</v>
      </c>
      <c r="F657" s="125">
        <v>13.59</v>
      </c>
      <c r="H657" s="128">
        <v>8.15</v>
      </c>
      <c r="I657" s="127">
        <v>1.25</v>
      </c>
    </row>
    <row r="658" spans="1:9" x14ac:dyDescent="0.2">
      <c r="A658" t="s">
        <v>225</v>
      </c>
      <c r="D658" s="126"/>
      <c r="E658" t="s">
        <v>1869</v>
      </c>
      <c r="F658" s="125">
        <v>799.04</v>
      </c>
      <c r="H658" s="128">
        <v>799.04</v>
      </c>
      <c r="I658" s="127">
        <v>7</v>
      </c>
    </row>
    <row r="659" spans="1:9" x14ac:dyDescent="0.2">
      <c r="A659" t="s">
        <v>236</v>
      </c>
      <c r="D659" s="126"/>
      <c r="E659" t="s">
        <v>1870</v>
      </c>
      <c r="F659" s="125">
        <v>239.32</v>
      </c>
      <c r="H659" s="128">
        <v>239.32</v>
      </c>
      <c r="I659" s="127">
        <v>3.5</v>
      </c>
    </row>
    <row r="660" spans="1:9" x14ac:dyDescent="0.2">
      <c r="A660" t="s">
        <v>241</v>
      </c>
      <c r="D660" s="126"/>
      <c r="E660" t="s">
        <v>1871</v>
      </c>
      <c r="F660" s="125">
        <v>352.24</v>
      </c>
      <c r="H660" s="128">
        <v>352.24</v>
      </c>
      <c r="I660" s="127">
        <v>4.3</v>
      </c>
    </row>
    <row r="661" spans="1:9" x14ac:dyDescent="0.2">
      <c r="A661" t="s">
        <v>234</v>
      </c>
      <c r="D661" s="126"/>
      <c r="E661" t="s">
        <v>1872</v>
      </c>
      <c r="F661" s="125">
        <v>410.81</v>
      </c>
      <c r="H661" s="128">
        <v>410.81</v>
      </c>
      <c r="I661" s="127">
        <v>1.2</v>
      </c>
    </row>
    <row r="662" spans="1:9" x14ac:dyDescent="0.2">
      <c r="A662" t="s">
        <v>242</v>
      </c>
      <c r="D662" s="126"/>
      <c r="E662" t="s">
        <v>1873</v>
      </c>
      <c r="F662" s="125">
        <v>594.78</v>
      </c>
      <c r="H662" s="128">
        <v>594.78</v>
      </c>
      <c r="I662" s="127">
        <v>0.94</v>
      </c>
    </row>
    <row r="663" spans="1:9" x14ac:dyDescent="0.2">
      <c r="A663" t="s">
        <v>243</v>
      </c>
      <c r="D663" s="126"/>
      <c r="E663" t="s">
        <v>1874</v>
      </c>
      <c r="F663" s="125">
        <v>829.53</v>
      </c>
      <c r="H663" s="128">
        <v>829.53</v>
      </c>
      <c r="I663" s="127">
        <v>1.6</v>
      </c>
    </row>
    <row r="664" spans="1:9" x14ac:dyDescent="0.2">
      <c r="A664" t="s">
        <v>23</v>
      </c>
      <c r="D664" s="126" t="s">
        <v>677</v>
      </c>
      <c r="E664" t="s">
        <v>1875</v>
      </c>
      <c r="F664" s="125">
        <v>248.89</v>
      </c>
      <c r="H664" s="128">
        <v>149.33000000000001</v>
      </c>
      <c r="I664" s="127">
        <v>22.5</v>
      </c>
    </row>
    <row r="665" spans="1:9" x14ac:dyDescent="0.2">
      <c r="A665" t="s">
        <v>68</v>
      </c>
      <c r="D665" s="126" t="s">
        <v>677</v>
      </c>
      <c r="E665" t="s">
        <v>1876</v>
      </c>
      <c r="F665" s="125">
        <v>90.97</v>
      </c>
      <c r="H665" s="128">
        <v>54.58</v>
      </c>
      <c r="I665" s="127">
        <v>5.0999999999999996</v>
      </c>
    </row>
    <row r="666" spans="1:9" x14ac:dyDescent="0.2">
      <c r="A666" t="s">
        <v>83</v>
      </c>
      <c r="D666" s="126" t="s">
        <v>677</v>
      </c>
      <c r="E666" t="s">
        <v>1877</v>
      </c>
      <c r="F666" s="125">
        <v>107.98</v>
      </c>
      <c r="H666" s="128">
        <v>64.790000000000006</v>
      </c>
      <c r="I666" s="127">
        <v>7.3</v>
      </c>
    </row>
    <row r="667" spans="1:9" x14ac:dyDescent="0.2">
      <c r="A667" t="s">
        <v>102</v>
      </c>
      <c r="D667" s="126" t="s">
        <v>677</v>
      </c>
      <c r="E667" t="s">
        <v>1878</v>
      </c>
      <c r="F667" s="125">
        <v>145.97</v>
      </c>
      <c r="H667" s="128">
        <v>87.58</v>
      </c>
      <c r="I667" s="127">
        <v>2.5</v>
      </c>
    </row>
    <row r="668" spans="1:9" x14ac:dyDescent="0.2">
      <c r="A668" t="s">
        <v>189</v>
      </c>
      <c r="D668" s="126" t="s">
        <v>677</v>
      </c>
      <c r="E668" t="s">
        <v>1879</v>
      </c>
      <c r="F668" s="125">
        <v>108.97</v>
      </c>
      <c r="H668" s="128">
        <v>65.38</v>
      </c>
      <c r="I668" s="127">
        <v>3.1</v>
      </c>
    </row>
    <row r="669" spans="1:9" x14ac:dyDescent="0.2">
      <c r="A669" t="s">
        <v>160</v>
      </c>
      <c r="D669" s="126" t="s">
        <v>677</v>
      </c>
      <c r="E669" t="s">
        <v>1880</v>
      </c>
      <c r="F669" s="125">
        <v>54.49</v>
      </c>
      <c r="H669" s="128">
        <v>32.69</v>
      </c>
      <c r="I669" s="127">
        <v>2.1</v>
      </c>
    </row>
    <row r="670" spans="1:9" x14ac:dyDescent="0.2">
      <c r="A670" t="s">
        <v>230</v>
      </c>
      <c r="D670" s="126" t="s">
        <v>677</v>
      </c>
      <c r="E670" t="s">
        <v>1881</v>
      </c>
      <c r="F670" s="125">
        <v>134.97</v>
      </c>
      <c r="H670" s="128">
        <v>80.98</v>
      </c>
      <c r="I670" s="127">
        <v>2.1</v>
      </c>
    </row>
    <row r="671" spans="1:9" x14ac:dyDescent="0.2">
      <c r="A671" t="s">
        <v>39</v>
      </c>
      <c r="D671" s="126" t="s">
        <v>677</v>
      </c>
      <c r="E671" t="s">
        <v>1882</v>
      </c>
      <c r="F671" s="125">
        <v>7.45</v>
      </c>
      <c r="H671" s="128">
        <v>4.47</v>
      </c>
      <c r="I671" s="127">
        <v>0.21299999999999999</v>
      </c>
    </row>
    <row r="672" spans="1:9" x14ac:dyDescent="0.2">
      <c r="A672" t="s">
        <v>710</v>
      </c>
      <c r="D672" s="126" t="s">
        <v>677</v>
      </c>
      <c r="E672" t="s">
        <v>1883</v>
      </c>
      <c r="F672" s="125">
        <v>4.95</v>
      </c>
      <c r="H672" s="128">
        <v>2.97</v>
      </c>
      <c r="I672" s="127">
        <v>0.03</v>
      </c>
    </row>
    <row r="673" spans="1:9" x14ac:dyDescent="0.2">
      <c r="A673" t="s">
        <v>711</v>
      </c>
      <c r="D673" s="126" t="s">
        <v>677</v>
      </c>
      <c r="E673" t="s">
        <v>1884</v>
      </c>
      <c r="F673" s="125">
        <v>9.9499999999999993</v>
      </c>
      <c r="H673" s="128">
        <v>5.97</v>
      </c>
      <c r="I673" s="127">
        <v>4</v>
      </c>
    </row>
    <row r="674" spans="1:9" x14ac:dyDescent="0.2">
      <c r="A674" t="s">
        <v>251</v>
      </c>
      <c r="D674" s="126" t="s">
        <v>677</v>
      </c>
      <c r="E674" t="s">
        <v>1885</v>
      </c>
      <c r="F674" s="125">
        <v>10.75</v>
      </c>
      <c r="H674" s="128">
        <v>6.45</v>
      </c>
      <c r="I674" s="127">
        <v>0</v>
      </c>
    </row>
    <row r="675" spans="1:9" x14ac:dyDescent="0.2">
      <c r="A675" t="s">
        <v>712</v>
      </c>
      <c r="D675" s="126" t="s">
        <v>677</v>
      </c>
      <c r="E675" t="s">
        <v>1886</v>
      </c>
      <c r="F675" s="125">
        <v>34.950000000000003</v>
      </c>
      <c r="H675" s="128">
        <v>20.97</v>
      </c>
      <c r="I675" s="127">
        <v>17</v>
      </c>
    </row>
    <row r="676" spans="1:9" x14ac:dyDescent="0.2">
      <c r="A676" t="s">
        <v>146</v>
      </c>
      <c r="D676" s="126" t="s">
        <v>677</v>
      </c>
      <c r="E676" t="s">
        <v>1887</v>
      </c>
      <c r="F676" s="125">
        <v>54.49</v>
      </c>
      <c r="H676" s="128">
        <v>32.69</v>
      </c>
      <c r="I676" s="127">
        <v>3.1</v>
      </c>
    </row>
    <row r="677" spans="1:9" x14ac:dyDescent="0.2">
      <c r="A677" t="s">
        <v>161</v>
      </c>
      <c r="D677" s="126" t="s">
        <v>677</v>
      </c>
      <c r="E677" t="s">
        <v>1888</v>
      </c>
      <c r="F677" s="125">
        <v>54.49</v>
      </c>
      <c r="H677" s="128">
        <v>32.69</v>
      </c>
      <c r="I677" s="127">
        <v>3.1</v>
      </c>
    </row>
    <row r="678" spans="1:9" x14ac:dyDescent="0.2">
      <c r="A678" t="s">
        <v>147</v>
      </c>
      <c r="D678" s="126" t="s">
        <v>677</v>
      </c>
      <c r="E678" t="s">
        <v>1889</v>
      </c>
      <c r="F678" s="125">
        <v>54.49</v>
      </c>
      <c r="H678" s="128">
        <v>32.69</v>
      </c>
      <c r="I678" s="127">
        <v>0.01</v>
      </c>
    </row>
    <row r="679" spans="1:9" x14ac:dyDescent="0.2">
      <c r="A679" t="s">
        <v>257</v>
      </c>
      <c r="D679" s="126" t="s">
        <v>677</v>
      </c>
      <c r="E679" t="s">
        <v>1890</v>
      </c>
      <c r="F679" s="125">
        <v>4.45</v>
      </c>
      <c r="H679" s="128">
        <v>2.67</v>
      </c>
      <c r="I679" s="127">
        <v>3.1</v>
      </c>
    </row>
    <row r="680" spans="1:9" x14ac:dyDescent="0.2">
      <c r="A680" t="s">
        <v>162</v>
      </c>
      <c r="D680" s="126" t="s">
        <v>677</v>
      </c>
      <c r="E680" t="s">
        <v>1891</v>
      </c>
      <c r="F680" s="125">
        <v>54.49</v>
      </c>
      <c r="H680" s="128">
        <v>32.69</v>
      </c>
      <c r="I680" s="127">
        <v>5.4</v>
      </c>
    </row>
    <row r="681" spans="1:9" x14ac:dyDescent="0.2">
      <c r="A681" t="s">
        <v>131</v>
      </c>
      <c r="D681" s="126" t="s">
        <v>677</v>
      </c>
      <c r="E681" t="s">
        <v>1892</v>
      </c>
      <c r="F681" s="125">
        <v>147.94</v>
      </c>
      <c r="H681" s="128">
        <v>88.77</v>
      </c>
      <c r="I681" s="127">
        <v>3</v>
      </c>
    </row>
    <row r="682" spans="1:9" x14ac:dyDescent="0.2">
      <c r="A682" t="s">
        <v>173</v>
      </c>
      <c r="D682" s="126" t="s">
        <v>677</v>
      </c>
      <c r="E682" t="s">
        <v>1893</v>
      </c>
      <c r="F682" s="125">
        <v>60.98</v>
      </c>
      <c r="H682" s="128">
        <v>36.590000000000003</v>
      </c>
      <c r="I682" s="127">
        <v>5.8</v>
      </c>
    </row>
    <row r="683" spans="1:9" x14ac:dyDescent="0.2">
      <c r="A683" t="s">
        <v>137</v>
      </c>
      <c r="D683" s="126" t="s">
        <v>677</v>
      </c>
      <c r="E683" t="s">
        <v>1894</v>
      </c>
      <c r="F683" s="125">
        <v>403.94</v>
      </c>
      <c r="H683" s="128">
        <v>242.36</v>
      </c>
      <c r="I683" s="127">
        <v>8.6999999999999993</v>
      </c>
    </row>
    <row r="684" spans="1:9" x14ac:dyDescent="0.2">
      <c r="A684" t="s">
        <v>713</v>
      </c>
      <c r="D684" s="126" t="s">
        <v>677</v>
      </c>
      <c r="E684" t="s">
        <v>1895</v>
      </c>
      <c r="F684" s="125">
        <v>129.12</v>
      </c>
      <c r="H684" s="128">
        <v>77.47</v>
      </c>
      <c r="I684" s="127">
        <v>9</v>
      </c>
    </row>
    <row r="685" spans="1:9" x14ac:dyDescent="0.2">
      <c r="A685" t="s">
        <v>200</v>
      </c>
      <c r="D685" s="126" t="s">
        <v>677</v>
      </c>
      <c r="E685" t="s">
        <v>1896</v>
      </c>
      <c r="F685" s="125">
        <v>146.47999999999999</v>
      </c>
      <c r="H685" s="128">
        <v>87.89</v>
      </c>
      <c r="I685" s="127">
        <v>11.9</v>
      </c>
    </row>
    <row r="686" spans="1:9" x14ac:dyDescent="0.2">
      <c r="A686" t="s">
        <v>203</v>
      </c>
      <c r="D686" s="126" t="s">
        <v>677</v>
      </c>
      <c r="E686" t="s">
        <v>714</v>
      </c>
      <c r="F686" s="125">
        <v>41.88</v>
      </c>
      <c r="H686" s="128">
        <v>25.13</v>
      </c>
      <c r="I686" s="127">
        <v>2.5</v>
      </c>
    </row>
    <row r="687" spans="1:9" x14ac:dyDescent="0.2">
      <c r="A687" t="s">
        <v>31</v>
      </c>
      <c r="D687" s="126" t="s">
        <v>696</v>
      </c>
      <c r="E687" t="s">
        <v>1897</v>
      </c>
      <c r="F687" s="125">
        <v>424.94</v>
      </c>
      <c r="H687" s="128">
        <v>254.96</v>
      </c>
      <c r="I687" s="127">
        <v>33.200000000000003</v>
      </c>
    </row>
    <row r="688" spans="1:9" x14ac:dyDescent="0.2">
      <c r="A688" t="s">
        <v>69</v>
      </c>
      <c r="D688" s="126" t="s">
        <v>696</v>
      </c>
      <c r="E688" t="s">
        <v>1898</v>
      </c>
      <c r="F688" s="125">
        <v>97.14</v>
      </c>
      <c r="H688" s="128">
        <v>58.28</v>
      </c>
      <c r="I688" s="127">
        <v>2.16</v>
      </c>
    </row>
    <row r="689" spans="1:9" x14ac:dyDescent="0.2">
      <c r="A689" t="s">
        <v>84</v>
      </c>
      <c r="D689" s="126" t="s">
        <v>696</v>
      </c>
      <c r="E689" t="s">
        <v>1899</v>
      </c>
      <c r="F689" s="125">
        <v>86.97</v>
      </c>
      <c r="H689" s="128">
        <v>52.18</v>
      </c>
      <c r="I689" s="127">
        <v>1.89</v>
      </c>
    </row>
    <row r="690" spans="1:9" x14ac:dyDescent="0.2">
      <c r="A690" t="s">
        <v>89</v>
      </c>
      <c r="D690" s="126" t="s">
        <v>696</v>
      </c>
      <c r="E690" t="s">
        <v>1900</v>
      </c>
      <c r="F690" s="125">
        <v>85.97</v>
      </c>
      <c r="H690" s="128">
        <v>51.58</v>
      </c>
      <c r="I690" s="127">
        <v>3.29</v>
      </c>
    </row>
    <row r="691" spans="1:9" x14ac:dyDescent="0.2">
      <c r="A691" t="s">
        <v>103</v>
      </c>
      <c r="D691" s="126" t="s">
        <v>696</v>
      </c>
      <c r="E691" t="s">
        <v>1901</v>
      </c>
      <c r="F691" s="125">
        <v>110.18</v>
      </c>
      <c r="H691" s="128">
        <v>66.11</v>
      </c>
      <c r="I691" s="127">
        <v>1.44</v>
      </c>
    </row>
    <row r="692" spans="1:9" x14ac:dyDescent="0.2">
      <c r="A692" t="s">
        <v>190</v>
      </c>
      <c r="D692" s="126" t="s">
        <v>696</v>
      </c>
      <c r="E692" t="s">
        <v>1902</v>
      </c>
      <c r="F692" s="125">
        <v>117.34</v>
      </c>
      <c r="H692" s="128">
        <v>70.400000000000006</v>
      </c>
      <c r="I692" s="127">
        <v>0.42</v>
      </c>
    </row>
    <row r="693" spans="1:9" x14ac:dyDescent="0.2">
      <c r="A693" t="s">
        <v>252</v>
      </c>
      <c r="D693" s="126" t="s">
        <v>696</v>
      </c>
      <c r="E693" t="s">
        <v>1903</v>
      </c>
      <c r="F693" s="125">
        <v>63.87</v>
      </c>
      <c r="H693" s="128">
        <v>38.32</v>
      </c>
      <c r="I693" s="127">
        <v>2</v>
      </c>
    </row>
    <row r="694" spans="1:9" x14ac:dyDescent="0.2">
      <c r="A694" t="s">
        <v>715</v>
      </c>
      <c r="D694" s="126" t="s">
        <v>696</v>
      </c>
      <c r="E694" t="s">
        <v>1904</v>
      </c>
      <c r="F694" s="125">
        <v>10.01</v>
      </c>
      <c r="H694" s="128">
        <v>6</v>
      </c>
      <c r="I694" s="127">
        <v>0.1</v>
      </c>
    </row>
    <row r="695" spans="1:9" x14ac:dyDescent="0.2">
      <c r="A695" t="s">
        <v>111</v>
      </c>
      <c r="D695" s="126" t="s">
        <v>696</v>
      </c>
      <c r="E695" t="s">
        <v>1905</v>
      </c>
      <c r="F695" s="125">
        <v>73.540000000000006</v>
      </c>
      <c r="H695" s="128">
        <v>44.12</v>
      </c>
      <c r="I695" s="127">
        <v>1.3</v>
      </c>
    </row>
    <row r="696" spans="1:9" x14ac:dyDescent="0.2">
      <c r="A696" t="s">
        <v>148</v>
      </c>
      <c r="D696" s="126" t="s">
        <v>696</v>
      </c>
      <c r="E696" t="s">
        <v>1906</v>
      </c>
      <c r="F696" s="125">
        <v>85.97</v>
      </c>
      <c r="H696" s="128">
        <v>51.58</v>
      </c>
      <c r="I696" s="127">
        <v>1.3</v>
      </c>
    </row>
    <row r="697" spans="1:9" x14ac:dyDescent="0.2">
      <c r="A697" t="s">
        <v>112</v>
      </c>
      <c r="D697" s="126" t="s">
        <v>696</v>
      </c>
      <c r="E697" t="s">
        <v>1907</v>
      </c>
      <c r="F697" s="125">
        <v>73.540000000000006</v>
      </c>
      <c r="H697" s="128">
        <v>44.12</v>
      </c>
      <c r="I697" s="127">
        <v>28</v>
      </c>
    </row>
    <row r="698" spans="1:9" x14ac:dyDescent="0.2">
      <c r="A698" t="s">
        <v>138</v>
      </c>
      <c r="D698" s="126" t="s">
        <v>696</v>
      </c>
      <c r="E698" t="s">
        <v>1908</v>
      </c>
      <c r="F698" s="125">
        <v>795.47</v>
      </c>
      <c r="H698" s="128">
        <v>477.28</v>
      </c>
      <c r="I698" s="127">
        <v>5.2</v>
      </c>
    </row>
    <row r="699" spans="1:9" x14ac:dyDescent="0.2">
      <c r="A699" t="s">
        <v>201</v>
      </c>
      <c r="D699" s="126" t="s">
        <v>696</v>
      </c>
      <c r="E699" t="s">
        <v>1909</v>
      </c>
      <c r="F699" s="125">
        <v>134.94999999999999</v>
      </c>
      <c r="H699" s="128">
        <v>80.97</v>
      </c>
      <c r="I699" s="127">
        <v>3.55</v>
      </c>
    </row>
    <row r="700" spans="1:9" x14ac:dyDescent="0.2">
      <c r="A700" t="s">
        <v>204</v>
      </c>
      <c r="D700" s="126" t="s">
        <v>696</v>
      </c>
      <c r="E700" t="s">
        <v>1910</v>
      </c>
      <c r="F700" s="125">
        <v>73.69</v>
      </c>
      <c r="H700" s="128">
        <v>44.21</v>
      </c>
      <c r="I700" s="127">
        <v>3.55</v>
      </c>
    </row>
    <row r="701" spans="1:9" x14ac:dyDescent="0.2">
      <c r="A701" t="s">
        <v>32</v>
      </c>
      <c r="D701" s="126" t="s">
        <v>716</v>
      </c>
      <c r="E701" t="s">
        <v>1911</v>
      </c>
      <c r="F701" s="125">
        <v>834.94</v>
      </c>
      <c r="H701" s="128">
        <v>500.96</v>
      </c>
      <c r="I701" s="127">
        <v>64.2</v>
      </c>
    </row>
    <row r="702" spans="1:9" x14ac:dyDescent="0.2">
      <c r="A702" t="s">
        <v>70</v>
      </c>
      <c r="D702" s="126" t="s">
        <v>716</v>
      </c>
      <c r="E702" t="s">
        <v>1912</v>
      </c>
      <c r="F702" s="125">
        <v>133.94</v>
      </c>
      <c r="H702" s="128">
        <v>80.36</v>
      </c>
      <c r="I702" s="127">
        <v>4.84</v>
      </c>
    </row>
    <row r="703" spans="1:9" x14ac:dyDescent="0.2">
      <c r="A703" t="s">
        <v>85</v>
      </c>
      <c r="D703" s="126" t="s">
        <v>716</v>
      </c>
      <c r="E703" t="s">
        <v>1913</v>
      </c>
      <c r="F703" s="125">
        <v>169.72</v>
      </c>
      <c r="H703" s="128">
        <v>101.83</v>
      </c>
      <c r="I703" s="127">
        <v>4.09</v>
      </c>
    </row>
    <row r="704" spans="1:9" x14ac:dyDescent="0.2">
      <c r="A704" t="s">
        <v>90</v>
      </c>
      <c r="D704" s="126" t="s">
        <v>716</v>
      </c>
      <c r="E704" t="s">
        <v>1914</v>
      </c>
      <c r="F704" s="125">
        <v>169.72</v>
      </c>
      <c r="H704" s="128">
        <v>101.83</v>
      </c>
      <c r="I704" s="127">
        <v>7.24</v>
      </c>
    </row>
    <row r="705" spans="1:9" x14ac:dyDescent="0.2">
      <c r="A705" t="s">
        <v>104</v>
      </c>
      <c r="D705" s="126" t="s">
        <v>716</v>
      </c>
      <c r="E705" t="s">
        <v>1915</v>
      </c>
      <c r="F705" s="125">
        <v>241.98</v>
      </c>
      <c r="H705" s="128">
        <v>145.19</v>
      </c>
      <c r="I705" s="127">
        <v>2.1</v>
      </c>
    </row>
    <row r="706" spans="1:9" x14ac:dyDescent="0.2">
      <c r="A706" t="s">
        <v>191</v>
      </c>
      <c r="D706" s="126" t="s">
        <v>716</v>
      </c>
      <c r="E706" t="s">
        <v>1916</v>
      </c>
      <c r="F706" s="125">
        <v>163.97</v>
      </c>
      <c r="H706" s="128">
        <v>98.38</v>
      </c>
      <c r="I706" s="127">
        <v>19</v>
      </c>
    </row>
    <row r="707" spans="1:9" x14ac:dyDescent="0.2">
      <c r="A707" t="s">
        <v>244</v>
      </c>
      <c r="D707" s="126"/>
      <c r="E707" t="s">
        <v>1917</v>
      </c>
      <c r="F707" s="125">
        <v>3370.5</v>
      </c>
      <c r="H707" s="128">
        <v>3370.5</v>
      </c>
      <c r="I707" s="127">
        <v>19</v>
      </c>
    </row>
    <row r="708" spans="1:9" x14ac:dyDescent="0.2">
      <c r="A708" t="s">
        <v>717</v>
      </c>
      <c r="D708" s="126"/>
      <c r="E708" t="s">
        <v>718</v>
      </c>
      <c r="F708" s="125">
        <v>644.04</v>
      </c>
      <c r="H708" s="128">
        <v>386.43</v>
      </c>
      <c r="I708" s="127" t="e">
        <v>#N/A</v>
      </c>
    </row>
    <row r="709" spans="1:9" x14ac:dyDescent="0.2">
      <c r="A709" t="s">
        <v>245</v>
      </c>
      <c r="D709" s="126"/>
      <c r="E709" t="s">
        <v>1918</v>
      </c>
      <c r="F709" s="125">
        <v>1299.44</v>
      </c>
      <c r="H709" s="128">
        <v>1299.44</v>
      </c>
      <c r="I709" s="127">
        <v>9</v>
      </c>
    </row>
    <row r="710" spans="1:9" x14ac:dyDescent="0.2">
      <c r="A710" t="s">
        <v>719</v>
      </c>
      <c r="D710" s="126"/>
      <c r="E710" t="s">
        <v>1919</v>
      </c>
      <c r="F710" s="125">
        <v>797.12</v>
      </c>
      <c r="H710" s="128">
        <v>797.12</v>
      </c>
      <c r="I710" s="127" t="e">
        <v>#N/A</v>
      </c>
    </row>
    <row r="711" spans="1:9" x14ac:dyDescent="0.2">
      <c r="A711" t="s">
        <v>720</v>
      </c>
      <c r="D711" s="126" t="s">
        <v>696</v>
      </c>
      <c r="E711" t="s">
        <v>1920</v>
      </c>
      <c r="F711" s="125">
        <v>503.64</v>
      </c>
      <c r="H711" s="128">
        <v>503.64</v>
      </c>
      <c r="I711" s="127" t="e">
        <v>#N/A</v>
      </c>
    </row>
    <row r="712" spans="1:9" x14ac:dyDescent="0.2">
      <c r="A712" t="s">
        <v>721</v>
      </c>
      <c r="D712" s="126"/>
      <c r="E712" t="s">
        <v>1921</v>
      </c>
      <c r="F712" s="125">
        <v>503.64</v>
      </c>
      <c r="H712" s="128">
        <v>503.64</v>
      </c>
      <c r="I712" s="127" t="e">
        <v>#N/A</v>
      </c>
    </row>
    <row r="713" spans="1:9" x14ac:dyDescent="0.2">
      <c r="A713" t="s">
        <v>722</v>
      </c>
      <c r="D713" s="126" t="s">
        <v>716</v>
      </c>
      <c r="E713" t="s">
        <v>1922</v>
      </c>
      <c r="F713" s="125">
        <v>2246.67</v>
      </c>
      <c r="H713" s="128">
        <v>2246.67</v>
      </c>
      <c r="I713" s="127">
        <v>25</v>
      </c>
    </row>
    <row r="714" spans="1:9" x14ac:dyDescent="0.2">
      <c r="A714" t="s">
        <v>253</v>
      </c>
      <c r="D714" s="126" t="s">
        <v>716</v>
      </c>
      <c r="E714" t="s">
        <v>1923</v>
      </c>
      <c r="F714" s="125">
        <v>85.88</v>
      </c>
      <c r="H714" s="128">
        <v>51.53</v>
      </c>
      <c r="I714" s="127">
        <v>4</v>
      </c>
    </row>
    <row r="715" spans="1:9" x14ac:dyDescent="0.2">
      <c r="A715" t="s">
        <v>723</v>
      </c>
      <c r="D715" s="126" t="s">
        <v>716</v>
      </c>
      <c r="E715" t="s">
        <v>1924</v>
      </c>
      <c r="F715" s="125">
        <v>9.02</v>
      </c>
      <c r="H715" s="128">
        <v>5.41</v>
      </c>
      <c r="I715" s="127">
        <v>0.2</v>
      </c>
    </row>
    <row r="716" spans="1:9" x14ac:dyDescent="0.2">
      <c r="A716" t="s">
        <v>113</v>
      </c>
      <c r="D716" s="126" t="s">
        <v>716</v>
      </c>
      <c r="E716" t="s">
        <v>1925</v>
      </c>
      <c r="F716" s="125">
        <v>123.98</v>
      </c>
      <c r="H716" s="128">
        <v>74.39</v>
      </c>
      <c r="I716" s="127">
        <v>1.34</v>
      </c>
    </row>
    <row r="717" spans="1:9" x14ac:dyDescent="0.2">
      <c r="A717" t="s">
        <v>149</v>
      </c>
      <c r="D717" s="126" t="s">
        <v>716</v>
      </c>
      <c r="E717" t="s">
        <v>1926</v>
      </c>
      <c r="F717" s="125">
        <v>99.95</v>
      </c>
      <c r="H717" s="128">
        <v>59.97</v>
      </c>
      <c r="I717" s="127">
        <v>3.5</v>
      </c>
    </row>
    <row r="718" spans="1:9" x14ac:dyDescent="0.2">
      <c r="A718" t="s">
        <v>114</v>
      </c>
      <c r="D718" s="126" t="s">
        <v>716</v>
      </c>
      <c r="E718" t="s">
        <v>1927</v>
      </c>
      <c r="F718" s="125">
        <v>123.98</v>
      </c>
      <c r="H718" s="128">
        <v>74.39</v>
      </c>
      <c r="I718" s="127">
        <v>1.82</v>
      </c>
    </row>
    <row r="719" spans="1:9" x14ac:dyDescent="0.2">
      <c r="A719" t="s">
        <v>77</v>
      </c>
      <c r="D719" s="126" t="s">
        <v>716</v>
      </c>
      <c r="E719" t="s">
        <v>1928</v>
      </c>
      <c r="F719" s="125">
        <v>363.94</v>
      </c>
      <c r="H719" s="128">
        <v>218.36</v>
      </c>
      <c r="I719" s="127">
        <v>7.5</v>
      </c>
    </row>
    <row r="720" spans="1:9" x14ac:dyDescent="0.2">
      <c r="A720" t="s">
        <v>202</v>
      </c>
      <c r="D720" s="126" t="s">
        <v>716</v>
      </c>
      <c r="E720" t="s">
        <v>1929</v>
      </c>
      <c r="F720" s="125">
        <v>182.87</v>
      </c>
      <c r="H720" s="128">
        <v>109.72</v>
      </c>
      <c r="I720" s="127">
        <v>5.2</v>
      </c>
    </row>
    <row r="721" spans="1:9" x14ac:dyDescent="0.2">
      <c r="A721" t="s">
        <v>205</v>
      </c>
      <c r="D721" s="126" t="s">
        <v>716</v>
      </c>
      <c r="E721" t="s">
        <v>1930</v>
      </c>
      <c r="F721" s="125">
        <v>123.99</v>
      </c>
      <c r="H721" s="128">
        <v>74.39</v>
      </c>
      <c r="I721" s="127">
        <v>44</v>
      </c>
    </row>
    <row r="722" spans="1:9" x14ac:dyDescent="0.2">
      <c r="A722" t="s">
        <v>139</v>
      </c>
      <c r="D722" s="126" t="s">
        <v>716</v>
      </c>
      <c r="E722" t="s">
        <v>1931</v>
      </c>
      <c r="F722" s="125">
        <v>1254.83</v>
      </c>
      <c r="H722" s="128">
        <v>752.9</v>
      </c>
      <c r="I722" s="127">
        <v>1.64</v>
      </c>
    </row>
    <row r="723" spans="1:9" x14ac:dyDescent="0.2">
      <c r="A723" t="s">
        <v>724</v>
      </c>
      <c r="D723" s="126"/>
      <c r="E723" t="s">
        <v>1932</v>
      </c>
      <c r="F723" s="125">
        <v>130.91</v>
      </c>
      <c r="H723" s="128">
        <v>78.55</v>
      </c>
      <c r="I723" s="127">
        <v>3.14</v>
      </c>
    </row>
    <row r="724" spans="1:9" x14ac:dyDescent="0.2">
      <c r="A724" t="s">
        <v>725</v>
      </c>
      <c r="D724" s="126"/>
      <c r="E724" t="s">
        <v>1933</v>
      </c>
      <c r="F724" s="125">
        <v>176.37</v>
      </c>
      <c r="H724" s="128">
        <v>105.82</v>
      </c>
      <c r="I724" s="127">
        <v>4.0999999999999996</v>
      </c>
    </row>
    <row r="725" spans="1:9" x14ac:dyDescent="0.2">
      <c r="A725" t="s">
        <v>726</v>
      </c>
      <c r="D725" s="126"/>
      <c r="E725" t="s">
        <v>1934</v>
      </c>
      <c r="F725" s="125">
        <v>178.51</v>
      </c>
      <c r="H725" s="128">
        <v>107.11</v>
      </c>
      <c r="I725" s="127">
        <v>5.09</v>
      </c>
    </row>
    <row r="726" spans="1:9" x14ac:dyDescent="0.2">
      <c r="A726" t="s">
        <v>727</v>
      </c>
      <c r="D726" s="126"/>
      <c r="E726" t="s">
        <v>1935</v>
      </c>
      <c r="F726" s="125">
        <v>83.34</v>
      </c>
      <c r="H726" s="128">
        <v>50.01</v>
      </c>
      <c r="I726" s="127">
        <v>1.8</v>
      </c>
    </row>
    <row r="727" spans="1:9" x14ac:dyDescent="0.2">
      <c r="A727" t="s">
        <v>728</v>
      </c>
      <c r="D727" s="126"/>
      <c r="E727" t="s">
        <v>1936</v>
      </c>
      <c r="F727" s="125">
        <v>90.09</v>
      </c>
      <c r="H727" s="128">
        <v>54.05</v>
      </c>
      <c r="I727" s="127">
        <v>2.2400000000000002</v>
      </c>
    </row>
    <row r="728" spans="1:9" x14ac:dyDescent="0.2">
      <c r="A728" t="s">
        <v>729</v>
      </c>
      <c r="D728" s="126"/>
      <c r="E728" t="s">
        <v>1937</v>
      </c>
      <c r="F728" s="125">
        <v>108.51</v>
      </c>
      <c r="H728" s="128">
        <v>65.11</v>
      </c>
      <c r="I728" s="127">
        <v>1.1200000000000001</v>
      </c>
    </row>
    <row r="729" spans="1:9" x14ac:dyDescent="0.2">
      <c r="A729" t="s">
        <v>730</v>
      </c>
      <c r="D729" s="126"/>
      <c r="E729" t="s">
        <v>1938</v>
      </c>
      <c r="F729" s="125">
        <v>124.59</v>
      </c>
      <c r="H729" s="128">
        <v>74.75</v>
      </c>
      <c r="I729" s="127">
        <v>2.16</v>
      </c>
    </row>
    <row r="730" spans="1:9" x14ac:dyDescent="0.2">
      <c r="A730" t="s">
        <v>731</v>
      </c>
      <c r="D730" s="126"/>
      <c r="E730" t="s">
        <v>1939</v>
      </c>
      <c r="F730" s="125">
        <v>81.44</v>
      </c>
      <c r="H730" s="128">
        <v>48.86</v>
      </c>
      <c r="I730" s="127">
        <v>1.6</v>
      </c>
    </row>
    <row r="731" spans="1:9" x14ac:dyDescent="0.2">
      <c r="A731" t="s">
        <v>732</v>
      </c>
      <c r="D731" s="126"/>
      <c r="E731" t="s">
        <v>1940</v>
      </c>
      <c r="F731" s="125">
        <v>133.74</v>
      </c>
      <c r="H731" s="128">
        <v>80.25</v>
      </c>
      <c r="I731" s="127">
        <v>3.1</v>
      </c>
    </row>
    <row r="732" spans="1:9" x14ac:dyDescent="0.2">
      <c r="A732" t="s">
        <v>733</v>
      </c>
      <c r="D732" s="126"/>
      <c r="E732" t="s">
        <v>1941</v>
      </c>
      <c r="F732" s="125">
        <v>125.8</v>
      </c>
      <c r="H732" s="128">
        <v>75.48</v>
      </c>
      <c r="I732" s="127">
        <v>4.09</v>
      </c>
    </row>
    <row r="733" spans="1:9" x14ac:dyDescent="0.2">
      <c r="A733" t="s">
        <v>734</v>
      </c>
      <c r="D733" s="126"/>
      <c r="E733" t="s">
        <v>1942</v>
      </c>
      <c r="F733" s="125">
        <v>149.6</v>
      </c>
      <c r="H733" s="128">
        <v>89.76</v>
      </c>
      <c r="I733" s="127">
        <v>5.14</v>
      </c>
    </row>
    <row r="734" spans="1:9" x14ac:dyDescent="0.2">
      <c r="A734" t="s">
        <v>735</v>
      </c>
      <c r="D734" s="126"/>
      <c r="E734" t="s">
        <v>1943</v>
      </c>
      <c r="F734" s="125">
        <v>122.4</v>
      </c>
      <c r="H734" s="128">
        <v>73.44</v>
      </c>
      <c r="I734" s="127">
        <v>3</v>
      </c>
    </row>
    <row r="735" spans="1:9" x14ac:dyDescent="0.2">
      <c r="A735" t="s">
        <v>736</v>
      </c>
      <c r="D735" s="126"/>
      <c r="E735" t="s">
        <v>1944</v>
      </c>
      <c r="F735" s="125">
        <v>170.29</v>
      </c>
      <c r="H735" s="128">
        <v>102.18</v>
      </c>
      <c r="I735" s="127">
        <v>4.0999999999999996</v>
      </c>
    </row>
    <row r="736" spans="1:9" x14ac:dyDescent="0.2">
      <c r="A736" t="s">
        <v>737</v>
      </c>
      <c r="D736" s="126"/>
      <c r="E736" t="s">
        <v>1945</v>
      </c>
      <c r="F736" s="125">
        <v>203.73</v>
      </c>
      <c r="H736" s="128">
        <v>122.24</v>
      </c>
      <c r="I736" s="127">
        <v>5.0999999999999996</v>
      </c>
    </row>
    <row r="737" spans="1:9" x14ac:dyDescent="0.2">
      <c r="A737" t="s">
        <v>738</v>
      </c>
      <c r="D737" s="126"/>
      <c r="E737" t="s">
        <v>1946</v>
      </c>
      <c r="F737" s="125">
        <v>12</v>
      </c>
      <c r="H737" s="128">
        <v>7.2</v>
      </c>
      <c r="I737" s="127">
        <v>0.05</v>
      </c>
    </row>
    <row r="738" spans="1:9" x14ac:dyDescent="0.2">
      <c r="A738" t="s">
        <v>739</v>
      </c>
      <c r="D738" s="126"/>
      <c r="E738" t="s">
        <v>1947</v>
      </c>
      <c r="F738" s="125">
        <v>10.8</v>
      </c>
      <c r="H738" s="128">
        <v>6.48</v>
      </c>
      <c r="I738" s="127">
        <v>0.15</v>
      </c>
    </row>
    <row r="739" spans="1:9" x14ac:dyDescent="0.2">
      <c r="A739" t="s">
        <v>740</v>
      </c>
      <c r="D739" s="126"/>
      <c r="E739" t="s">
        <v>1948</v>
      </c>
      <c r="F739" s="125">
        <v>10.8</v>
      </c>
      <c r="H739" s="128">
        <v>6.48</v>
      </c>
      <c r="I739" s="127">
        <v>0.05</v>
      </c>
    </row>
    <row r="740" spans="1:9" x14ac:dyDescent="0.2">
      <c r="A740" t="s">
        <v>741</v>
      </c>
      <c r="D740" s="126"/>
      <c r="E740" t="s">
        <v>1949</v>
      </c>
      <c r="F740" s="125">
        <v>6.35</v>
      </c>
      <c r="H740" s="128">
        <v>3.81</v>
      </c>
      <c r="I740" s="127">
        <v>0.04</v>
      </c>
    </row>
    <row r="741" spans="1:9" x14ac:dyDescent="0.2">
      <c r="A741" t="s">
        <v>742</v>
      </c>
      <c r="D741" s="126"/>
      <c r="E741" t="s">
        <v>1950</v>
      </c>
      <c r="F741" s="125">
        <v>10.8</v>
      </c>
      <c r="H741" s="128">
        <v>6.48</v>
      </c>
      <c r="I741" s="127">
        <v>0.02</v>
      </c>
    </row>
    <row r="742" spans="1:9" x14ac:dyDescent="0.2">
      <c r="A742" t="s">
        <v>743</v>
      </c>
      <c r="D742" s="126"/>
      <c r="E742" t="s">
        <v>1951</v>
      </c>
      <c r="F742" s="125">
        <v>9.09</v>
      </c>
      <c r="H742" s="128">
        <v>5.45</v>
      </c>
      <c r="I742" s="127">
        <v>0.09</v>
      </c>
    </row>
    <row r="743" spans="1:9" x14ac:dyDescent="0.2">
      <c r="A743" t="s">
        <v>744</v>
      </c>
      <c r="D743" s="126"/>
      <c r="E743" t="s">
        <v>1952</v>
      </c>
      <c r="F743" s="125">
        <v>12</v>
      </c>
      <c r="H743" s="128">
        <v>7.2</v>
      </c>
      <c r="I743" s="127">
        <v>0.25</v>
      </c>
    </row>
    <row r="744" spans="1:9" x14ac:dyDescent="0.2">
      <c r="A744" t="s">
        <v>745</v>
      </c>
      <c r="D744" s="126"/>
      <c r="E744" t="s">
        <v>1953</v>
      </c>
      <c r="F744" s="125">
        <v>12</v>
      </c>
      <c r="H744" s="128">
        <v>7.2</v>
      </c>
      <c r="I744" s="127">
        <v>0.25</v>
      </c>
    </row>
    <row r="745" spans="1:9" x14ac:dyDescent="0.2">
      <c r="A745" t="s">
        <v>746</v>
      </c>
      <c r="D745" s="126"/>
      <c r="E745" t="s">
        <v>1954</v>
      </c>
      <c r="F745" s="125">
        <v>12</v>
      </c>
      <c r="H745" s="128">
        <v>7.2</v>
      </c>
      <c r="I745" s="127">
        <v>0.05</v>
      </c>
    </row>
    <row r="746" spans="1:9" x14ac:dyDescent="0.2">
      <c r="A746" t="s">
        <v>747</v>
      </c>
      <c r="D746" s="126"/>
      <c r="E746" t="s">
        <v>1955</v>
      </c>
      <c r="F746" s="125">
        <v>12</v>
      </c>
      <c r="H746" s="128">
        <v>7.2</v>
      </c>
      <c r="I746" s="127">
        <v>0.15</v>
      </c>
    </row>
    <row r="747" spans="1:9" x14ac:dyDescent="0.2">
      <c r="A747" t="s">
        <v>1186</v>
      </c>
      <c r="D747" s="126"/>
      <c r="E747" t="s">
        <v>1956</v>
      </c>
      <c r="F747" s="125">
        <v>259.75</v>
      </c>
      <c r="H747" s="128">
        <v>155.85</v>
      </c>
      <c r="I747" s="127" t="e">
        <v>#N/A</v>
      </c>
    </row>
    <row r="748" spans="1:9" x14ac:dyDescent="0.2">
      <c r="A748" t="s">
        <v>1187</v>
      </c>
      <c r="D748" s="126"/>
      <c r="E748" t="s">
        <v>1957</v>
      </c>
      <c r="F748" s="125">
        <v>26.84</v>
      </c>
      <c r="H748" s="128">
        <v>16.100000000000001</v>
      </c>
      <c r="I748" s="127" t="e">
        <v>#N/A</v>
      </c>
    </row>
    <row r="749" spans="1:9" x14ac:dyDescent="0.2">
      <c r="A749" t="s">
        <v>748</v>
      </c>
      <c r="D749" s="126"/>
      <c r="E749" t="s">
        <v>749</v>
      </c>
      <c r="F749" s="125">
        <v>208.95</v>
      </c>
      <c r="H749" s="128">
        <v>125.37</v>
      </c>
      <c r="I749" s="127">
        <v>5</v>
      </c>
    </row>
    <row r="750" spans="1:9" x14ac:dyDescent="0.2">
      <c r="A750" t="s">
        <v>1188</v>
      </c>
      <c r="D750" s="126"/>
      <c r="E750" t="s">
        <v>1958</v>
      </c>
      <c r="F750" s="125">
        <v>264.75</v>
      </c>
      <c r="H750" s="128">
        <v>158.85</v>
      </c>
      <c r="I750" s="127">
        <v>5</v>
      </c>
    </row>
    <row r="751" spans="1:9" x14ac:dyDescent="0.2">
      <c r="A751" t="s">
        <v>750</v>
      </c>
      <c r="D751" s="126"/>
      <c r="E751" t="s">
        <v>1959</v>
      </c>
      <c r="F751" s="125">
        <v>11.12</v>
      </c>
      <c r="H751" s="128">
        <v>6.67</v>
      </c>
      <c r="I751" s="127">
        <v>0.27</v>
      </c>
    </row>
    <row r="752" spans="1:9" x14ac:dyDescent="0.2">
      <c r="A752" t="s">
        <v>751</v>
      </c>
      <c r="D752" s="126"/>
      <c r="E752" t="s">
        <v>1960</v>
      </c>
      <c r="F752" s="125">
        <v>18.23</v>
      </c>
      <c r="H752" s="128">
        <v>10.94</v>
      </c>
      <c r="I752" s="127">
        <v>0.43099999999999999</v>
      </c>
    </row>
    <row r="753" spans="1:9" x14ac:dyDescent="0.2">
      <c r="A753" t="s">
        <v>752</v>
      </c>
      <c r="D753" s="126"/>
      <c r="E753" t="s">
        <v>1961</v>
      </c>
      <c r="F753" s="125">
        <v>12.74</v>
      </c>
      <c r="H753" s="128">
        <v>7.65</v>
      </c>
      <c r="I753" s="127">
        <v>0.47</v>
      </c>
    </row>
    <row r="754" spans="1:9" x14ac:dyDescent="0.2">
      <c r="A754" t="s">
        <v>753</v>
      </c>
      <c r="D754" s="126"/>
      <c r="E754" t="s">
        <v>1962</v>
      </c>
      <c r="F754" s="125">
        <v>19.97</v>
      </c>
      <c r="H754" s="128">
        <v>11.98</v>
      </c>
      <c r="I754" s="127">
        <v>0.79</v>
      </c>
    </row>
    <row r="755" spans="1:9" x14ac:dyDescent="0.2">
      <c r="A755" t="s">
        <v>754</v>
      </c>
      <c r="D755" s="126"/>
      <c r="E755" t="s">
        <v>1963</v>
      </c>
      <c r="F755" s="125">
        <v>15.64</v>
      </c>
      <c r="H755" s="128">
        <v>9.3800000000000008</v>
      </c>
      <c r="I755" s="127">
        <v>0.72</v>
      </c>
    </row>
    <row r="756" spans="1:9" x14ac:dyDescent="0.2">
      <c r="A756" t="s">
        <v>755</v>
      </c>
      <c r="D756" s="126"/>
      <c r="E756" t="s">
        <v>1964</v>
      </c>
      <c r="F756" s="125">
        <v>24.99</v>
      </c>
      <c r="H756" s="128">
        <v>15</v>
      </c>
      <c r="I756" s="127">
        <v>1.1000000000000001</v>
      </c>
    </row>
    <row r="757" spans="1:9" x14ac:dyDescent="0.2">
      <c r="A757" t="s">
        <v>756</v>
      </c>
      <c r="D757" s="126"/>
      <c r="E757" t="s">
        <v>1965</v>
      </c>
      <c r="F757" s="125">
        <v>23.99</v>
      </c>
      <c r="H757" s="128">
        <v>14.39</v>
      </c>
      <c r="I757" s="127">
        <v>1.1060000000000001</v>
      </c>
    </row>
    <row r="758" spans="1:9" x14ac:dyDescent="0.2">
      <c r="A758" t="s">
        <v>757</v>
      </c>
      <c r="D758" s="126"/>
      <c r="E758" t="s">
        <v>1966</v>
      </c>
      <c r="F758" s="125">
        <v>53.99</v>
      </c>
      <c r="H758" s="128">
        <v>32.39</v>
      </c>
      <c r="I758" s="127">
        <v>2.39</v>
      </c>
    </row>
    <row r="759" spans="1:9" x14ac:dyDescent="0.2">
      <c r="A759" t="s">
        <v>758</v>
      </c>
      <c r="D759" s="126"/>
      <c r="E759" t="s">
        <v>1967</v>
      </c>
      <c r="F759" s="125">
        <v>83.99</v>
      </c>
      <c r="H759" s="128">
        <v>50.39</v>
      </c>
      <c r="I759" s="127">
        <v>3.44</v>
      </c>
    </row>
    <row r="760" spans="1:9" x14ac:dyDescent="0.2">
      <c r="A760" t="s">
        <v>759</v>
      </c>
      <c r="D760" s="126"/>
      <c r="E760" t="s">
        <v>1968</v>
      </c>
      <c r="F760" s="125">
        <v>285.97000000000003</v>
      </c>
      <c r="H760" s="128">
        <v>171.58</v>
      </c>
      <c r="I760" s="127">
        <v>10.5</v>
      </c>
    </row>
    <row r="761" spans="1:9" x14ac:dyDescent="0.2">
      <c r="A761" t="s">
        <v>760</v>
      </c>
      <c r="D761" s="126"/>
      <c r="E761" t="s">
        <v>1969</v>
      </c>
      <c r="F761" s="125">
        <v>11.34</v>
      </c>
      <c r="H761" s="128">
        <v>6.8</v>
      </c>
      <c r="I761" s="127">
        <v>0.3</v>
      </c>
    </row>
    <row r="762" spans="1:9" x14ac:dyDescent="0.2">
      <c r="A762" t="s">
        <v>761</v>
      </c>
      <c r="D762" s="126"/>
      <c r="E762" t="s">
        <v>1970</v>
      </c>
      <c r="F762" s="125">
        <v>14.2</v>
      </c>
      <c r="H762" s="128">
        <v>8.52</v>
      </c>
      <c r="I762" s="127">
        <v>0.34399999999999997</v>
      </c>
    </row>
    <row r="763" spans="1:9" x14ac:dyDescent="0.2">
      <c r="A763" t="s">
        <v>762</v>
      </c>
      <c r="D763" s="126"/>
      <c r="E763" t="s">
        <v>1971</v>
      </c>
      <c r="F763" s="125">
        <v>2.2400000000000002</v>
      </c>
      <c r="H763" s="128">
        <v>1.34</v>
      </c>
      <c r="I763" s="127">
        <v>0.05</v>
      </c>
    </row>
    <row r="764" spans="1:9" x14ac:dyDescent="0.2">
      <c r="A764" t="s">
        <v>763</v>
      </c>
      <c r="D764" s="126"/>
      <c r="E764" t="s">
        <v>1972</v>
      </c>
      <c r="F764" s="125">
        <v>2.2400000000000002</v>
      </c>
      <c r="H764" s="128">
        <v>1.34</v>
      </c>
      <c r="I764" s="127">
        <v>0.05</v>
      </c>
    </row>
    <row r="765" spans="1:9" x14ac:dyDescent="0.2">
      <c r="A765" t="s">
        <v>218</v>
      </c>
      <c r="D765" s="126"/>
      <c r="E765" t="s">
        <v>1973</v>
      </c>
      <c r="F765" s="125">
        <v>6.57</v>
      </c>
      <c r="H765" s="128">
        <v>3.94</v>
      </c>
      <c r="I765" s="127">
        <v>0.32</v>
      </c>
    </row>
    <row r="766" spans="1:9" x14ac:dyDescent="0.2">
      <c r="A766" t="s">
        <v>764</v>
      </c>
      <c r="D766" s="126"/>
      <c r="E766" t="s">
        <v>1974</v>
      </c>
      <c r="F766" s="125">
        <v>8.9700000000000006</v>
      </c>
      <c r="H766" s="128">
        <v>5.38</v>
      </c>
      <c r="I766" s="127">
        <v>0.25</v>
      </c>
    </row>
    <row r="767" spans="1:9" x14ac:dyDescent="0.2">
      <c r="A767" t="s">
        <v>765</v>
      </c>
      <c r="D767" s="126"/>
      <c r="E767" t="s">
        <v>1975</v>
      </c>
      <c r="F767" s="125">
        <v>8.94</v>
      </c>
      <c r="H767" s="128">
        <v>5.37</v>
      </c>
      <c r="I767" s="127">
        <v>0.22</v>
      </c>
    </row>
    <row r="768" spans="1:9" x14ac:dyDescent="0.2">
      <c r="A768" t="s">
        <v>766</v>
      </c>
      <c r="D768" s="126"/>
      <c r="E768" t="s">
        <v>1976</v>
      </c>
      <c r="F768" s="125">
        <v>9.9700000000000006</v>
      </c>
      <c r="H768" s="128">
        <v>5.98</v>
      </c>
      <c r="I768" s="127">
        <v>0.28999999999999998</v>
      </c>
    </row>
    <row r="769" spans="1:9" x14ac:dyDescent="0.2">
      <c r="A769" t="s">
        <v>215</v>
      </c>
      <c r="D769" s="126"/>
      <c r="E769" t="s">
        <v>1977</v>
      </c>
      <c r="F769" s="125">
        <v>10.74</v>
      </c>
      <c r="H769" s="128">
        <v>6.45</v>
      </c>
      <c r="I769" s="127">
        <v>0.32</v>
      </c>
    </row>
    <row r="770" spans="1:9" x14ac:dyDescent="0.2">
      <c r="A770" t="s">
        <v>216</v>
      </c>
      <c r="D770" s="126"/>
      <c r="E770" t="s">
        <v>1978</v>
      </c>
      <c r="F770" s="125">
        <v>10.74</v>
      </c>
      <c r="H770" s="128">
        <v>6.45</v>
      </c>
      <c r="I770" s="127">
        <v>0.25</v>
      </c>
    </row>
    <row r="771" spans="1:9" x14ac:dyDescent="0.2">
      <c r="A771" t="s">
        <v>217</v>
      </c>
      <c r="D771" s="126"/>
      <c r="E771" t="s">
        <v>1979</v>
      </c>
      <c r="F771" s="125">
        <v>12.19</v>
      </c>
      <c r="H771" s="128">
        <v>7.32</v>
      </c>
      <c r="I771" s="127">
        <v>0.32</v>
      </c>
    </row>
    <row r="772" spans="1:9" x14ac:dyDescent="0.2">
      <c r="A772" t="s">
        <v>767</v>
      </c>
      <c r="D772" s="126"/>
      <c r="E772" t="s">
        <v>1980</v>
      </c>
      <c r="F772" s="125">
        <v>3.89</v>
      </c>
      <c r="H772" s="128">
        <v>2.33</v>
      </c>
      <c r="I772" s="127">
        <v>0.06</v>
      </c>
    </row>
    <row r="773" spans="1:9" x14ac:dyDescent="0.2">
      <c r="A773" t="s">
        <v>768</v>
      </c>
      <c r="D773" s="126"/>
      <c r="E773" t="s">
        <v>1981</v>
      </c>
      <c r="F773" s="125">
        <v>4.2699999999999996</v>
      </c>
      <c r="H773" s="128">
        <v>2.56</v>
      </c>
      <c r="I773" s="127">
        <v>0.06</v>
      </c>
    </row>
    <row r="774" spans="1:9" x14ac:dyDescent="0.2">
      <c r="A774" t="s">
        <v>769</v>
      </c>
      <c r="D774" s="126"/>
      <c r="E774" t="s">
        <v>1982</v>
      </c>
      <c r="F774" s="125">
        <v>4.9400000000000004</v>
      </c>
      <c r="H774" s="128">
        <v>2.97</v>
      </c>
      <c r="I774" s="127">
        <v>0.12</v>
      </c>
    </row>
    <row r="775" spans="1:9" x14ac:dyDescent="0.2">
      <c r="A775" t="s">
        <v>770</v>
      </c>
      <c r="D775" s="126"/>
      <c r="E775" t="s">
        <v>1983</v>
      </c>
      <c r="F775" s="125">
        <v>4.9400000000000004</v>
      </c>
      <c r="H775" s="128">
        <v>2.97</v>
      </c>
      <c r="I775" s="127">
        <v>0.12</v>
      </c>
    </row>
    <row r="776" spans="1:9" x14ac:dyDescent="0.2">
      <c r="A776" t="s">
        <v>771</v>
      </c>
      <c r="D776" s="126"/>
      <c r="E776" t="s">
        <v>1984</v>
      </c>
      <c r="F776" s="125">
        <v>5.84</v>
      </c>
      <c r="H776" s="128">
        <v>3.5</v>
      </c>
      <c r="I776" s="127">
        <v>0.19</v>
      </c>
    </row>
    <row r="777" spans="1:9" x14ac:dyDescent="0.2">
      <c r="A777" t="s">
        <v>772</v>
      </c>
      <c r="D777" s="126"/>
      <c r="E777" t="s">
        <v>1985</v>
      </c>
      <c r="F777" s="125">
        <v>5.57</v>
      </c>
      <c r="H777" s="128">
        <v>3.34</v>
      </c>
      <c r="I777" s="127">
        <v>0.19</v>
      </c>
    </row>
    <row r="778" spans="1:9" x14ac:dyDescent="0.2">
      <c r="A778" t="s">
        <v>773</v>
      </c>
      <c r="D778" s="126"/>
      <c r="E778" t="s">
        <v>1986</v>
      </c>
      <c r="F778" s="125">
        <v>24.24</v>
      </c>
      <c r="H778" s="128">
        <v>14.54</v>
      </c>
      <c r="I778" s="127">
        <v>0.75</v>
      </c>
    </row>
    <row r="779" spans="1:9" x14ac:dyDescent="0.2">
      <c r="A779" t="s">
        <v>774</v>
      </c>
      <c r="D779" s="126"/>
      <c r="E779" t="s">
        <v>1987</v>
      </c>
      <c r="F779" s="125">
        <v>33.06</v>
      </c>
      <c r="H779" s="128">
        <v>19.84</v>
      </c>
      <c r="I779" s="127">
        <v>1.43</v>
      </c>
    </row>
    <row r="780" spans="1:9" x14ac:dyDescent="0.2">
      <c r="A780" t="s">
        <v>775</v>
      </c>
      <c r="D780" s="126"/>
      <c r="E780" t="s">
        <v>1988</v>
      </c>
      <c r="F780" s="125">
        <v>38.58</v>
      </c>
      <c r="H780" s="128">
        <v>23.15</v>
      </c>
      <c r="I780" s="127">
        <v>0.74</v>
      </c>
    </row>
    <row r="781" spans="1:9" x14ac:dyDescent="0.2">
      <c r="A781" t="s">
        <v>776</v>
      </c>
      <c r="D781" s="126"/>
      <c r="E781" t="s">
        <v>1989</v>
      </c>
      <c r="F781" s="125">
        <v>44.09</v>
      </c>
      <c r="H781" s="128">
        <v>26.45</v>
      </c>
      <c r="I781" s="127">
        <v>1.4</v>
      </c>
    </row>
    <row r="782" spans="1:9" x14ac:dyDescent="0.2">
      <c r="A782" t="s">
        <v>777</v>
      </c>
      <c r="D782" s="126"/>
      <c r="E782" t="s">
        <v>1990</v>
      </c>
      <c r="F782" s="125">
        <v>55.11</v>
      </c>
      <c r="H782" s="128">
        <v>33.07</v>
      </c>
      <c r="I782" s="127">
        <v>1.54</v>
      </c>
    </row>
    <row r="783" spans="1:9" x14ac:dyDescent="0.2">
      <c r="A783" t="s">
        <v>778</v>
      </c>
      <c r="D783" s="126"/>
      <c r="E783" t="s">
        <v>1991</v>
      </c>
      <c r="F783" s="125">
        <v>77.16</v>
      </c>
      <c r="H783" s="128">
        <v>46.3</v>
      </c>
      <c r="I783" s="127">
        <v>2.21</v>
      </c>
    </row>
    <row r="784" spans="1:9" x14ac:dyDescent="0.2">
      <c r="A784" t="s">
        <v>779</v>
      </c>
      <c r="D784" s="126"/>
      <c r="E784" t="s">
        <v>1992</v>
      </c>
      <c r="F784" s="125">
        <v>99.21</v>
      </c>
      <c r="H784" s="128">
        <v>59.53</v>
      </c>
      <c r="I784" s="127">
        <v>4.78</v>
      </c>
    </row>
    <row r="785" spans="1:9" x14ac:dyDescent="0.2">
      <c r="A785" t="s">
        <v>780</v>
      </c>
      <c r="D785" s="126"/>
      <c r="E785" t="s">
        <v>1993</v>
      </c>
      <c r="F785" s="125">
        <v>115.75</v>
      </c>
      <c r="H785" s="128">
        <v>69.45</v>
      </c>
      <c r="I785" s="127">
        <v>5</v>
      </c>
    </row>
    <row r="786" spans="1:9" x14ac:dyDescent="0.2">
      <c r="A786" t="s">
        <v>781</v>
      </c>
      <c r="D786" s="126"/>
      <c r="E786" t="s">
        <v>1994</v>
      </c>
      <c r="F786" s="125">
        <v>20.95</v>
      </c>
      <c r="H786" s="128">
        <v>12.57</v>
      </c>
      <c r="I786" s="127">
        <v>0.32</v>
      </c>
    </row>
    <row r="787" spans="1:9" x14ac:dyDescent="0.2">
      <c r="A787" t="s">
        <v>782</v>
      </c>
      <c r="D787" s="126"/>
      <c r="E787" t="s">
        <v>1995</v>
      </c>
      <c r="F787" s="125">
        <v>20.95</v>
      </c>
      <c r="H787" s="128">
        <v>12.57</v>
      </c>
      <c r="I787" s="127">
        <v>0.32</v>
      </c>
    </row>
    <row r="788" spans="1:9" x14ac:dyDescent="0.2">
      <c r="A788" t="s">
        <v>783</v>
      </c>
      <c r="D788" s="126"/>
      <c r="E788" t="s">
        <v>1996</v>
      </c>
      <c r="F788" s="125">
        <v>21.45</v>
      </c>
      <c r="H788" s="128">
        <v>12.87</v>
      </c>
      <c r="I788" s="127">
        <v>0.38</v>
      </c>
    </row>
    <row r="789" spans="1:9" x14ac:dyDescent="0.2">
      <c r="A789" t="s">
        <v>219</v>
      </c>
      <c r="D789" s="126"/>
      <c r="E789" t="s">
        <v>1997</v>
      </c>
      <c r="F789" s="125">
        <v>21.45</v>
      </c>
      <c r="H789" s="128">
        <v>12.87</v>
      </c>
      <c r="I789" s="127">
        <v>0.38</v>
      </c>
    </row>
    <row r="790" spans="1:9" x14ac:dyDescent="0.2">
      <c r="A790" t="s">
        <v>784</v>
      </c>
      <c r="D790" s="126"/>
      <c r="E790" t="s">
        <v>1998</v>
      </c>
      <c r="F790" s="125">
        <v>43.78</v>
      </c>
      <c r="H790" s="128">
        <v>26.27</v>
      </c>
      <c r="I790" s="127">
        <v>0.7</v>
      </c>
    </row>
    <row r="791" spans="1:9" x14ac:dyDescent="0.2">
      <c r="A791" t="s">
        <v>785</v>
      </c>
      <c r="D791" s="126"/>
      <c r="E791" t="s">
        <v>1999</v>
      </c>
      <c r="F791" s="125">
        <v>54.97</v>
      </c>
      <c r="H791" s="128">
        <v>32.979999999999997</v>
      </c>
      <c r="I791" s="127">
        <v>1.1200000000000001</v>
      </c>
    </row>
    <row r="792" spans="1:9" x14ac:dyDescent="0.2">
      <c r="A792" t="s">
        <v>786</v>
      </c>
      <c r="D792" s="126"/>
      <c r="E792" t="s">
        <v>2000</v>
      </c>
      <c r="F792" s="125">
        <v>71.16</v>
      </c>
      <c r="H792" s="128">
        <v>42.7</v>
      </c>
      <c r="I792" s="127">
        <v>2.27</v>
      </c>
    </row>
    <row r="793" spans="1:9" x14ac:dyDescent="0.2">
      <c r="A793" t="s">
        <v>787</v>
      </c>
      <c r="D793" s="126"/>
      <c r="E793" t="s">
        <v>2001</v>
      </c>
      <c r="F793" s="125">
        <v>103.19</v>
      </c>
      <c r="H793" s="128">
        <v>61.91</v>
      </c>
      <c r="I793" s="127" t="e">
        <v>#N/A</v>
      </c>
    </row>
    <row r="794" spans="1:9" x14ac:dyDescent="0.2">
      <c r="A794" t="s">
        <v>300</v>
      </c>
      <c r="D794" s="126"/>
      <c r="E794" t="s">
        <v>2002</v>
      </c>
      <c r="F794" s="125">
        <v>52.91</v>
      </c>
      <c r="H794" s="128">
        <v>31.75</v>
      </c>
      <c r="I794" s="127">
        <v>1.48</v>
      </c>
    </row>
    <row r="795" spans="1:9" x14ac:dyDescent="0.2">
      <c r="A795" t="s">
        <v>301</v>
      </c>
      <c r="D795" s="126"/>
      <c r="E795" t="s">
        <v>2003</v>
      </c>
      <c r="F795" s="125">
        <v>78.7</v>
      </c>
      <c r="H795" s="128">
        <v>47.22</v>
      </c>
      <c r="I795" s="127">
        <v>3.08</v>
      </c>
    </row>
    <row r="796" spans="1:9" x14ac:dyDescent="0.2">
      <c r="A796" t="s">
        <v>302</v>
      </c>
      <c r="D796" s="126"/>
      <c r="E796" t="s">
        <v>2004</v>
      </c>
      <c r="F796" s="125">
        <v>99.21</v>
      </c>
      <c r="H796" s="128">
        <v>59.53</v>
      </c>
      <c r="I796" s="127">
        <v>3.15</v>
      </c>
    </row>
    <row r="797" spans="1:9" x14ac:dyDescent="0.2">
      <c r="A797" t="s">
        <v>303</v>
      </c>
      <c r="D797" s="126"/>
      <c r="E797" t="s">
        <v>2005</v>
      </c>
      <c r="F797" s="125">
        <v>110.2</v>
      </c>
      <c r="H797" s="128">
        <v>66.12</v>
      </c>
      <c r="I797" s="127">
        <v>4.6399999999999997</v>
      </c>
    </row>
    <row r="798" spans="1:9" x14ac:dyDescent="0.2">
      <c r="A798" t="s">
        <v>788</v>
      </c>
      <c r="D798" s="126"/>
      <c r="E798" t="s">
        <v>2006</v>
      </c>
      <c r="F798" s="125">
        <v>134.93</v>
      </c>
      <c r="H798" s="128">
        <v>80.959999999999994</v>
      </c>
      <c r="I798" s="127" t="e">
        <v>#N/A</v>
      </c>
    </row>
    <row r="799" spans="1:9" x14ac:dyDescent="0.2">
      <c r="A799" t="s">
        <v>1189</v>
      </c>
      <c r="D799" s="126"/>
      <c r="E799" t="s">
        <v>2007</v>
      </c>
      <c r="F799" s="125" t="e">
        <v>#N/A</v>
      </c>
      <c r="H799" s="128" t="e">
        <v>#N/A</v>
      </c>
      <c r="I799" s="127" t="e">
        <v>#N/A</v>
      </c>
    </row>
    <row r="800" spans="1:9" x14ac:dyDescent="0.2">
      <c r="A800" t="s">
        <v>304</v>
      </c>
      <c r="D800" s="126"/>
      <c r="E800" t="s">
        <v>2008</v>
      </c>
      <c r="F800" s="125">
        <v>129.97</v>
      </c>
      <c r="H800" s="128">
        <v>77.98</v>
      </c>
      <c r="I800" s="127">
        <v>5</v>
      </c>
    </row>
    <row r="801" spans="1:9" x14ac:dyDescent="0.2">
      <c r="A801" t="s">
        <v>305</v>
      </c>
      <c r="D801" s="126"/>
      <c r="E801" t="s">
        <v>2009</v>
      </c>
      <c r="F801" s="125">
        <v>129.97</v>
      </c>
      <c r="H801" s="128">
        <v>77.98</v>
      </c>
      <c r="I801" s="127">
        <v>5</v>
      </c>
    </row>
    <row r="802" spans="1:9" x14ac:dyDescent="0.2">
      <c r="A802" t="s">
        <v>313</v>
      </c>
      <c r="D802" s="126" t="s">
        <v>487</v>
      </c>
      <c r="E802" t="s">
        <v>2010</v>
      </c>
      <c r="F802" s="125">
        <v>264.94</v>
      </c>
      <c r="H802" s="128">
        <v>158.96</v>
      </c>
      <c r="I802" s="127">
        <v>1.21</v>
      </c>
    </row>
    <row r="803" spans="1:9" x14ac:dyDescent="0.2">
      <c r="A803" t="s">
        <v>789</v>
      </c>
      <c r="D803" s="126" t="s">
        <v>487</v>
      </c>
      <c r="E803" t="s">
        <v>2011</v>
      </c>
      <c r="F803" s="125">
        <v>38.79</v>
      </c>
      <c r="H803" s="128">
        <v>23.27</v>
      </c>
      <c r="I803" s="127">
        <v>0.56999999999999995</v>
      </c>
    </row>
    <row r="804" spans="1:9" x14ac:dyDescent="0.2">
      <c r="A804" t="s">
        <v>790</v>
      </c>
      <c r="D804" s="126" t="s">
        <v>487</v>
      </c>
      <c r="E804" t="s">
        <v>2012</v>
      </c>
      <c r="F804" s="125">
        <v>47.56</v>
      </c>
      <c r="H804" s="128">
        <v>28.54</v>
      </c>
      <c r="I804" s="127">
        <v>1.18</v>
      </c>
    </row>
    <row r="805" spans="1:9" x14ac:dyDescent="0.2">
      <c r="A805" t="s">
        <v>791</v>
      </c>
      <c r="D805" s="126" t="s">
        <v>487</v>
      </c>
      <c r="E805" t="s">
        <v>2013</v>
      </c>
      <c r="F805" s="125">
        <v>46.75</v>
      </c>
      <c r="H805" s="128">
        <v>28.05</v>
      </c>
      <c r="I805" s="127">
        <v>0</v>
      </c>
    </row>
    <row r="806" spans="1:9" x14ac:dyDescent="0.2">
      <c r="A806" t="s">
        <v>792</v>
      </c>
      <c r="D806" s="126"/>
      <c r="E806" t="s">
        <v>2014</v>
      </c>
      <c r="F806" s="125">
        <v>257.97000000000003</v>
      </c>
      <c r="H806" s="128">
        <v>154.78</v>
      </c>
      <c r="I806" s="127" t="e">
        <v>#N/A</v>
      </c>
    </row>
    <row r="807" spans="1:9" x14ac:dyDescent="0.2">
      <c r="A807" t="s">
        <v>793</v>
      </c>
      <c r="D807" s="126" t="s">
        <v>487</v>
      </c>
      <c r="E807" t="s">
        <v>2015</v>
      </c>
      <c r="F807" s="125">
        <v>46.84</v>
      </c>
      <c r="H807" s="128">
        <v>28.1</v>
      </c>
      <c r="I807" s="127">
        <v>3</v>
      </c>
    </row>
    <row r="808" spans="1:9" x14ac:dyDescent="0.2">
      <c r="A808" t="s">
        <v>794</v>
      </c>
      <c r="D808" s="126"/>
      <c r="E808" t="s">
        <v>2016</v>
      </c>
      <c r="F808" s="125">
        <v>13.97</v>
      </c>
      <c r="H808" s="128">
        <v>8.3800000000000008</v>
      </c>
      <c r="I808" s="127">
        <v>10</v>
      </c>
    </row>
    <row r="809" spans="1:9" x14ac:dyDescent="0.2">
      <c r="A809" t="s">
        <v>259</v>
      </c>
      <c r="D809" s="126" t="s">
        <v>487</v>
      </c>
      <c r="E809" t="s">
        <v>2017</v>
      </c>
      <c r="F809" s="125">
        <v>95.99</v>
      </c>
      <c r="H809" s="128">
        <v>57.59</v>
      </c>
      <c r="I809" s="127">
        <v>10</v>
      </c>
    </row>
    <row r="810" spans="1:9" x14ac:dyDescent="0.2">
      <c r="A810" t="s">
        <v>795</v>
      </c>
      <c r="D810" s="126"/>
      <c r="E810" t="s">
        <v>2018</v>
      </c>
      <c r="F810" s="125">
        <v>25.15</v>
      </c>
      <c r="H810" s="128">
        <v>15.09</v>
      </c>
      <c r="I810" s="127">
        <v>5</v>
      </c>
    </row>
    <row r="811" spans="1:9" x14ac:dyDescent="0.2">
      <c r="A811" t="s">
        <v>796</v>
      </c>
      <c r="D811" s="126"/>
      <c r="E811" t="s">
        <v>2019</v>
      </c>
      <c r="F811" s="125">
        <v>49.74</v>
      </c>
      <c r="H811" s="128">
        <v>29.84</v>
      </c>
      <c r="I811" s="127">
        <v>7</v>
      </c>
    </row>
    <row r="812" spans="1:9" x14ac:dyDescent="0.2">
      <c r="A812" t="s">
        <v>797</v>
      </c>
      <c r="D812" s="126" t="s">
        <v>487</v>
      </c>
      <c r="E812" t="s">
        <v>2020</v>
      </c>
      <c r="F812" s="125">
        <v>100.45</v>
      </c>
      <c r="H812" s="128">
        <v>60.27</v>
      </c>
      <c r="I812" s="127">
        <v>27</v>
      </c>
    </row>
    <row r="813" spans="1:9" x14ac:dyDescent="0.2">
      <c r="A813" t="s">
        <v>260</v>
      </c>
      <c r="D813" s="126" t="s">
        <v>487</v>
      </c>
      <c r="E813" t="s">
        <v>2021</v>
      </c>
      <c r="F813" s="125">
        <v>272.98</v>
      </c>
      <c r="H813" s="128">
        <v>163.79</v>
      </c>
      <c r="I813" s="127">
        <v>27</v>
      </c>
    </row>
    <row r="814" spans="1:9" x14ac:dyDescent="0.2">
      <c r="A814" t="s">
        <v>798</v>
      </c>
      <c r="D814" s="126" t="s">
        <v>487</v>
      </c>
      <c r="E814" t="s">
        <v>2022</v>
      </c>
      <c r="F814" s="125">
        <v>284.47000000000003</v>
      </c>
      <c r="H814" s="128">
        <v>170.68</v>
      </c>
      <c r="I814" s="127">
        <v>18</v>
      </c>
    </row>
    <row r="815" spans="1:9" x14ac:dyDescent="0.2">
      <c r="A815" t="s">
        <v>261</v>
      </c>
      <c r="D815" s="126" t="s">
        <v>344</v>
      </c>
      <c r="E815" t="s">
        <v>2023</v>
      </c>
      <c r="F815" s="125">
        <v>197.15</v>
      </c>
      <c r="H815" s="128">
        <v>118.29</v>
      </c>
      <c r="I815" s="127">
        <v>18</v>
      </c>
    </row>
    <row r="816" spans="1:9" x14ac:dyDescent="0.2">
      <c r="A816" t="s">
        <v>799</v>
      </c>
      <c r="D816" s="126"/>
      <c r="E816" t="s">
        <v>2024</v>
      </c>
      <c r="F816" s="125">
        <v>50.57</v>
      </c>
      <c r="H816" s="128">
        <v>30.34</v>
      </c>
      <c r="I816" s="127">
        <v>10</v>
      </c>
    </row>
    <row r="817" spans="1:9" x14ac:dyDescent="0.2">
      <c r="A817" t="s">
        <v>800</v>
      </c>
      <c r="D817" s="126"/>
      <c r="E817" t="s">
        <v>2025</v>
      </c>
      <c r="F817" s="125">
        <v>100.94</v>
      </c>
      <c r="H817" s="128">
        <v>60.56</v>
      </c>
      <c r="I817" s="127">
        <v>7</v>
      </c>
    </row>
    <row r="818" spans="1:9" x14ac:dyDescent="0.2">
      <c r="A818" t="s">
        <v>801</v>
      </c>
      <c r="D818" t="s">
        <v>344</v>
      </c>
      <c r="E818" t="s">
        <v>2026</v>
      </c>
      <c r="F818" s="125">
        <v>204.96</v>
      </c>
      <c r="H818" s="128">
        <v>122.97</v>
      </c>
      <c r="I818" s="127">
        <v>50</v>
      </c>
    </row>
    <row r="819" spans="1:9" x14ac:dyDescent="0.2">
      <c r="A819" t="s">
        <v>262</v>
      </c>
      <c r="D819" t="s">
        <v>344</v>
      </c>
      <c r="E819" t="s">
        <v>2027</v>
      </c>
      <c r="F819" s="125">
        <v>494.99</v>
      </c>
      <c r="H819" s="128">
        <v>296.99</v>
      </c>
      <c r="I819" s="127">
        <v>50</v>
      </c>
    </row>
    <row r="820" spans="1:9" x14ac:dyDescent="0.2">
      <c r="A820" t="s">
        <v>802</v>
      </c>
      <c r="D820" t="s">
        <v>344</v>
      </c>
      <c r="E820" t="s">
        <v>2028</v>
      </c>
      <c r="F820" s="125">
        <v>516.95000000000005</v>
      </c>
      <c r="H820" s="128">
        <v>310.17</v>
      </c>
      <c r="I820" s="127">
        <v>26</v>
      </c>
    </row>
    <row r="821" spans="1:9" x14ac:dyDescent="0.2">
      <c r="A821" t="s">
        <v>803</v>
      </c>
      <c r="D821" t="s">
        <v>488</v>
      </c>
      <c r="E821" t="s">
        <v>2029</v>
      </c>
      <c r="F821" s="125">
        <v>257.99</v>
      </c>
      <c r="H821" s="128">
        <v>154.79</v>
      </c>
      <c r="I821" s="127">
        <v>26</v>
      </c>
    </row>
    <row r="822" spans="1:9" x14ac:dyDescent="0.2">
      <c r="A822" t="s">
        <v>804</v>
      </c>
      <c r="E822" t="s">
        <v>2030</v>
      </c>
      <c r="F822" s="125">
        <v>67.94</v>
      </c>
      <c r="H822" s="128">
        <v>40.76</v>
      </c>
      <c r="I822" s="127">
        <v>15</v>
      </c>
    </row>
    <row r="823" spans="1:9" x14ac:dyDescent="0.2">
      <c r="A823" t="s">
        <v>805</v>
      </c>
      <c r="E823" t="s">
        <v>2031</v>
      </c>
      <c r="F823" s="125">
        <v>135.97</v>
      </c>
      <c r="H823" s="128">
        <v>81.58</v>
      </c>
      <c r="I823" s="127">
        <v>100</v>
      </c>
    </row>
    <row r="824" spans="1:9" x14ac:dyDescent="0.2">
      <c r="A824" t="s">
        <v>806</v>
      </c>
      <c r="D824" t="s">
        <v>488</v>
      </c>
      <c r="E824" t="s">
        <v>2032</v>
      </c>
      <c r="F824" s="125">
        <v>272.95</v>
      </c>
      <c r="H824" s="128">
        <v>163.77000000000001</v>
      </c>
      <c r="I824" s="127">
        <v>71</v>
      </c>
    </row>
    <row r="825" spans="1:9" x14ac:dyDescent="0.2">
      <c r="A825" t="s">
        <v>807</v>
      </c>
      <c r="D825" t="s">
        <v>488</v>
      </c>
      <c r="E825" t="s">
        <v>2033</v>
      </c>
      <c r="F825" s="125">
        <v>679.97</v>
      </c>
      <c r="H825" s="128">
        <v>407.98</v>
      </c>
      <c r="I825" s="127">
        <v>71</v>
      </c>
    </row>
    <row r="826" spans="1:9" x14ac:dyDescent="0.2">
      <c r="A826" t="s">
        <v>808</v>
      </c>
      <c r="D826" s="126" t="s">
        <v>488</v>
      </c>
      <c r="E826" t="s">
        <v>2034</v>
      </c>
      <c r="F826" s="125">
        <v>709.94</v>
      </c>
      <c r="H826" s="128">
        <v>425.97</v>
      </c>
      <c r="I826" s="127">
        <v>166</v>
      </c>
    </row>
    <row r="827" spans="1:9" x14ac:dyDescent="0.2">
      <c r="A827" t="s">
        <v>809</v>
      </c>
      <c r="D827" s="126"/>
      <c r="E827" t="s">
        <v>2035</v>
      </c>
      <c r="F827" s="125">
        <v>1139.97</v>
      </c>
      <c r="H827" s="128">
        <v>683.98</v>
      </c>
      <c r="I827" s="127">
        <v>1.1200000000000001</v>
      </c>
    </row>
    <row r="828" spans="1:9" x14ac:dyDescent="0.2">
      <c r="A828" t="s">
        <v>810</v>
      </c>
      <c r="D828" s="126"/>
      <c r="E828" t="s">
        <v>2036</v>
      </c>
      <c r="F828" s="125">
        <v>589.97</v>
      </c>
      <c r="H828" s="128">
        <v>353.98</v>
      </c>
      <c r="I828" s="127">
        <v>0</v>
      </c>
    </row>
    <row r="829" spans="1:9" x14ac:dyDescent="0.2">
      <c r="A829" t="s">
        <v>811</v>
      </c>
      <c r="D829" s="126" t="s">
        <v>488</v>
      </c>
      <c r="E829" t="s">
        <v>2037</v>
      </c>
      <c r="F829" s="125">
        <v>1022.24</v>
      </c>
      <c r="H829" s="128">
        <v>613.34</v>
      </c>
      <c r="I829" s="127">
        <v>23</v>
      </c>
    </row>
    <row r="830" spans="1:9" x14ac:dyDescent="0.2">
      <c r="A830" t="s">
        <v>314</v>
      </c>
      <c r="D830" s="126" t="s">
        <v>344</v>
      </c>
      <c r="E830" t="s">
        <v>2038</v>
      </c>
      <c r="F830" s="125">
        <v>314.99</v>
      </c>
      <c r="H830" s="128">
        <v>188.99</v>
      </c>
      <c r="I830" s="127">
        <v>7</v>
      </c>
    </row>
    <row r="831" spans="1:9" x14ac:dyDescent="0.2">
      <c r="A831" t="s">
        <v>812</v>
      </c>
      <c r="D831" s="126" t="s">
        <v>344</v>
      </c>
      <c r="E831" t="s">
        <v>2039</v>
      </c>
      <c r="F831" s="125">
        <v>45.69</v>
      </c>
      <c r="H831" s="128">
        <v>27.42</v>
      </c>
      <c r="I831" s="127">
        <v>0.15</v>
      </c>
    </row>
    <row r="832" spans="1:9" x14ac:dyDescent="0.2">
      <c r="A832" t="s">
        <v>813</v>
      </c>
      <c r="D832" s="126" t="s">
        <v>344</v>
      </c>
      <c r="E832" t="s">
        <v>2040</v>
      </c>
      <c r="F832" s="125">
        <v>52.45</v>
      </c>
      <c r="H832" s="128">
        <v>31.47</v>
      </c>
      <c r="I832" s="127">
        <v>2</v>
      </c>
    </row>
    <row r="833" spans="1:9" x14ac:dyDescent="0.2">
      <c r="A833" t="s">
        <v>814</v>
      </c>
      <c r="D833" s="126" t="s">
        <v>344</v>
      </c>
      <c r="E833" t="s">
        <v>2041</v>
      </c>
      <c r="F833" s="125">
        <v>61.97</v>
      </c>
      <c r="H833" s="128">
        <v>37.18</v>
      </c>
      <c r="I833" s="127">
        <v>1.58</v>
      </c>
    </row>
    <row r="834" spans="1:9" x14ac:dyDescent="0.2">
      <c r="A834" t="s">
        <v>815</v>
      </c>
      <c r="D834" s="126"/>
      <c r="E834" t="s">
        <v>816</v>
      </c>
      <c r="F834" s="125">
        <v>20.97</v>
      </c>
      <c r="H834" s="128">
        <v>12.58</v>
      </c>
      <c r="I834" s="127">
        <v>0.16</v>
      </c>
    </row>
    <row r="835" spans="1:9" x14ac:dyDescent="0.2">
      <c r="A835" t="s">
        <v>817</v>
      </c>
      <c r="D835" s="126" t="s">
        <v>344</v>
      </c>
      <c r="E835" t="s">
        <v>2042</v>
      </c>
      <c r="F835" s="125">
        <v>53.49</v>
      </c>
      <c r="H835" s="128">
        <v>32.1</v>
      </c>
      <c r="I835" s="127">
        <v>1.96</v>
      </c>
    </row>
    <row r="836" spans="1:9" x14ac:dyDescent="0.2">
      <c r="A836" t="s">
        <v>818</v>
      </c>
      <c r="D836" s="126" t="s">
        <v>344</v>
      </c>
      <c r="E836" t="s">
        <v>2043</v>
      </c>
      <c r="F836" s="125">
        <v>58.97</v>
      </c>
      <c r="H836" s="128">
        <v>35.380000000000003</v>
      </c>
      <c r="I836" s="127">
        <v>57</v>
      </c>
    </row>
    <row r="837" spans="1:9" x14ac:dyDescent="0.2">
      <c r="A837" t="s">
        <v>819</v>
      </c>
      <c r="D837" s="126"/>
      <c r="E837" t="s">
        <v>2044</v>
      </c>
      <c r="F837" s="125">
        <v>344.49</v>
      </c>
      <c r="H837" s="128">
        <v>206.69</v>
      </c>
      <c r="I837" s="127" t="e">
        <v>#N/A</v>
      </c>
    </row>
    <row r="838" spans="1:9" x14ac:dyDescent="0.2">
      <c r="A838" t="s">
        <v>315</v>
      </c>
      <c r="D838" s="126" t="s">
        <v>344</v>
      </c>
      <c r="E838" t="s">
        <v>2045</v>
      </c>
      <c r="F838" s="125">
        <v>679.47</v>
      </c>
      <c r="H838" s="128">
        <v>407.68</v>
      </c>
      <c r="I838" s="127">
        <v>0</v>
      </c>
    </row>
    <row r="839" spans="1:9" x14ac:dyDescent="0.2">
      <c r="A839" t="s">
        <v>820</v>
      </c>
      <c r="D839" s="126" t="s">
        <v>487</v>
      </c>
      <c r="E839" t="s">
        <v>2046</v>
      </c>
      <c r="F839" s="125">
        <v>8.2899999999999991</v>
      </c>
      <c r="H839" s="128">
        <v>4.9800000000000004</v>
      </c>
      <c r="I839" s="127">
        <v>0.18</v>
      </c>
    </row>
    <row r="840" spans="1:9" x14ac:dyDescent="0.2">
      <c r="A840" t="s">
        <v>821</v>
      </c>
      <c r="D840" s="126" t="s">
        <v>487</v>
      </c>
      <c r="E840" t="s">
        <v>2047</v>
      </c>
      <c r="F840" s="125">
        <v>8.2899999999999991</v>
      </c>
      <c r="H840" s="128">
        <v>4.9800000000000004</v>
      </c>
      <c r="I840" s="127" t="e">
        <v>#N/A</v>
      </c>
    </row>
    <row r="841" spans="1:9" x14ac:dyDescent="0.2">
      <c r="A841" t="s">
        <v>263</v>
      </c>
      <c r="D841" s="126" t="s">
        <v>487</v>
      </c>
      <c r="E841" t="s">
        <v>2048</v>
      </c>
      <c r="F841" s="125">
        <v>8.7899999999999991</v>
      </c>
      <c r="H841" s="128">
        <v>5.28</v>
      </c>
      <c r="I841" s="127">
        <v>0.35</v>
      </c>
    </row>
    <row r="842" spans="1:9" x14ac:dyDescent="0.2">
      <c r="A842" t="s">
        <v>822</v>
      </c>
      <c r="D842" s="126" t="s">
        <v>487</v>
      </c>
      <c r="E842" t="s">
        <v>2049</v>
      </c>
      <c r="F842" s="125">
        <v>8.7899999999999991</v>
      </c>
      <c r="H842" s="128">
        <v>5.28</v>
      </c>
      <c r="I842" s="127" t="e">
        <v>#N/A</v>
      </c>
    </row>
    <row r="843" spans="1:9" x14ac:dyDescent="0.2">
      <c r="A843" t="s">
        <v>265</v>
      </c>
      <c r="D843" s="126" t="s">
        <v>344</v>
      </c>
      <c r="E843" t="s">
        <v>2050</v>
      </c>
      <c r="F843" s="125">
        <v>18.84</v>
      </c>
      <c r="H843" s="128">
        <v>11.31</v>
      </c>
      <c r="I843" s="127">
        <v>0.54</v>
      </c>
    </row>
    <row r="844" spans="1:9" x14ac:dyDescent="0.2">
      <c r="A844" t="s">
        <v>823</v>
      </c>
      <c r="D844" s="126" t="s">
        <v>344</v>
      </c>
      <c r="E844" t="s">
        <v>2051</v>
      </c>
      <c r="F844" s="125">
        <v>18.84</v>
      </c>
      <c r="H844" s="128">
        <v>11.31</v>
      </c>
      <c r="I844" s="127" t="e">
        <v>#N/A</v>
      </c>
    </row>
    <row r="845" spans="1:9" x14ac:dyDescent="0.2">
      <c r="A845" t="s">
        <v>824</v>
      </c>
      <c r="D845" s="126" t="s">
        <v>488</v>
      </c>
      <c r="E845" t="s">
        <v>2052</v>
      </c>
      <c r="F845" s="125">
        <v>23.29</v>
      </c>
      <c r="H845" s="128">
        <v>13.97</v>
      </c>
      <c r="I845" s="127">
        <v>0.35</v>
      </c>
    </row>
    <row r="846" spans="1:9" x14ac:dyDescent="0.2">
      <c r="A846" t="s">
        <v>264</v>
      </c>
      <c r="D846" s="126" t="s">
        <v>344</v>
      </c>
      <c r="E846" t="s">
        <v>2053</v>
      </c>
      <c r="F846" s="125">
        <v>17.579999999999998</v>
      </c>
      <c r="H846" s="128">
        <v>10.55</v>
      </c>
      <c r="I846" s="127">
        <v>0.18</v>
      </c>
    </row>
    <row r="847" spans="1:9" x14ac:dyDescent="0.2">
      <c r="A847" t="s">
        <v>825</v>
      </c>
      <c r="D847" s="126" t="s">
        <v>344</v>
      </c>
      <c r="E847" t="s">
        <v>2054</v>
      </c>
      <c r="F847" s="125">
        <v>17.579999999999998</v>
      </c>
      <c r="H847" s="128">
        <v>10.55</v>
      </c>
      <c r="I847" s="127" t="e">
        <v>#N/A</v>
      </c>
    </row>
    <row r="848" spans="1:9" x14ac:dyDescent="0.2">
      <c r="A848" t="s">
        <v>826</v>
      </c>
      <c r="D848" s="126" t="s">
        <v>487</v>
      </c>
      <c r="E848" t="s">
        <v>2055</v>
      </c>
      <c r="F848" s="125">
        <v>9.9700000000000006</v>
      </c>
      <c r="H848" s="128">
        <v>5.98</v>
      </c>
      <c r="I848" s="127">
        <v>0.33</v>
      </c>
    </row>
    <row r="849" spans="1:9" x14ac:dyDescent="0.2">
      <c r="A849" t="s">
        <v>827</v>
      </c>
      <c r="D849" s="126" t="s">
        <v>344</v>
      </c>
      <c r="E849" t="s">
        <v>2056</v>
      </c>
      <c r="F849" s="125">
        <v>20.97</v>
      </c>
      <c r="H849" s="128">
        <v>12.58</v>
      </c>
      <c r="I849" s="127">
        <v>0.28000000000000003</v>
      </c>
    </row>
    <row r="850" spans="1:9" x14ac:dyDescent="0.2">
      <c r="A850" t="s">
        <v>828</v>
      </c>
      <c r="D850" s="126" t="s">
        <v>488</v>
      </c>
      <c r="E850" t="s">
        <v>2057</v>
      </c>
      <c r="F850" s="125">
        <v>23.95</v>
      </c>
      <c r="H850" s="128">
        <v>14.37</v>
      </c>
      <c r="I850" s="127" t="e">
        <v>#N/A</v>
      </c>
    </row>
    <row r="851" spans="1:9" x14ac:dyDescent="0.2">
      <c r="A851" t="s">
        <v>829</v>
      </c>
      <c r="D851" s="126" t="s">
        <v>487</v>
      </c>
      <c r="E851" t="s">
        <v>2058</v>
      </c>
      <c r="F851" s="125">
        <v>15.15</v>
      </c>
      <c r="H851" s="128">
        <v>9.09</v>
      </c>
      <c r="I851" s="127">
        <v>0.38</v>
      </c>
    </row>
    <row r="852" spans="1:9" x14ac:dyDescent="0.2">
      <c r="A852" t="s">
        <v>268</v>
      </c>
      <c r="D852" s="126"/>
      <c r="E852" t="s">
        <v>2059</v>
      </c>
      <c r="F852" s="125">
        <v>14.94</v>
      </c>
      <c r="H852" s="128">
        <v>8.9700000000000006</v>
      </c>
      <c r="I852" s="127">
        <v>0.83</v>
      </c>
    </row>
    <row r="853" spans="1:9" x14ac:dyDescent="0.2">
      <c r="A853" t="s">
        <v>830</v>
      </c>
      <c r="D853" s="126"/>
      <c r="E853" t="s">
        <v>2060</v>
      </c>
      <c r="F853" s="125">
        <v>14.94</v>
      </c>
      <c r="H853" s="128">
        <v>8.9700000000000006</v>
      </c>
      <c r="I853" s="127" t="e">
        <v>#N/A</v>
      </c>
    </row>
    <row r="854" spans="1:9" x14ac:dyDescent="0.2">
      <c r="A854" t="s">
        <v>269</v>
      </c>
      <c r="D854" s="126" t="s">
        <v>344</v>
      </c>
      <c r="E854" t="s">
        <v>2061</v>
      </c>
      <c r="F854" s="125">
        <v>26.95</v>
      </c>
      <c r="H854" s="128">
        <v>16.170000000000002</v>
      </c>
      <c r="I854" s="127">
        <v>1.38</v>
      </c>
    </row>
    <row r="855" spans="1:9" x14ac:dyDescent="0.2">
      <c r="A855" t="s">
        <v>831</v>
      </c>
      <c r="D855" s="126" t="s">
        <v>344</v>
      </c>
      <c r="E855" t="s">
        <v>2062</v>
      </c>
      <c r="F855" s="125">
        <v>26.95</v>
      </c>
      <c r="H855" s="128">
        <v>16.170000000000002</v>
      </c>
      <c r="I855" s="127" t="e">
        <v>#N/A</v>
      </c>
    </row>
    <row r="856" spans="1:9" x14ac:dyDescent="0.2">
      <c r="A856" t="s">
        <v>832</v>
      </c>
      <c r="D856" s="126"/>
      <c r="E856" t="s">
        <v>2063</v>
      </c>
      <c r="F856" s="125">
        <v>35.47</v>
      </c>
      <c r="H856" s="128">
        <v>21.28</v>
      </c>
      <c r="I856" s="127">
        <v>0.65</v>
      </c>
    </row>
    <row r="857" spans="1:9" x14ac:dyDescent="0.2">
      <c r="A857" t="s">
        <v>833</v>
      </c>
      <c r="D857" s="126" t="s">
        <v>344</v>
      </c>
      <c r="E857" t="s">
        <v>2064</v>
      </c>
      <c r="F857" s="125">
        <v>27.49</v>
      </c>
      <c r="H857" s="128">
        <v>16.489999999999998</v>
      </c>
      <c r="I857" s="127">
        <v>0.61</v>
      </c>
    </row>
    <row r="858" spans="1:9" x14ac:dyDescent="0.2">
      <c r="A858" t="s">
        <v>834</v>
      </c>
      <c r="D858" s="126" t="s">
        <v>344</v>
      </c>
      <c r="E858" t="s">
        <v>2065</v>
      </c>
      <c r="F858" s="125">
        <v>27.49</v>
      </c>
      <c r="H858" s="128">
        <v>16.489999999999998</v>
      </c>
      <c r="I858" s="127" t="e">
        <v>#N/A</v>
      </c>
    </row>
    <row r="859" spans="1:9" x14ac:dyDescent="0.2">
      <c r="A859" t="s">
        <v>835</v>
      </c>
      <c r="D859" s="126" t="s">
        <v>488</v>
      </c>
      <c r="E859" t="s">
        <v>2066</v>
      </c>
      <c r="F859" s="125">
        <v>22.74</v>
      </c>
      <c r="H859" s="128">
        <v>13.64</v>
      </c>
      <c r="I859" s="127">
        <v>1.1100000000000001</v>
      </c>
    </row>
    <row r="860" spans="1:9" x14ac:dyDescent="0.2">
      <c r="A860" t="s">
        <v>836</v>
      </c>
      <c r="D860" s="126" t="s">
        <v>488</v>
      </c>
      <c r="E860" t="s">
        <v>2067</v>
      </c>
      <c r="F860" s="125">
        <v>35.590000000000003</v>
      </c>
      <c r="H860" s="128">
        <v>21.35</v>
      </c>
      <c r="I860" s="127">
        <v>1.18</v>
      </c>
    </row>
    <row r="861" spans="1:9" x14ac:dyDescent="0.2">
      <c r="A861" t="s">
        <v>837</v>
      </c>
      <c r="D861" s="126" t="s">
        <v>488</v>
      </c>
      <c r="E861" t="s">
        <v>2068</v>
      </c>
      <c r="F861" s="125">
        <v>36.700000000000003</v>
      </c>
      <c r="H861" s="128">
        <v>22.02</v>
      </c>
      <c r="I861" s="127">
        <v>0.34</v>
      </c>
    </row>
    <row r="862" spans="1:9" x14ac:dyDescent="0.2">
      <c r="A862" t="s">
        <v>270</v>
      </c>
      <c r="D862" s="126"/>
      <c r="E862" t="s">
        <v>2069</v>
      </c>
      <c r="F862" s="125">
        <v>15.25</v>
      </c>
      <c r="H862" s="128">
        <v>9.15</v>
      </c>
      <c r="I862" s="127">
        <v>0.26</v>
      </c>
    </row>
    <row r="863" spans="1:9" x14ac:dyDescent="0.2">
      <c r="A863" t="s">
        <v>838</v>
      </c>
      <c r="D863" s="126"/>
      <c r="E863" t="s">
        <v>2070</v>
      </c>
      <c r="F863" s="125">
        <v>28.45</v>
      </c>
      <c r="H863" s="128">
        <v>17.07</v>
      </c>
      <c r="I863" s="127">
        <v>0.26</v>
      </c>
    </row>
    <row r="864" spans="1:9" x14ac:dyDescent="0.2">
      <c r="A864" t="s">
        <v>839</v>
      </c>
      <c r="D864" s="126"/>
      <c r="E864" t="s">
        <v>2071</v>
      </c>
      <c r="F864" s="125">
        <v>11.15</v>
      </c>
      <c r="H864" s="128">
        <v>6.69</v>
      </c>
      <c r="I864" s="127">
        <v>0.57999999999999996</v>
      </c>
    </row>
    <row r="865" spans="1:9" x14ac:dyDescent="0.2">
      <c r="A865" t="s">
        <v>840</v>
      </c>
      <c r="D865" s="126"/>
      <c r="E865" t="s">
        <v>2072</v>
      </c>
      <c r="F865" s="125">
        <v>11.15</v>
      </c>
      <c r="H865" s="128">
        <v>6.69</v>
      </c>
      <c r="I865" s="127" t="e">
        <v>#N/A</v>
      </c>
    </row>
    <row r="866" spans="1:9" x14ac:dyDescent="0.2">
      <c r="A866" t="s">
        <v>841</v>
      </c>
      <c r="D866" s="126" t="s">
        <v>344</v>
      </c>
      <c r="E866" t="s">
        <v>2073</v>
      </c>
      <c r="F866" s="125">
        <v>21.51</v>
      </c>
      <c r="H866" s="128">
        <v>12.91</v>
      </c>
      <c r="I866" s="127">
        <v>0.81</v>
      </c>
    </row>
    <row r="867" spans="1:9" x14ac:dyDescent="0.2">
      <c r="A867" t="s">
        <v>842</v>
      </c>
      <c r="D867" s="126" t="s">
        <v>344</v>
      </c>
      <c r="E867" t="s">
        <v>2074</v>
      </c>
      <c r="F867" s="125">
        <v>21.51</v>
      </c>
      <c r="H867" s="128">
        <v>12.91</v>
      </c>
      <c r="I867" s="127" t="e">
        <v>#N/A</v>
      </c>
    </row>
    <row r="868" spans="1:9" x14ac:dyDescent="0.2">
      <c r="A868" t="s">
        <v>843</v>
      </c>
      <c r="D868" s="126"/>
      <c r="E868" t="s">
        <v>2075</v>
      </c>
      <c r="F868" s="125">
        <v>28.82</v>
      </c>
      <c r="H868" s="128">
        <v>17.29</v>
      </c>
      <c r="I868" s="127">
        <v>0.48</v>
      </c>
    </row>
    <row r="869" spans="1:9" x14ac:dyDescent="0.2">
      <c r="A869" t="s">
        <v>844</v>
      </c>
      <c r="D869" s="126" t="s">
        <v>344</v>
      </c>
      <c r="E869" t="s">
        <v>2076</v>
      </c>
      <c r="F869" s="125">
        <v>21.15</v>
      </c>
      <c r="H869" s="128">
        <v>12.69</v>
      </c>
      <c r="I869" s="127">
        <v>0.83</v>
      </c>
    </row>
    <row r="870" spans="1:9" x14ac:dyDescent="0.2">
      <c r="A870" t="s">
        <v>845</v>
      </c>
      <c r="D870" s="126" t="s">
        <v>344</v>
      </c>
      <c r="E870" t="s">
        <v>2077</v>
      </c>
      <c r="F870" s="125">
        <v>21.15</v>
      </c>
      <c r="H870" s="128">
        <v>12.69</v>
      </c>
      <c r="I870" s="127" t="e">
        <v>#N/A</v>
      </c>
    </row>
    <row r="871" spans="1:9" x14ac:dyDescent="0.2">
      <c r="A871" t="s">
        <v>846</v>
      </c>
      <c r="D871" s="126" t="s">
        <v>488</v>
      </c>
      <c r="E871" t="s">
        <v>2078</v>
      </c>
      <c r="F871" s="125">
        <v>29.25</v>
      </c>
      <c r="H871" s="128">
        <v>17.55</v>
      </c>
      <c r="I871" s="127">
        <v>0.13</v>
      </c>
    </row>
    <row r="872" spans="1:9" x14ac:dyDescent="0.2">
      <c r="A872" t="s">
        <v>847</v>
      </c>
      <c r="D872" s="126"/>
      <c r="E872" t="s">
        <v>2079</v>
      </c>
      <c r="F872" s="125">
        <v>14.75</v>
      </c>
      <c r="H872" s="128">
        <v>8.85</v>
      </c>
      <c r="I872" s="127">
        <v>0.28999999999999998</v>
      </c>
    </row>
    <row r="873" spans="1:9" x14ac:dyDescent="0.2">
      <c r="A873" t="s">
        <v>848</v>
      </c>
      <c r="D873" s="126" t="s">
        <v>344</v>
      </c>
      <c r="E873" t="s">
        <v>2080</v>
      </c>
      <c r="F873" s="125">
        <v>16.97</v>
      </c>
      <c r="H873" s="128">
        <v>10.18</v>
      </c>
      <c r="I873" s="127">
        <v>0.5</v>
      </c>
    </row>
    <row r="874" spans="1:9" x14ac:dyDescent="0.2">
      <c r="A874" t="s">
        <v>849</v>
      </c>
      <c r="D874" s="126"/>
      <c r="E874" t="s">
        <v>2081</v>
      </c>
      <c r="F874" s="125">
        <v>20.99</v>
      </c>
      <c r="H874" s="128">
        <v>12.59</v>
      </c>
      <c r="I874" s="127">
        <v>0.156</v>
      </c>
    </row>
    <row r="875" spans="1:9" x14ac:dyDescent="0.2">
      <c r="A875" t="s">
        <v>850</v>
      </c>
      <c r="D875" s="126" t="s">
        <v>487</v>
      </c>
      <c r="E875" t="s">
        <v>2082</v>
      </c>
      <c r="F875" s="125">
        <v>18.809999999999999</v>
      </c>
      <c r="H875" s="128">
        <v>11.29</v>
      </c>
      <c r="I875" s="127">
        <v>0.313</v>
      </c>
    </row>
    <row r="876" spans="1:9" x14ac:dyDescent="0.2">
      <c r="A876" t="s">
        <v>851</v>
      </c>
      <c r="D876" s="126" t="s">
        <v>344</v>
      </c>
      <c r="E876" t="s">
        <v>2083</v>
      </c>
      <c r="F876" s="125">
        <v>37.97</v>
      </c>
      <c r="H876" s="128">
        <v>22.78</v>
      </c>
      <c r="I876" s="127">
        <v>0.59399999999999997</v>
      </c>
    </row>
    <row r="877" spans="1:9" x14ac:dyDescent="0.2">
      <c r="A877" t="s">
        <v>852</v>
      </c>
      <c r="D877" s="126" t="s">
        <v>488</v>
      </c>
      <c r="E877" t="s">
        <v>2084</v>
      </c>
      <c r="F877" s="125">
        <v>49.95</v>
      </c>
      <c r="H877" s="128">
        <v>29.97</v>
      </c>
      <c r="I877" s="127">
        <v>0.35</v>
      </c>
    </row>
    <row r="878" spans="1:9" x14ac:dyDescent="0.2">
      <c r="A878" t="s">
        <v>853</v>
      </c>
      <c r="D878" s="126"/>
      <c r="E878" t="s">
        <v>2085</v>
      </c>
      <c r="F878" s="125">
        <v>20.97</v>
      </c>
      <c r="H878" s="128">
        <v>12.58</v>
      </c>
      <c r="I878" s="127">
        <v>0.79400000000000004</v>
      </c>
    </row>
    <row r="879" spans="1:9" x14ac:dyDescent="0.2">
      <c r="A879" t="s">
        <v>854</v>
      </c>
      <c r="D879" s="126" t="s">
        <v>344</v>
      </c>
      <c r="E879" t="s">
        <v>2086</v>
      </c>
      <c r="F879" s="125">
        <v>42.75</v>
      </c>
      <c r="H879" s="128">
        <v>25.65</v>
      </c>
      <c r="I879" s="127">
        <v>1.288</v>
      </c>
    </row>
    <row r="880" spans="1:9" x14ac:dyDescent="0.2">
      <c r="A880" t="s">
        <v>855</v>
      </c>
      <c r="D880" s="126"/>
      <c r="E880" t="s">
        <v>2087</v>
      </c>
      <c r="F880" s="125">
        <v>58.45</v>
      </c>
      <c r="H880" s="128">
        <v>35.07</v>
      </c>
      <c r="I880" s="127">
        <v>0.45</v>
      </c>
    </row>
    <row r="881" spans="1:9" x14ac:dyDescent="0.2">
      <c r="A881" t="s">
        <v>856</v>
      </c>
      <c r="D881" s="126"/>
      <c r="E881" t="s">
        <v>2088</v>
      </c>
      <c r="F881" s="125">
        <v>20.97</v>
      </c>
      <c r="H881" s="128">
        <v>12.58</v>
      </c>
      <c r="I881" s="127">
        <v>0.5</v>
      </c>
    </row>
    <row r="882" spans="1:9" x14ac:dyDescent="0.2">
      <c r="A882" t="s">
        <v>322</v>
      </c>
      <c r="D882" s="126" t="s">
        <v>344</v>
      </c>
      <c r="E882" t="s">
        <v>2089</v>
      </c>
      <c r="F882" s="125">
        <v>40.72</v>
      </c>
      <c r="H882" s="128">
        <v>24.43</v>
      </c>
      <c r="I882" s="127">
        <v>1.63</v>
      </c>
    </row>
    <row r="883" spans="1:9" x14ac:dyDescent="0.2">
      <c r="A883" t="s">
        <v>857</v>
      </c>
      <c r="D883" s="126"/>
      <c r="E883" t="s">
        <v>2090</v>
      </c>
      <c r="F883" s="125">
        <v>50.95</v>
      </c>
      <c r="H883" s="128">
        <v>30.57</v>
      </c>
      <c r="I883" s="127">
        <v>0.47</v>
      </c>
    </row>
    <row r="884" spans="1:9" x14ac:dyDescent="0.2">
      <c r="A884" t="s">
        <v>858</v>
      </c>
      <c r="D884" s="126"/>
      <c r="E884" t="s">
        <v>2091</v>
      </c>
      <c r="F884" s="125">
        <v>18.989999999999998</v>
      </c>
      <c r="H884" s="128">
        <v>11.39</v>
      </c>
      <c r="I884" s="127">
        <v>1</v>
      </c>
    </row>
    <row r="885" spans="1:9" x14ac:dyDescent="0.2">
      <c r="A885" t="s">
        <v>859</v>
      </c>
      <c r="D885" s="126" t="s">
        <v>344</v>
      </c>
      <c r="E885" t="s">
        <v>2092</v>
      </c>
      <c r="F885" s="125">
        <v>30.94</v>
      </c>
      <c r="H885" s="128">
        <v>18.559999999999999</v>
      </c>
      <c r="I885" s="127">
        <v>1.5</v>
      </c>
    </row>
    <row r="886" spans="1:9" x14ac:dyDescent="0.2">
      <c r="A886" t="s">
        <v>860</v>
      </c>
      <c r="D886" s="126"/>
      <c r="E886" t="s">
        <v>2093</v>
      </c>
      <c r="F886" s="125">
        <v>43.45</v>
      </c>
      <c r="H886" s="128">
        <v>26.07</v>
      </c>
      <c r="I886" s="127">
        <v>0.02</v>
      </c>
    </row>
    <row r="887" spans="1:9" x14ac:dyDescent="0.2">
      <c r="A887" t="s">
        <v>861</v>
      </c>
      <c r="D887" s="126"/>
      <c r="E887" t="s">
        <v>2094</v>
      </c>
      <c r="F887" s="125">
        <v>2.99</v>
      </c>
      <c r="H887" s="128">
        <v>1.8</v>
      </c>
      <c r="I887" s="127">
        <v>0.03</v>
      </c>
    </row>
    <row r="888" spans="1:9" x14ac:dyDescent="0.2">
      <c r="A888" t="s">
        <v>862</v>
      </c>
      <c r="D888" s="126" t="s">
        <v>344</v>
      </c>
      <c r="E888" t="s">
        <v>2095</v>
      </c>
      <c r="F888" s="125">
        <v>3.95</v>
      </c>
      <c r="H888" s="128">
        <v>2.37</v>
      </c>
      <c r="I888" s="127">
        <v>0</v>
      </c>
    </row>
    <row r="889" spans="1:9" x14ac:dyDescent="0.2">
      <c r="A889" t="s">
        <v>863</v>
      </c>
      <c r="D889" s="126"/>
      <c r="E889" t="s">
        <v>2096</v>
      </c>
      <c r="F889" s="125">
        <v>5.07</v>
      </c>
      <c r="H889" s="128">
        <v>3.04</v>
      </c>
      <c r="I889" s="127">
        <v>0.375</v>
      </c>
    </row>
    <row r="890" spans="1:9" x14ac:dyDescent="0.2">
      <c r="A890" t="s">
        <v>864</v>
      </c>
      <c r="D890" s="126"/>
      <c r="E890" t="s">
        <v>2097</v>
      </c>
      <c r="F890" s="125">
        <v>27.99</v>
      </c>
      <c r="H890" s="128">
        <v>16.79</v>
      </c>
      <c r="I890" s="127">
        <v>0</v>
      </c>
    </row>
    <row r="891" spans="1:9" x14ac:dyDescent="0.2">
      <c r="A891" t="s">
        <v>865</v>
      </c>
      <c r="D891" s="126"/>
      <c r="E891" t="s">
        <v>2098</v>
      </c>
      <c r="F891" s="125">
        <v>2.99</v>
      </c>
      <c r="H891" s="128">
        <v>1.8</v>
      </c>
      <c r="I891" s="127">
        <v>0</v>
      </c>
    </row>
    <row r="892" spans="1:9" x14ac:dyDescent="0.2">
      <c r="A892" t="s">
        <v>866</v>
      </c>
      <c r="D892" s="126"/>
      <c r="E892" t="s">
        <v>2099</v>
      </c>
      <c r="F892" s="125">
        <v>6.45</v>
      </c>
      <c r="H892" s="128">
        <v>3.87</v>
      </c>
      <c r="I892" s="127">
        <v>0.25</v>
      </c>
    </row>
    <row r="893" spans="1:9" x14ac:dyDescent="0.2">
      <c r="A893" t="s">
        <v>867</v>
      </c>
      <c r="D893" s="126" t="s">
        <v>344</v>
      </c>
      <c r="E893" t="s">
        <v>2100</v>
      </c>
      <c r="F893" s="125">
        <v>2.99</v>
      </c>
      <c r="H893" s="128">
        <v>1.8</v>
      </c>
      <c r="I893" s="127">
        <v>0.04</v>
      </c>
    </row>
    <row r="894" spans="1:9" x14ac:dyDescent="0.2">
      <c r="A894" t="s">
        <v>868</v>
      </c>
      <c r="D894" s="126"/>
      <c r="E894" t="s">
        <v>2101</v>
      </c>
      <c r="F894" s="125">
        <v>7.45</v>
      </c>
      <c r="H894" s="128">
        <v>4.47</v>
      </c>
      <c r="I894" s="127">
        <v>0</v>
      </c>
    </row>
    <row r="895" spans="1:9" x14ac:dyDescent="0.2">
      <c r="A895" t="s">
        <v>869</v>
      </c>
      <c r="D895" s="126"/>
      <c r="E895" t="s">
        <v>2102</v>
      </c>
      <c r="F895" s="125">
        <v>2.99</v>
      </c>
      <c r="H895" s="128">
        <v>1.8</v>
      </c>
      <c r="I895" s="127">
        <v>0</v>
      </c>
    </row>
    <row r="896" spans="1:9" x14ac:dyDescent="0.2">
      <c r="A896" t="s">
        <v>870</v>
      </c>
      <c r="D896" s="126" t="s">
        <v>488</v>
      </c>
      <c r="E896" t="s">
        <v>2103</v>
      </c>
      <c r="F896" s="125">
        <v>8.9499999999999993</v>
      </c>
      <c r="H896" s="128">
        <v>5.37</v>
      </c>
      <c r="I896" s="127">
        <v>1.55</v>
      </c>
    </row>
    <row r="897" spans="1:9" x14ac:dyDescent="0.2">
      <c r="A897" t="s">
        <v>871</v>
      </c>
      <c r="D897" s="126"/>
      <c r="E897" t="s">
        <v>2104</v>
      </c>
      <c r="F897" s="125">
        <v>3.45</v>
      </c>
      <c r="H897" s="128">
        <v>2.0699999999999998</v>
      </c>
      <c r="I897" s="127">
        <v>0</v>
      </c>
    </row>
    <row r="898" spans="1:9" x14ac:dyDescent="0.2">
      <c r="A898" t="s">
        <v>872</v>
      </c>
      <c r="D898" s="126"/>
      <c r="E898" t="s">
        <v>2105</v>
      </c>
      <c r="F898" s="125">
        <v>5.45</v>
      </c>
      <c r="H898" s="128">
        <v>3.27</v>
      </c>
      <c r="I898" s="127">
        <v>0</v>
      </c>
    </row>
    <row r="899" spans="1:9" x14ac:dyDescent="0.2">
      <c r="A899" t="s">
        <v>873</v>
      </c>
      <c r="D899" s="126"/>
      <c r="E899" t="s">
        <v>2106</v>
      </c>
      <c r="F899" s="125">
        <v>7.95</v>
      </c>
      <c r="H899" s="128">
        <v>4.7699999999999996</v>
      </c>
      <c r="I899" s="127">
        <v>0.12</v>
      </c>
    </row>
    <row r="900" spans="1:9" x14ac:dyDescent="0.2">
      <c r="A900" t="s">
        <v>266</v>
      </c>
      <c r="D900" s="126"/>
      <c r="E900" t="s">
        <v>2107</v>
      </c>
      <c r="F900" s="125">
        <v>13.95</v>
      </c>
      <c r="H900" s="128">
        <v>8.3699999999999992</v>
      </c>
      <c r="I900" s="127">
        <v>0.18</v>
      </c>
    </row>
    <row r="901" spans="1:9" x14ac:dyDescent="0.2">
      <c r="A901" t="s">
        <v>267</v>
      </c>
      <c r="D901" s="126" t="s">
        <v>344</v>
      </c>
      <c r="E901" t="s">
        <v>2108</v>
      </c>
      <c r="F901" s="125">
        <v>19.45</v>
      </c>
      <c r="H901" s="128">
        <v>11.67</v>
      </c>
      <c r="I901" s="127">
        <v>0.38</v>
      </c>
    </row>
    <row r="902" spans="1:9" x14ac:dyDescent="0.2">
      <c r="A902" t="s">
        <v>874</v>
      </c>
      <c r="D902" s="126"/>
      <c r="E902" t="s">
        <v>2109</v>
      </c>
      <c r="F902" s="125">
        <v>25.35</v>
      </c>
      <c r="H902" s="128">
        <v>15.21</v>
      </c>
      <c r="I902" s="127">
        <v>0.57999999999999996</v>
      </c>
    </row>
    <row r="903" spans="1:9" x14ac:dyDescent="0.2">
      <c r="A903" t="s">
        <v>875</v>
      </c>
      <c r="D903" s="126" t="s">
        <v>344</v>
      </c>
      <c r="E903" t="s">
        <v>2110</v>
      </c>
      <c r="F903" s="125">
        <v>24.49</v>
      </c>
      <c r="H903" s="128">
        <v>14.7</v>
      </c>
      <c r="I903" s="127">
        <v>0.96</v>
      </c>
    </row>
    <row r="904" spans="1:9" x14ac:dyDescent="0.2">
      <c r="A904" t="s">
        <v>876</v>
      </c>
      <c r="D904" s="126" t="s">
        <v>344</v>
      </c>
      <c r="E904" t="s">
        <v>2111</v>
      </c>
      <c r="F904" s="125">
        <v>24.49</v>
      </c>
      <c r="H904" s="128">
        <v>14.7</v>
      </c>
      <c r="I904" s="127" t="e">
        <v>#N/A</v>
      </c>
    </row>
    <row r="905" spans="1:9" x14ac:dyDescent="0.2">
      <c r="A905" t="s">
        <v>877</v>
      </c>
      <c r="D905" s="126"/>
      <c r="E905" t="s">
        <v>2112</v>
      </c>
      <c r="F905" s="125">
        <v>32.94</v>
      </c>
      <c r="H905" s="128">
        <v>19.760000000000002</v>
      </c>
      <c r="I905" s="127">
        <v>0.61</v>
      </c>
    </row>
    <row r="906" spans="1:9" x14ac:dyDescent="0.2">
      <c r="A906" t="s">
        <v>271</v>
      </c>
      <c r="D906" s="126" t="s">
        <v>344</v>
      </c>
      <c r="E906" t="s">
        <v>2113</v>
      </c>
      <c r="F906" s="125">
        <v>23.64</v>
      </c>
      <c r="H906" s="128">
        <v>14.18</v>
      </c>
      <c r="I906" s="127">
        <v>0.25</v>
      </c>
    </row>
    <row r="907" spans="1:9" x14ac:dyDescent="0.2">
      <c r="A907" t="s">
        <v>878</v>
      </c>
      <c r="D907" s="126"/>
      <c r="E907" t="s">
        <v>2114</v>
      </c>
      <c r="F907" s="125">
        <v>11.25</v>
      </c>
      <c r="H907" s="128">
        <v>6.75</v>
      </c>
      <c r="I907" s="127">
        <v>0.3</v>
      </c>
    </row>
    <row r="908" spans="1:9" x14ac:dyDescent="0.2">
      <c r="A908" t="s">
        <v>879</v>
      </c>
      <c r="D908" s="126"/>
      <c r="E908" t="s">
        <v>2115</v>
      </c>
      <c r="F908" s="125">
        <v>11.25</v>
      </c>
      <c r="H908" s="128">
        <v>6.75</v>
      </c>
      <c r="I908" s="127" t="e">
        <v>#N/A</v>
      </c>
    </row>
    <row r="909" spans="1:9" x14ac:dyDescent="0.2">
      <c r="A909" t="s">
        <v>880</v>
      </c>
      <c r="D909" s="126" t="s">
        <v>487</v>
      </c>
      <c r="E909" t="s">
        <v>2116</v>
      </c>
      <c r="F909" s="125">
        <v>7.87</v>
      </c>
      <c r="H909" s="128">
        <v>4.72</v>
      </c>
      <c r="I909" s="127">
        <v>0.33100000000000002</v>
      </c>
    </row>
    <row r="910" spans="1:9" x14ac:dyDescent="0.2">
      <c r="A910" t="s">
        <v>881</v>
      </c>
      <c r="D910" s="126" t="s">
        <v>344</v>
      </c>
      <c r="E910" t="s">
        <v>2117</v>
      </c>
      <c r="F910" s="125">
        <v>20.149999999999999</v>
      </c>
      <c r="H910" s="128">
        <v>12.09</v>
      </c>
      <c r="I910" s="127">
        <v>0.8</v>
      </c>
    </row>
    <row r="911" spans="1:9" x14ac:dyDescent="0.2">
      <c r="A911" t="s">
        <v>882</v>
      </c>
      <c r="D911" s="126" t="s">
        <v>344</v>
      </c>
      <c r="E911" t="s">
        <v>2118</v>
      </c>
      <c r="F911" s="125">
        <v>20.87</v>
      </c>
      <c r="H911" s="128">
        <v>12.52</v>
      </c>
      <c r="I911" s="127">
        <v>1.0249999999999999</v>
      </c>
    </row>
    <row r="912" spans="1:9" x14ac:dyDescent="0.2">
      <c r="A912" t="s">
        <v>883</v>
      </c>
      <c r="D912" s="126" t="s">
        <v>488</v>
      </c>
      <c r="E912" t="s">
        <v>2119</v>
      </c>
      <c r="F912" s="125">
        <v>32.81</v>
      </c>
      <c r="H912" s="128">
        <v>19.690000000000001</v>
      </c>
      <c r="I912" s="127">
        <v>0.65</v>
      </c>
    </row>
    <row r="913" spans="1:9" x14ac:dyDescent="0.2">
      <c r="A913" t="s">
        <v>884</v>
      </c>
      <c r="D913" s="126" t="s">
        <v>488</v>
      </c>
      <c r="E913" t="s">
        <v>2120</v>
      </c>
      <c r="F913" s="125">
        <v>23.99</v>
      </c>
      <c r="H913" s="128">
        <v>14.39</v>
      </c>
      <c r="I913" s="127">
        <v>0.32</v>
      </c>
    </row>
    <row r="914" spans="1:9" x14ac:dyDescent="0.2">
      <c r="A914" t="s">
        <v>885</v>
      </c>
      <c r="D914" s="126"/>
      <c r="E914" t="s">
        <v>2121</v>
      </c>
      <c r="F914" s="125">
        <v>13.89</v>
      </c>
      <c r="H914" s="128">
        <v>13.89</v>
      </c>
      <c r="I914" s="127">
        <v>0.19</v>
      </c>
    </row>
    <row r="915" spans="1:9" x14ac:dyDescent="0.2">
      <c r="A915" t="s">
        <v>886</v>
      </c>
      <c r="D915" s="126"/>
      <c r="E915" t="s">
        <v>2122</v>
      </c>
      <c r="F915" s="125">
        <v>10.17</v>
      </c>
      <c r="H915" s="128">
        <v>10.17</v>
      </c>
      <c r="I915" s="127">
        <v>6.6</v>
      </c>
    </row>
    <row r="916" spans="1:9" x14ac:dyDescent="0.2">
      <c r="A916" t="s">
        <v>887</v>
      </c>
      <c r="D916" s="126"/>
      <c r="E916" t="s">
        <v>2123</v>
      </c>
      <c r="F916" s="125">
        <v>179.95</v>
      </c>
      <c r="H916" s="128">
        <v>107.97</v>
      </c>
      <c r="I916" s="127">
        <v>8</v>
      </c>
    </row>
    <row r="917" spans="1:9" x14ac:dyDescent="0.2">
      <c r="A917" t="s">
        <v>888</v>
      </c>
      <c r="D917" s="126"/>
      <c r="E917" t="s">
        <v>2124</v>
      </c>
      <c r="F917" s="125">
        <v>177.94</v>
      </c>
      <c r="H917" s="128">
        <v>106.77</v>
      </c>
      <c r="I917" s="127">
        <v>1</v>
      </c>
    </row>
    <row r="918" spans="1:9" x14ac:dyDescent="0.2">
      <c r="A918" t="s">
        <v>889</v>
      </c>
      <c r="D918" s="126"/>
      <c r="E918" t="s">
        <v>2125</v>
      </c>
      <c r="F918" s="125">
        <v>19.95</v>
      </c>
      <c r="H918" s="128">
        <v>11.97</v>
      </c>
      <c r="I918" s="127">
        <v>0.43</v>
      </c>
    </row>
    <row r="919" spans="1:9" x14ac:dyDescent="0.2">
      <c r="A919" t="s">
        <v>890</v>
      </c>
      <c r="D919" s="126" t="s">
        <v>487</v>
      </c>
      <c r="E919" t="s">
        <v>2126</v>
      </c>
      <c r="F919" s="125">
        <v>42.57</v>
      </c>
      <c r="H919" s="128">
        <v>25.54</v>
      </c>
      <c r="I919" s="127">
        <v>0.43</v>
      </c>
    </row>
    <row r="920" spans="1:9" x14ac:dyDescent="0.2">
      <c r="A920" t="s">
        <v>891</v>
      </c>
      <c r="D920" s="126"/>
      <c r="E920" t="s">
        <v>2127</v>
      </c>
      <c r="F920" s="125">
        <v>19.47</v>
      </c>
      <c r="H920" s="128">
        <v>11.68</v>
      </c>
      <c r="I920" s="127">
        <v>1.9379999999999999</v>
      </c>
    </row>
    <row r="921" spans="1:9" x14ac:dyDescent="0.2">
      <c r="A921" t="s">
        <v>892</v>
      </c>
      <c r="D921" s="126"/>
      <c r="E921" t="s">
        <v>2128</v>
      </c>
      <c r="F921" s="125">
        <v>42.68</v>
      </c>
      <c r="H921" s="128">
        <v>25.61</v>
      </c>
      <c r="I921" s="127" t="e">
        <v>#N/A</v>
      </c>
    </row>
    <row r="922" spans="1:9" x14ac:dyDescent="0.2">
      <c r="A922" t="s">
        <v>893</v>
      </c>
      <c r="D922" s="126"/>
      <c r="E922" t="s">
        <v>2129</v>
      </c>
      <c r="F922" s="125">
        <v>20.98</v>
      </c>
      <c r="H922" s="128">
        <v>12.59</v>
      </c>
      <c r="I922" s="127">
        <v>2</v>
      </c>
    </row>
    <row r="923" spans="1:9" x14ac:dyDescent="0.2">
      <c r="A923" t="s">
        <v>894</v>
      </c>
      <c r="D923" s="126" t="s">
        <v>487</v>
      </c>
      <c r="E923" t="s">
        <v>2130</v>
      </c>
      <c r="F923" s="125">
        <v>51.25</v>
      </c>
      <c r="H923" s="128">
        <v>30.75</v>
      </c>
      <c r="I923" s="127">
        <v>1.89</v>
      </c>
    </row>
    <row r="924" spans="1:9" x14ac:dyDescent="0.2">
      <c r="A924" t="s">
        <v>895</v>
      </c>
      <c r="D924" s="126" t="s">
        <v>487</v>
      </c>
      <c r="E924" t="s">
        <v>2131</v>
      </c>
      <c r="F924" s="125">
        <v>47.95</v>
      </c>
      <c r="H924" s="128">
        <v>28.77</v>
      </c>
      <c r="I924" s="127">
        <v>2.36</v>
      </c>
    </row>
    <row r="925" spans="1:9" x14ac:dyDescent="0.2">
      <c r="A925" t="s">
        <v>272</v>
      </c>
      <c r="D925" s="126" t="s">
        <v>487</v>
      </c>
      <c r="E925" t="s">
        <v>2132</v>
      </c>
      <c r="F925" s="125">
        <v>57.98</v>
      </c>
      <c r="H925" s="128">
        <v>34.79</v>
      </c>
      <c r="I925" s="127">
        <v>1.99</v>
      </c>
    </row>
    <row r="926" spans="1:9" x14ac:dyDescent="0.2">
      <c r="A926" t="s">
        <v>896</v>
      </c>
      <c r="D926" s="126" t="s">
        <v>344</v>
      </c>
      <c r="E926" t="s">
        <v>2133</v>
      </c>
      <c r="F926" s="125">
        <v>55.32</v>
      </c>
      <c r="H926" s="128">
        <v>33.19</v>
      </c>
      <c r="I926" s="127">
        <v>2.72</v>
      </c>
    </row>
    <row r="927" spans="1:9" x14ac:dyDescent="0.2">
      <c r="A927" t="s">
        <v>273</v>
      </c>
      <c r="D927" s="126" t="s">
        <v>344</v>
      </c>
      <c r="E927" t="s">
        <v>2134</v>
      </c>
      <c r="F927" s="125">
        <v>65.959999999999994</v>
      </c>
      <c r="H927" s="128">
        <v>39.58</v>
      </c>
      <c r="I927" s="127">
        <v>2.25</v>
      </c>
    </row>
    <row r="928" spans="1:9" x14ac:dyDescent="0.2">
      <c r="A928" t="s">
        <v>897</v>
      </c>
      <c r="D928" s="126" t="s">
        <v>488</v>
      </c>
      <c r="E928" t="s">
        <v>2135</v>
      </c>
      <c r="F928" s="125">
        <v>65.48</v>
      </c>
      <c r="H928" s="128">
        <v>39.29</v>
      </c>
      <c r="I928" s="127">
        <v>1.74</v>
      </c>
    </row>
    <row r="929" spans="1:9" x14ac:dyDescent="0.2">
      <c r="A929" t="s">
        <v>898</v>
      </c>
      <c r="D929" s="126" t="s">
        <v>488</v>
      </c>
      <c r="E929" t="s">
        <v>2136</v>
      </c>
      <c r="F929" s="125">
        <v>72.89</v>
      </c>
      <c r="H929" s="128">
        <v>43.73</v>
      </c>
      <c r="I929" s="127">
        <v>10</v>
      </c>
    </row>
    <row r="930" spans="1:9" x14ac:dyDescent="0.2">
      <c r="A930" t="s">
        <v>899</v>
      </c>
      <c r="D930" s="126"/>
      <c r="E930" t="s">
        <v>2137</v>
      </c>
      <c r="F930" s="125">
        <v>76.97</v>
      </c>
      <c r="H930" s="128">
        <v>46.18</v>
      </c>
      <c r="I930" s="127">
        <v>3.3130000000000002</v>
      </c>
    </row>
    <row r="931" spans="1:9" x14ac:dyDescent="0.2">
      <c r="A931" t="s">
        <v>900</v>
      </c>
      <c r="D931" s="126"/>
      <c r="E931" t="s">
        <v>2138</v>
      </c>
      <c r="F931" s="125">
        <v>96.24</v>
      </c>
      <c r="H931" s="128">
        <v>57.74</v>
      </c>
      <c r="I931" s="127">
        <v>2.2000000000000002</v>
      </c>
    </row>
    <row r="932" spans="1:9" x14ac:dyDescent="0.2">
      <c r="A932" t="s">
        <v>901</v>
      </c>
      <c r="D932" s="126"/>
      <c r="E932" t="s">
        <v>2139</v>
      </c>
      <c r="F932" s="125">
        <v>89.77</v>
      </c>
      <c r="H932" s="128">
        <v>53.86</v>
      </c>
      <c r="I932" s="127">
        <v>2.5</v>
      </c>
    </row>
    <row r="933" spans="1:9" x14ac:dyDescent="0.2">
      <c r="A933" t="s">
        <v>902</v>
      </c>
      <c r="D933" s="126"/>
      <c r="E933" t="s">
        <v>2140</v>
      </c>
      <c r="F933" s="125">
        <v>76.97</v>
      </c>
      <c r="H933" s="128">
        <v>46.18</v>
      </c>
      <c r="I933" s="127">
        <v>1.3129999999999999</v>
      </c>
    </row>
    <row r="934" spans="1:9" x14ac:dyDescent="0.2">
      <c r="A934" t="s">
        <v>903</v>
      </c>
      <c r="D934" s="126"/>
      <c r="E934" t="s">
        <v>2141</v>
      </c>
      <c r="F934" s="125">
        <v>72.489999999999995</v>
      </c>
      <c r="H934" s="128">
        <v>43.5</v>
      </c>
      <c r="I934" s="127">
        <v>1.75</v>
      </c>
    </row>
    <row r="935" spans="1:9" x14ac:dyDescent="0.2">
      <c r="A935" t="s">
        <v>904</v>
      </c>
      <c r="D935" s="126"/>
      <c r="E935" t="s">
        <v>2142</v>
      </c>
      <c r="F935" s="125">
        <v>76.55</v>
      </c>
      <c r="H935" s="128">
        <v>45.93</v>
      </c>
      <c r="I935" s="127">
        <v>0.188</v>
      </c>
    </row>
    <row r="936" spans="1:9" x14ac:dyDescent="0.2">
      <c r="A936" t="s">
        <v>905</v>
      </c>
      <c r="D936" s="126"/>
      <c r="E936" t="s">
        <v>2143</v>
      </c>
      <c r="F936" s="125">
        <v>13.95</v>
      </c>
      <c r="H936" s="128">
        <v>8.3699999999999992</v>
      </c>
      <c r="I936" s="127">
        <v>4</v>
      </c>
    </row>
    <row r="937" spans="1:9" x14ac:dyDescent="0.2">
      <c r="A937" t="s">
        <v>906</v>
      </c>
      <c r="D937" s="126"/>
      <c r="E937" t="s">
        <v>2144</v>
      </c>
      <c r="F937" s="125">
        <v>50.95</v>
      </c>
      <c r="H937" s="128">
        <v>30.57</v>
      </c>
      <c r="I937" s="127">
        <v>6.3E-2</v>
      </c>
    </row>
    <row r="938" spans="1:9" x14ac:dyDescent="0.2">
      <c r="A938" t="s">
        <v>907</v>
      </c>
      <c r="D938" s="126"/>
      <c r="E938" t="s">
        <v>2145</v>
      </c>
      <c r="F938" s="125">
        <v>7.45</v>
      </c>
      <c r="H938" s="128">
        <v>4.47</v>
      </c>
      <c r="I938" s="127">
        <v>60</v>
      </c>
    </row>
    <row r="939" spans="1:9" x14ac:dyDescent="0.2">
      <c r="A939" t="s">
        <v>908</v>
      </c>
      <c r="D939" s="126"/>
      <c r="E939" t="s">
        <v>2146</v>
      </c>
      <c r="F939" s="125">
        <v>1019.85</v>
      </c>
      <c r="H939" s="128">
        <v>1019.85</v>
      </c>
      <c r="I939" s="127">
        <v>0</v>
      </c>
    </row>
    <row r="940" spans="1:9" x14ac:dyDescent="0.2">
      <c r="A940" t="s">
        <v>909</v>
      </c>
      <c r="D940" s="126"/>
      <c r="E940" t="s">
        <v>2147</v>
      </c>
      <c r="F940" s="125">
        <v>431.51</v>
      </c>
      <c r="H940" s="128">
        <v>431.51</v>
      </c>
      <c r="I940" s="127">
        <v>1.0629999999999999</v>
      </c>
    </row>
    <row r="941" spans="1:9" x14ac:dyDescent="0.2">
      <c r="A941" t="s">
        <v>1190</v>
      </c>
      <c r="D941" s="126"/>
      <c r="E941" t="s">
        <v>2148</v>
      </c>
      <c r="F941" s="125">
        <v>0</v>
      </c>
      <c r="H941" s="128">
        <v>0</v>
      </c>
      <c r="I941" s="127" t="e">
        <v>#N/A</v>
      </c>
    </row>
    <row r="942" spans="1:9" x14ac:dyDescent="0.2">
      <c r="A942" t="s">
        <v>910</v>
      </c>
      <c r="D942" s="126"/>
      <c r="E942" t="s">
        <v>2149</v>
      </c>
      <c r="F942" s="125">
        <v>49.52</v>
      </c>
      <c r="H942" s="128">
        <v>49.52</v>
      </c>
      <c r="I942" s="127">
        <v>16</v>
      </c>
    </row>
    <row r="943" spans="1:9" x14ac:dyDescent="0.2">
      <c r="A943" t="s">
        <v>1191</v>
      </c>
      <c r="D943" s="126"/>
      <c r="E943" t="s">
        <v>2150</v>
      </c>
      <c r="F943" s="125">
        <v>91.12</v>
      </c>
      <c r="H943" s="128">
        <v>91.12</v>
      </c>
      <c r="I943" s="127" t="e">
        <v>#N/A</v>
      </c>
    </row>
    <row r="944" spans="1:9" x14ac:dyDescent="0.2">
      <c r="A944" t="s">
        <v>1192</v>
      </c>
      <c r="D944" s="126"/>
      <c r="E944" t="s">
        <v>2151</v>
      </c>
      <c r="F944" s="125">
        <v>532.45000000000005</v>
      </c>
      <c r="H944" s="128">
        <v>425.96</v>
      </c>
      <c r="I944" s="127" t="e">
        <v>#N/A</v>
      </c>
    </row>
    <row r="945" spans="1:9" x14ac:dyDescent="0.2">
      <c r="A945" t="s">
        <v>1193</v>
      </c>
      <c r="D945" s="126"/>
      <c r="E945" t="s">
        <v>2152</v>
      </c>
      <c r="F945" s="125">
        <v>578.74</v>
      </c>
      <c r="H945" s="128">
        <v>462.99</v>
      </c>
      <c r="I945" s="127" t="e">
        <v>#N/A</v>
      </c>
    </row>
    <row r="946" spans="1:9" x14ac:dyDescent="0.2">
      <c r="A946" t="s">
        <v>1194</v>
      </c>
      <c r="D946" s="126"/>
      <c r="E946" t="s">
        <v>2153</v>
      </c>
      <c r="F946" s="125">
        <v>611.14</v>
      </c>
      <c r="H946" s="128">
        <v>488.91</v>
      </c>
      <c r="I946" s="127" t="e">
        <v>#N/A</v>
      </c>
    </row>
    <row r="947" spans="1:9" x14ac:dyDescent="0.2">
      <c r="A947" t="s">
        <v>1195</v>
      </c>
      <c r="D947" s="126"/>
      <c r="E947" t="s">
        <v>2154</v>
      </c>
      <c r="F947" s="125">
        <v>750.05</v>
      </c>
      <c r="H947" s="128">
        <v>600.04</v>
      </c>
      <c r="I947" s="127" t="e">
        <v>#N/A</v>
      </c>
    </row>
    <row r="948" spans="1:9" x14ac:dyDescent="0.2">
      <c r="A948" t="s">
        <v>1196</v>
      </c>
      <c r="D948" s="126"/>
      <c r="E948" t="s">
        <v>2155</v>
      </c>
      <c r="F948" s="125">
        <v>634.29</v>
      </c>
      <c r="H948" s="128">
        <v>507.44</v>
      </c>
      <c r="I948" s="127" t="e">
        <v>#N/A</v>
      </c>
    </row>
    <row r="949" spans="1:9" x14ac:dyDescent="0.2">
      <c r="A949" t="s">
        <v>1197</v>
      </c>
      <c r="D949" s="126"/>
      <c r="E949" t="s">
        <v>2156</v>
      </c>
      <c r="F949" s="125">
        <v>847.28</v>
      </c>
      <c r="H949" s="128">
        <v>677.82</v>
      </c>
      <c r="I949" s="127" t="e">
        <v>#N/A</v>
      </c>
    </row>
    <row r="950" spans="1:9" x14ac:dyDescent="0.2">
      <c r="A950" t="s">
        <v>1198</v>
      </c>
      <c r="D950" s="126"/>
      <c r="E950" t="s">
        <v>2157</v>
      </c>
      <c r="F950" s="125">
        <v>675.97</v>
      </c>
      <c r="H950" s="128">
        <v>540.77</v>
      </c>
      <c r="I950" s="127" t="e">
        <v>#N/A</v>
      </c>
    </row>
    <row r="951" spans="1:9" x14ac:dyDescent="0.2">
      <c r="A951" t="s">
        <v>1199</v>
      </c>
      <c r="D951" s="126"/>
      <c r="E951" t="s">
        <v>2158</v>
      </c>
      <c r="F951" s="125">
        <v>867.78</v>
      </c>
      <c r="H951" s="128">
        <v>694.22</v>
      </c>
      <c r="I951" s="127" t="e">
        <v>#N/A</v>
      </c>
    </row>
    <row r="952" spans="1:9" x14ac:dyDescent="0.2">
      <c r="A952" t="s">
        <v>1200</v>
      </c>
      <c r="D952" s="126"/>
      <c r="E952" t="s">
        <v>2159</v>
      </c>
      <c r="F952" s="125">
        <v>726.89</v>
      </c>
      <c r="H952" s="128">
        <v>581.51</v>
      </c>
      <c r="I952" s="127" t="e">
        <v>#N/A</v>
      </c>
    </row>
    <row r="953" spans="1:9" x14ac:dyDescent="0.2">
      <c r="A953" t="s">
        <v>1201</v>
      </c>
      <c r="D953" s="126"/>
      <c r="E953" t="s">
        <v>2160</v>
      </c>
      <c r="F953" s="125">
        <v>912.99</v>
      </c>
      <c r="H953" s="128">
        <v>730.39</v>
      </c>
      <c r="I953" s="127" t="e">
        <v>#N/A</v>
      </c>
    </row>
    <row r="954" spans="1:9" x14ac:dyDescent="0.2">
      <c r="A954" t="s">
        <v>1202</v>
      </c>
      <c r="D954" s="126"/>
      <c r="E954" t="s">
        <v>2161</v>
      </c>
      <c r="F954" s="125">
        <v>402.27</v>
      </c>
      <c r="H954" s="128">
        <v>402.27</v>
      </c>
      <c r="I954" s="127" t="e">
        <v>#N/A</v>
      </c>
    </row>
    <row r="955" spans="1:9" x14ac:dyDescent="0.2">
      <c r="A955" t="s">
        <v>1203</v>
      </c>
      <c r="D955" s="126"/>
      <c r="E955" t="s">
        <v>1729</v>
      </c>
      <c r="F955" s="125">
        <v>402.27</v>
      </c>
      <c r="H955" s="128">
        <v>402.27</v>
      </c>
      <c r="I955" s="127" t="e">
        <v>#N/A</v>
      </c>
    </row>
    <row r="956" spans="1:9" x14ac:dyDescent="0.2">
      <c r="A956" t="s">
        <v>1204</v>
      </c>
      <c r="D956" s="126"/>
      <c r="E956" t="s">
        <v>1730</v>
      </c>
      <c r="F956" s="125">
        <v>470.45</v>
      </c>
      <c r="H956" s="128">
        <v>470.45</v>
      </c>
      <c r="I956" s="127" t="e">
        <v>#N/A</v>
      </c>
    </row>
    <row r="957" spans="1:9" x14ac:dyDescent="0.2">
      <c r="A957" t="s">
        <v>911</v>
      </c>
      <c r="D957" s="126" t="s">
        <v>487</v>
      </c>
      <c r="E957" t="s">
        <v>912</v>
      </c>
      <c r="F957" s="125">
        <v>41.62</v>
      </c>
      <c r="H957" s="128">
        <v>24.97</v>
      </c>
      <c r="I957" s="127">
        <v>1.04</v>
      </c>
    </row>
    <row r="958" spans="1:9" x14ac:dyDescent="0.2">
      <c r="A958" t="s">
        <v>913</v>
      </c>
      <c r="D958" t="s">
        <v>487</v>
      </c>
      <c r="E958" t="s">
        <v>914</v>
      </c>
      <c r="F958" s="125">
        <v>52.42</v>
      </c>
      <c r="H958" s="128">
        <v>31.45</v>
      </c>
      <c r="I958" s="127">
        <v>1.23</v>
      </c>
    </row>
    <row r="959" spans="1:9" x14ac:dyDescent="0.2">
      <c r="A959" t="s">
        <v>915</v>
      </c>
      <c r="D959" t="s">
        <v>487</v>
      </c>
      <c r="E959" t="s">
        <v>916</v>
      </c>
      <c r="F959" s="125">
        <v>64.69</v>
      </c>
      <c r="H959" s="128">
        <v>38.81</v>
      </c>
      <c r="I959" s="127">
        <v>1.2</v>
      </c>
    </row>
    <row r="960" spans="1:9" x14ac:dyDescent="0.2">
      <c r="A960" t="s">
        <v>917</v>
      </c>
      <c r="E960" t="s">
        <v>2162</v>
      </c>
      <c r="F960" s="125">
        <v>47.6</v>
      </c>
      <c r="H960" s="128">
        <v>28.56</v>
      </c>
      <c r="I960" s="127" t="e">
        <v>#N/A</v>
      </c>
    </row>
    <row r="961" spans="1:9" x14ac:dyDescent="0.2">
      <c r="A961" t="s">
        <v>918</v>
      </c>
      <c r="E961" t="s">
        <v>2163</v>
      </c>
      <c r="F961" s="125">
        <v>52.88</v>
      </c>
      <c r="H961" s="128">
        <v>31.73</v>
      </c>
      <c r="I961" s="127" t="e">
        <v>#N/A</v>
      </c>
    </row>
    <row r="962" spans="1:9" x14ac:dyDescent="0.2">
      <c r="A962" t="s">
        <v>919</v>
      </c>
      <c r="E962" t="s">
        <v>2164</v>
      </c>
      <c r="F962" s="125">
        <v>58.17</v>
      </c>
      <c r="H962" s="128">
        <v>34.9</v>
      </c>
      <c r="I962" s="127" t="e">
        <v>#N/A</v>
      </c>
    </row>
    <row r="963" spans="1:9" x14ac:dyDescent="0.2">
      <c r="A963" t="s">
        <v>920</v>
      </c>
      <c r="E963" t="s">
        <v>2165</v>
      </c>
      <c r="F963" s="125">
        <v>66.099999999999994</v>
      </c>
      <c r="H963" s="128">
        <v>39.659999999999997</v>
      </c>
      <c r="I963" s="127" t="e">
        <v>#N/A</v>
      </c>
    </row>
    <row r="964" spans="1:9" x14ac:dyDescent="0.2">
      <c r="A964" t="s">
        <v>921</v>
      </c>
      <c r="E964" t="s">
        <v>2166</v>
      </c>
      <c r="F964" s="125">
        <v>79.319999999999993</v>
      </c>
      <c r="H964" s="128">
        <v>47.59</v>
      </c>
      <c r="I964" s="127" t="e">
        <v>#N/A</v>
      </c>
    </row>
    <row r="965" spans="1:9" x14ac:dyDescent="0.2">
      <c r="A965" t="s">
        <v>922</v>
      </c>
      <c r="E965" t="s">
        <v>2167</v>
      </c>
      <c r="F965" s="125">
        <v>52.88</v>
      </c>
      <c r="H965" s="128">
        <v>31.73</v>
      </c>
      <c r="I965" s="127" t="e">
        <v>#N/A</v>
      </c>
    </row>
    <row r="966" spans="1:9" x14ac:dyDescent="0.2">
      <c r="A966" t="s">
        <v>923</v>
      </c>
      <c r="E966" t="s">
        <v>2168</v>
      </c>
      <c r="F966" s="125">
        <v>58.17</v>
      </c>
      <c r="H966" s="128">
        <v>34.9</v>
      </c>
      <c r="I966" s="127" t="e">
        <v>#N/A</v>
      </c>
    </row>
    <row r="967" spans="1:9" x14ac:dyDescent="0.2">
      <c r="A967" t="s">
        <v>924</v>
      </c>
      <c r="E967" t="s">
        <v>2169</v>
      </c>
      <c r="F967" s="125">
        <v>63.46</v>
      </c>
      <c r="H967" s="128">
        <v>38.08</v>
      </c>
      <c r="I967" s="127" t="e">
        <v>#N/A</v>
      </c>
    </row>
    <row r="968" spans="1:9" x14ac:dyDescent="0.2">
      <c r="A968" t="s">
        <v>925</v>
      </c>
      <c r="E968" t="s">
        <v>2170</v>
      </c>
      <c r="F968" s="125">
        <v>72.709999999999994</v>
      </c>
      <c r="H968" s="128">
        <v>43.63</v>
      </c>
      <c r="I968" s="127" t="e">
        <v>#N/A</v>
      </c>
    </row>
    <row r="969" spans="1:9" x14ac:dyDescent="0.2">
      <c r="A969" t="s">
        <v>926</v>
      </c>
      <c r="D969" s="126"/>
      <c r="E969" t="s">
        <v>2171</v>
      </c>
      <c r="F969" s="125">
        <v>99.15</v>
      </c>
      <c r="H969" s="128">
        <v>59.49</v>
      </c>
      <c r="I969" s="127" t="e">
        <v>#N/A</v>
      </c>
    </row>
    <row r="970" spans="1:9" x14ac:dyDescent="0.2">
      <c r="A970" t="s">
        <v>927</v>
      </c>
      <c r="D970" s="126"/>
      <c r="E970" t="s">
        <v>2172</v>
      </c>
      <c r="F970" s="125">
        <v>68.739999999999995</v>
      </c>
      <c r="H970" s="128">
        <v>41.24</v>
      </c>
      <c r="I970" s="127" t="e">
        <v>#N/A</v>
      </c>
    </row>
    <row r="971" spans="1:9" x14ac:dyDescent="0.2">
      <c r="A971" t="s">
        <v>928</v>
      </c>
      <c r="D971" s="126"/>
      <c r="E971" t="s">
        <v>2173</v>
      </c>
      <c r="F971" s="125">
        <v>76.680000000000007</v>
      </c>
      <c r="H971" s="128">
        <v>46.01</v>
      </c>
      <c r="I971" s="127" t="e">
        <v>#N/A</v>
      </c>
    </row>
    <row r="972" spans="1:9" x14ac:dyDescent="0.2">
      <c r="A972" t="s">
        <v>929</v>
      </c>
      <c r="D972" s="126"/>
      <c r="E972" t="s">
        <v>2174</v>
      </c>
      <c r="F972" s="125">
        <v>89.9</v>
      </c>
      <c r="H972" s="128">
        <v>53.94</v>
      </c>
      <c r="I972" s="127" t="e">
        <v>#N/A</v>
      </c>
    </row>
    <row r="973" spans="1:9" x14ac:dyDescent="0.2">
      <c r="A973" t="s">
        <v>930</v>
      </c>
      <c r="D973" s="126"/>
      <c r="E973" t="s">
        <v>2175</v>
      </c>
      <c r="F973" s="125">
        <v>103.12</v>
      </c>
      <c r="H973" s="128">
        <v>61.87</v>
      </c>
      <c r="I973" s="127" t="e">
        <v>#N/A</v>
      </c>
    </row>
    <row r="974" spans="1:9" x14ac:dyDescent="0.2">
      <c r="A974" t="s">
        <v>931</v>
      </c>
      <c r="D974" s="126"/>
      <c r="E974" t="s">
        <v>2176</v>
      </c>
      <c r="F974" s="125">
        <v>129.56</v>
      </c>
      <c r="H974" s="128">
        <v>77.739999999999995</v>
      </c>
      <c r="I974" s="127" t="e">
        <v>#N/A</v>
      </c>
    </row>
    <row r="975" spans="1:9" x14ac:dyDescent="0.2">
      <c r="A975" t="s">
        <v>932</v>
      </c>
      <c r="D975" s="126" t="s">
        <v>344</v>
      </c>
      <c r="E975" t="s">
        <v>933</v>
      </c>
      <c r="F975" s="125">
        <v>49.25</v>
      </c>
      <c r="H975" s="128">
        <v>29.55</v>
      </c>
      <c r="I975" s="127">
        <v>1.06</v>
      </c>
    </row>
    <row r="976" spans="1:9" x14ac:dyDescent="0.2">
      <c r="A976" t="s">
        <v>934</v>
      </c>
      <c r="D976" s="126" t="s">
        <v>344</v>
      </c>
      <c r="E976" t="s">
        <v>935</v>
      </c>
      <c r="F976" s="125">
        <v>60.06</v>
      </c>
      <c r="H976" s="128">
        <v>36.04</v>
      </c>
      <c r="I976" s="127">
        <v>1.1000000000000001</v>
      </c>
    </row>
    <row r="977" spans="1:9" x14ac:dyDescent="0.2">
      <c r="A977" t="s">
        <v>936</v>
      </c>
      <c r="D977" s="126" t="s">
        <v>344</v>
      </c>
      <c r="E977" t="s">
        <v>937</v>
      </c>
      <c r="F977" s="125">
        <v>91.72</v>
      </c>
      <c r="H977" s="128">
        <v>55.03</v>
      </c>
      <c r="I977" s="127">
        <v>1.43</v>
      </c>
    </row>
    <row r="978" spans="1:9" x14ac:dyDescent="0.2">
      <c r="A978" t="s">
        <v>938</v>
      </c>
      <c r="D978" s="126" t="s">
        <v>344</v>
      </c>
      <c r="E978" t="s">
        <v>939</v>
      </c>
      <c r="F978" s="125">
        <v>69.44</v>
      </c>
      <c r="H978" s="128">
        <v>41.66</v>
      </c>
      <c r="I978" s="127">
        <v>1.58</v>
      </c>
    </row>
    <row r="979" spans="1:9" x14ac:dyDescent="0.2">
      <c r="A979" t="s">
        <v>940</v>
      </c>
      <c r="D979" s="126" t="s">
        <v>344</v>
      </c>
      <c r="E979" t="s">
        <v>941</v>
      </c>
      <c r="F979" s="125">
        <v>80.22</v>
      </c>
      <c r="H979" s="128">
        <v>48.13</v>
      </c>
      <c r="I979" s="127">
        <v>1.29</v>
      </c>
    </row>
    <row r="980" spans="1:9" x14ac:dyDescent="0.2">
      <c r="A980" t="s">
        <v>942</v>
      </c>
      <c r="D980" s="126"/>
      <c r="E980" t="s">
        <v>2177</v>
      </c>
      <c r="F980" s="125">
        <v>9.7100000000000009</v>
      </c>
      <c r="H980" s="128">
        <v>5.82</v>
      </c>
      <c r="I980" s="127">
        <v>0.09</v>
      </c>
    </row>
    <row r="981" spans="1:9" x14ac:dyDescent="0.2">
      <c r="A981" t="s">
        <v>943</v>
      </c>
      <c r="D981" s="126"/>
      <c r="E981" t="s">
        <v>2178</v>
      </c>
      <c r="F981" s="125">
        <v>10.3</v>
      </c>
      <c r="H981" s="128">
        <v>6.18</v>
      </c>
      <c r="I981" s="127">
        <v>0.09</v>
      </c>
    </row>
    <row r="982" spans="1:9" x14ac:dyDescent="0.2">
      <c r="A982" t="s">
        <v>944</v>
      </c>
      <c r="D982" s="126" t="s">
        <v>344</v>
      </c>
      <c r="E982" t="s">
        <v>2179</v>
      </c>
      <c r="F982" s="125">
        <v>22.32</v>
      </c>
      <c r="H982" s="128">
        <v>13.39</v>
      </c>
      <c r="I982" s="127">
        <v>0.18</v>
      </c>
    </row>
    <row r="983" spans="1:9" x14ac:dyDescent="0.2">
      <c r="A983" t="s">
        <v>945</v>
      </c>
      <c r="D983" s="126"/>
      <c r="E983" t="s">
        <v>2180</v>
      </c>
      <c r="F983" s="125">
        <v>27.24</v>
      </c>
      <c r="H983" s="128">
        <v>16.34</v>
      </c>
      <c r="I983" s="127">
        <v>0.33</v>
      </c>
    </row>
    <row r="984" spans="1:9" x14ac:dyDescent="0.2">
      <c r="A984" t="s">
        <v>946</v>
      </c>
      <c r="D984" s="126" t="s">
        <v>344</v>
      </c>
      <c r="E984" t="s">
        <v>2181</v>
      </c>
      <c r="F984" s="125">
        <v>20.81</v>
      </c>
      <c r="H984" s="128">
        <v>12.48</v>
      </c>
      <c r="I984" s="127">
        <v>0.18</v>
      </c>
    </row>
    <row r="985" spans="1:9" x14ac:dyDescent="0.2">
      <c r="A985" t="s">
        <v>947</v>
      </c>
      <c r="D985" s="126"/>
      <c r="E985" t="s">
        <v>2182</v>
      </c>
      <c r="F985" s="125">
        <v>11.69</v>
      </c>
      <c r="H985" s="128">
        <v>7.01</v>
      </c>
      <c r="I985" s="127">
        <v>0.09</v>
      </c>
    </row>
    <row r="986" spans="1:9" x14ac:dyDescent="0.2">
      <c r="A986" t="s">
        <v>948</v>
      </c>
      <c r="D986" s="126" t="s">
        <v>344</v>
      </c>
      <c r="E986" t="s">
        <v>2183</v>
      </c>
      <c r="F986" s="125">
        <v>24.89</v>
      </c>
      <c r="H986" s="128">
        <v>14.93</v>
      </c>
      <c r="I986" s="127">
        <v>0.18</v>
      </c>
    </row>
    <row r="987" spans="1:9" x14ac:dyDescent="0.2">
      <c r="A987" t="s">
        <v>949</v>
      </c>
      <c r="D987" s="126"/>
      <c r="E987" t="s">
        <v>2184</v>
      </c>
      <c r="F987" s="125">
        <v>17.829999999999998</v>
      </c>
      <c r="H987" s="128">
        <v>10.7</v>
      </c>
      <c r="I987" s="127">
        <v>0.14000000000000001</v>
      </c>
    </row>
    <row r="988" spans="1:9" x14ac:dyDescent="0.2">
      <c r="A988" t="s">
        <v>950</v>
      </c>
      <c r="D988" s="126"/>
      <c r="E988" t="s">
        <v>2185</v>
      </c>
      <c r="F988" s="125">
        <v>17.579999999999998</v>
      </c>
      <c r="H988" s="128">
        <v>10.55</v>
      </c>
      <c r="I988" s="127">
        <v>0.15</v>
      </c>
    </row>
    <row r="989" spans="1:9" x14ac:dyDescent="0.2">
      <c r="A989" t="s">
        <v>951</v>
      </c>
      <c r="D989" s="126" t="s">
        <v>344</v>
      </c>
      <c r="E989" t="s">
        <v>2186</v>
      </c>
      <c r="F989" s="125">
        <v>31.9</v>
      </c>
      <c r="H989" s="128">
        <v>19.14</v>
      </c>
      <c r="I989" s="127">
        <v>0.38</v>
      </c>
    </row>
    <row r="990" spans="1:9" x14ac:dyDescent="0.2">
      <c r="A990" t="s">
        <v>952</v>
      </c>
      <c r="D990" s="126"/>
      <c r="E990" t="s">
        <v>2187</v>
      </c>
      <c r="F990" s="125">
        <v>41.45</v>
      </c>
      <c r="H990" s="128">
        <v>24.87</v>
      </c>
      <c r="I990" s="127">
        <v>0.57999999999999996</v>
      </c>
    </row>
    <row r="991" spans="1:9" x14ac:dyDescent="0.2">
      <c r="A991" t="s">
        <v>953</v>
      </c>
      <c r="D991" s="126" t="s">
        <v>344</v>
      </c>
      <c r="E991" t="s">
        <v>2188</v>
      </c>
      <c r="F991" s="125">
        <v>27.84</v>
      </c>
      <c r="H991" s="128">
        <v>16.7</v>
      </c>
      <c r="I991" s="127">
        <v>0.31</v>
      </c>
    </row>
    <row r="992" spans="1:9" x14ac:dyDescent="0.2">
      <c r="A992" t="s">
        <v>954</v>
      </c>
      <c r="D992" s="126" t="s">
        <v>488</v>
      </c>
      <c r="E992" t="s">
        <v>2189</v>
      </c>
      <c r="F992" s="125">
        <v>55.42</v>
      </c>
      <c r="H992" s="128">
        <v>33.25</v>
      </c>
      <c r="I992" s="127">
        <v>0.33</v>
      </c>
    </row>
    <row r="993" spans="1:9" x14ac:dyDescent="0.2">
      <c r="A993" t="s">
        <v>955</v>
      </c>
      <c r="D993" s="126"/>
      <c r="E993" t="s">
        <v>2190</v>
      </c>
      <c r="F993" s="125">
        <v>49.59</v>
      </c>
      <c r="H993" s="128">
        <v>29.75</v>
      </c>
      <c r="I993" s="127">
        <v>0.46</v>
      </c>
    </row>
    <row r="994" spans="1:9" x14ac:dyDescent="0.2">
      <c r="A994" t="s">
        <v>956</v>
      </c>
      <c r="D994" s="126" t="s">
        <v>488</v>
      </c>
      <c r="E994" t="s">
        <v>2191</v>
      </c>
      <c r="F994" s="125">
        <v>42.84</v>
      </c>
      <c r="H994" s="128">
        <v>25.7</v>
      </c>
      <c r="I994" s="127">
        <v>0.56000000000000005</v>
      </c>
    </row>
    <row r="995" spans="1:9" x14ac:dyDescent="0.2">
      <c r="A995" t="s">
        <v>957</v>
      </c>
      <c r="D995" s="126"/>
      <c r="E995" t="s">
        <v>2192</v>
      </c>
      <c r="F995" s="125">
        <v>17.829999999999998</v>
      </c>
      <c r="H995" s="128">
        <v>10.7</v>
      </c>
      <c r="I995" s="127">
        <v>0.16</v>
      </c>
    </row>
    <row r="996" spans="1:9" x14ac:dyDescent="0.2">
      <c r="A996" t="s">
        <v>958</v>
      </c>
      <c r="D996" s="126"/>
      <c r="E996" t="s">
        <v>2193</v>
      </c>
      <c r="F996" s="125">
        <v>32.71</v>
      </c>
      <c r="H996" s="128">
        <v>19.63</v>
      </c>
      <c r="I996" s="127">
        <v>0.21</v>
      </c>
    </row>
    <row r="997" spans="1:9" x14ac:dyDescent="0.2">
      <c r="A997" t="s">
        <v>959</v>
      </c>
      <c r="D997" s="126"/>
      <c r="E997" t="s">
        <v>2194</v>
      </c>
      <c r="F997" s="125">
        <v>13.1</v>
      </c>
      <c r="H997" s="128">
        <v>7.86</v>
      </c>
      <c r="I997" s="127">
        <v>0.08</v>
      </c>
    </row>
    <row r="998" spans="1:9" x14ac:dyDescent="0.2">
      <c r="A998" t="s">
        <v>960</v>
      </c>
      <c r="D998" s="126" t="s">
        <v>344</v>
      </c>
      <c r="E998" t="s">
        <v>2195</v>
      </c>
      <c r="F998" s="125">
        <v>25.52</v>
      </c>
      <c r="H998" s="128">
        <v>15.31</v>
      </c>
      <c r="I998" s="127">
        <v>0.21</v>
      </c>
    </row>
    <row r="999" spans="1:9" x14ac:dyDescent="0.2">
      <c r="A999" t="s">
        <v>961</v>
      </c>
      <c r="D999" s="126"/>
      <c r="E999" t="s">
        <v>2196</v>
      </c>
      <c r="F999" s="125">
        <v>33.58</v>
      </c>
      <c r="H999" s="128">
        <v>20.149999999999999</v>
      </c>
      <c r="I999" s="127">
        <v>0.32</v>
      </c>
    </row>
    <row r="1000" spans="1:9" x14ac:dyDescent="0.2">
      <c r="A1000" t="s">
        <v>962</v>
      </c>
      <c r="D1000" s="126" t="s">
        <v>344</v>
      </c>
      <c r="E1000" t="s">
        <v>2197</v>
      </c>
      <c r="F1000" s="125">
        <v>25.04</v>
      </c>
      <c r="H1000" s="128">
        <v>15.03</v>
      </c>
      <c r="I1000" s="127">
        <v>0.15</v>
      </c>
    </row>
    <row r="1001" spans="1:9" x14ac:dyDescent="0.2">
      <c r="A1001" t="s">
        <v>963</v>
      </c>
      <c r="D1001" s="126" t="s">
        <v>488</v>
      </c>
      <c r="E1001" t="s">
        <v>2198</v>
      </c>
      <c r="F1001" s="125">
        <v>33.979999999999997</v>
      </c>
      <c r="H1001" s="128">
        <v>20.39</v>
      </c>
      <c r="I1001" s="127">
        <v>0.27</v>
      </c>
    </row>
    <row r="1002" spans="1:9" x14ac:dyDescent="0.2">
      <c r="A1002" t="s">
        <v>964</v>
      </c>
      <c r="D1002" s="126"/>
      <c r="E1002" t="s">
        <v>2199</v>
      </c>
      <c r="F1002" s="125">
        <v>17.29</v>
      </c>
      <c r="H1002" s="128">
        <v>10.38</v>
      </c>
      <c r="I1002" s="127">
        <v>7.0000000000000007E-2</v>
      </c>
    </row>
    <row r="1003" spans="1:9" x14ac:dyDescent="0.2">
      <c r="A1003" t="s">
        <v>965</v>
      </c>
      <c r="D1003" s="126" t="s">
        <v>344</v>
      </c>
      <c r="E1003" t="s">
        <v>2200</v>
      </c>
      <c r="F1003" s="125">
        <v>19.82</v>
      </c>
      <c r="H1003" s="128">
        <v>11.89</v>
      </c>
      <c r="I1003" s="127">
        <v>0.17</v>
      </c>
    </row>
    <row r="1004" spans="1:9" x14ac:dyDescent="0.2">
      <c r="A1004" t="s">
        <v>966</v>
      </c>
      <c r="D1004" s="126"/>
      <c r="E1004" t="s">
        <v>2201</v>
      </c>
      <c r="F1004" s="125">
        <v>24.48</v>
      </c>
      <c r="H1004" s="128">
        <v>14.69</v>
      </c>
      <c r="I1004" s="127">
        <v>0.2</v>
      </c>
    </row>
    <row r="1005" spans="1:9" x14ac:dyDescent="0.2">
      <c r="A1005" t="s">
        <v>967</v>
      </c>
      <c r="D1005" s="126"/>
      <c r="E1005" t="s">
        <v>2202</v>
      </c>
      <c r="F1005" s="125">
        <v>47.28</v>
      </c>
      <c r="H1005" s="128">
        <v>28.37</v>
      </c>
      <c r="I1005" s="127">
        <v>0.27</v>
      </c>
    </row>
    <row r="1006" spans="1:9" x14ac:dyDescent="0.2">
      <c r="A1006" t="s">
        <v>968</v>
      </c>
      <c r="D1006" s="126" t="s">
        <v>344</v>
      </c>
      <c r="E1006" t="s">
        <v>2203</v>
      </c>
      <c r="F1006" s="125">
        <v>47.84</v>
      </c>
      <c r="H1006" s="128">
        <v>28.71</v>
      </c>
      <c r="I1006" s="127">
        <v>0.55000000000000004</v>
      </c>
    </row>
    <row r="1007" spans="1:9" x14ac:dyDescent="0.2">
      <c r="A1007" t="s">
        <v>969</v>
      </c>
      <c r="D1007" s="126"/>
      <c r="E1007" t="s">
        <v>2204</v>
      </c>
      <c r="F1007" s="125">
        <v>82.1</v>
      </c>
      <c r="H1007" s="128">
        <v>49.26</v>
      </c>
      <c r="I1007" s="127">
        <v>0.84</v>
      </c>
    </row>
    <row r="1008" spans="1:9" x14ac:dyDescent="0.2">
      <c r="A1008" t="s">
        <v>970</v>
      </c>
      <c r="D1008" s="126"/>
      <c r="E1008" t="s">
        <v>2205</v>
      </c>
      <c r="F1008" s="125">
        <v>5.99</v>
      </c>
      <c r="H1008" s="128">
        <v>3.59</v>
      </c>
      <c r="I1008" s="127">
        <v>0.02</v>
      </c>
    </row>
    <row r="1009" spans="1:9" x14ac:dyDescent="0.2">
      <c r="A1009" t="s">
        <v>971</v>
      </c>
      <c r="D1009" s="126" t="s">
        <v>344</v>
      </c>
      <c r="E1009" t="s">
        <v>2206</v>
      </c>
      <c r="F1009" s="125">
        <v>6.99</v>
      </c>
      <c r="H1009" s="128">
        <v>4.1900000000000004</v>
      </c>
      <c r="I1009" s="127">
        <v>0.03</v>
      </c>
    </row>
    <row r="1010" spans="1:9" x14ac:dyDescent="0.2">
      <c r="A1010" t="s">
        <v>972</v>
      </c>
      <c r="D1010" s="126"/>
      <c r="E1010" t="s">
        <v>2207</v>
      </c>
      <c r="F1010" s="125">
        <v>7.99</v>
      </c>
      <c r="H1010" s="128">
        <v>4.79</v>
      </c>
      <c r="I1010" s="127">
        <v>0.04</v>
      </c>
    </row>
    <row r="1011" spans="1:9" x14ac:dyDescent="0.2">
      <c r="A1011" t="s">
        <v>973</v>
      </c>
      <c r="D1011" s="126" t="s">
        <v>344</v>
      </c>
      <c r="E1011" t="s">
        <v>2208</v>
      </c>
      <c r="F1011" s="125">
        <v>29.02</v>
      </c>
      <c r="H1011" s="128">
        <v>17.41</v>
      </c>
      <c r="I1011" s="127">
        <v>0.27</v>
      </c>
    </row>
    <row r="1012" spans="1:9" x14ac:dyDescent="0.2">
      <c r="A1012" t="s">
        <v>974</v>
      </c>
      <c r="D1012" s="126"/>
      <c r="E1012" t="s">
        <v>2209</v>
      </c>
      <c r="F1012" s="125">
        <v>38.380000000000003</v>
      </c>
      <c r="H1012" s="128">
        <v>23.03</v>
      </c>
      <c r="I1012" s="127">
        <v>0.42</v>
      </c>
    </row>
    <row r="1013" spans="1:9" x14ac:dyDescent="0.2">
      <c r="A1013" t="s">
        <v>975</v>
      </c>
      <c r="D1013" s="126" t="s">
        <v>344</v>
      </c>
      <c r="E1013" t="s">
        <v>2210</v>
      </c>
      <c r="F1013" s="125">
        <v>32.229999999999997</v>
      </c>
      <c r="H1013" s="128">
        <v>19.34</v>
      </c>
      <c r="I1013" s="127">
        <v>0.34</v>
      </c>
    </row>
    <row r="1014" spans="1:9" x14ac:dyDescent="0.2">
      <c r="A1014" t="s">
        <v>976</v>
      </c>
      <c r="D1014" s="126"/>
      <c r="E1014" t="s">
        <v>2211</v>
      </c>
      <c r="F1014" s="125">
        <v>13.18</v>
      </c>
      <c r="H1014" s="128">
        <v>7.91</v>
      </c>
      <c r="I1014" s="127">
        <v>0.11</v>
      </c>
    </row>
    <row r="1015" spans="1:9" x14ac:dyDescent="0.2">
      <c r="A1015" t="s">
        <v>977</v>
      </c>
      <c r="D1015" s="126"/>
      <c r="E1015" t="s">
        <v>2212</v>
      </c>
      <c r="F1015" s="125">
        <v>19.97</v>
      </c>
      <c r="H1015" s="128">
        <v>11.98</v>
      </c>
      <c r="I1015" s="127">
        <v>0.1</v>
      </c>
    </row>
    <row r="1016" spans="1:9" x14ac:dyDescent="0.2">
      <c r="A1016" t="s">
        <v>978</v>
      </c>
      <c r="D1016" s="126" t="s">
        <v>344</v>
      </c>
      <c r="E1016" t="s">
        <v>2213</v>
      </c>
      <c r="F1016" s="125">
        <v>31.91</v>
      </c>
      <c r="H1016" s="128">
        <v>19.149999999999999</v>
      </c>
      <c r="I1016" s="127">
        <v>0.36</v>
      </c>
    </row>
    <row r="1017" spans="1:9" x14ac:dyDescent="0.2">
      <c r="A1017" t="s">
        <v>979</v>
      </c>
      <c r="D1017" s="126" t="s">
        <v>344</v>
      </c>
      <c r="E1017" t="s">
        <v>2214</v>
      </c>
      <c r="F1017" s="125">
        <v>36.03</v>
      </c>
      <c r="H1017" s="128">
        <v>21.62</v>
      </c>
      <c r="I1017" s="127">
        <v>0.41</v>
      </c>
    </row>
    <row r="1018" spans="1:9" x14ac:dyDescent="0.2">
      <c r="A1018" t="s">
        <v>980</v>
      </c>
      <c r="D1018" s="126" t="s">
        <v>488</v>
      </c>
      <c r="E1018" t="s">
        <v>2215</v>
      </c>
      <c r="F1018" s="125">
        <v>38.380000000000003</v>
      </c>
      <c r="H1018" s="128">
        <v>23.03</v>
      </c>
      <c r="I1018" s="127">
        <v>0.48</v>
      </c>
    </row>
    <row r="1019" spans="1:9" x14ac:dyDescent="0.2">
      <c r="A1019" t="s">
        <v>981</v>
      </c>
      <c r="D1019" s="126"/>
      <c r="E1019" t="s">
        <v>2216</v>
      </c>
      <c r="F1019" s="125">
        <v>28.06</v>
      </c>
      <c r="H1019" s="128">
        <v>16.829999999999998</v>
      </c>
      <c r="I1019" s="127">
        <v>0.47</v>
      </c>
    </row>
    <row r="1020" spans="1:9" x14ac:dyDescent="0.2">
      <c r="A1020" t="s">
        <v>982</v>
      </c>
      <c r="D1020" s="126" t="s">
        <v>487</v>
      </c>
      <c r="E1020" t="s">
        <v>2217</v>
      </c>
      <c r="F1020" s="125">
        <v>204.35</v>
      </c>
      <c r="H1020" s="128">
        <v>204.35</v>
      </c>
      <c r="I1020" s="127">
        <v>13</v>
      </c>
    </row>
    <row r="1021" spans="1:9" x14ac:dyDescent="0.2">
      <c r="A1021" t="s">
        <v>983</v>
      </c>
      <c r="D1021" s="126"/>
      <c r="E1021" t="s">
        <v>984</v>
      </c>
      <c r="F1021" s="125">
        <v>49.25</v>
      </c>
      <c r="H1021" s="128">
        <v>29.55</v>
      </c>
      <c r="I1021" s="127">
        <v>0.9</v>
      </c>
    </row>
    <row r="1022" spans="1:9" x14ac:dyDescent="0.2">
      <c r="A1022" t="s">
        <v>985</v>
      </c>
      <c r="D1022" s="126"/>
      <c r="E1022" t="s">
        <v>986</v>
      </c>
      <c r="F1022" s="125">
        <v>69.41</v>
      </c>
      <c r="H1022" s="128">
        <v>41.65</v>
      </c>
      <c r="I1022" s="127">
        <v>1.32</v>
      </c>
    </row>
    <row r="1023" spans="1:9" x14ac:dyDescent="0.2">
      <c r="A1023" t="s">
        <v>987</v>
      </c>
      <c r="D1023" s="126"/>
      <c r="E1023" t="s">
        <v>988</v>
      </c>
      <c r="F1023" s="125">
        <v>71.900000000000006</v>
      </c>
      <c r="H1023" s="128">
        <v>43.14</v>
      </c>
      <c r="I1023" s="127">
        <v>1.32</v>
      </c>
    </row>
    <row r="1024" spans="1:9" x14ac:dyDescent="0.2">
      <c r="A1024" t="s">
        <v>989</v>
      </c>
      <c r="D1024" s="126"/>
      <c r="E1024" t="s">
        <v>990</v>
      </c>
      <c r="F1024" s="125">
        <v>92.06</v>
      </c>
      <c r="H1024" s="128">
        <v>55.24</v>
      </c>
      <c r="I1024" s="127">
        <v>2.15</v>
      </c>
    </row>
    <row r="1025" spans="1:9" x14ac:dyDescent="0.2">
      <c r="A1025" t="s">
        <v>991</v>
      </c>
      <c r="D1025" s="126" t="s">
        <v>344</v>
      </c>
      <c r="E1025" t="s">
        <v>992</v>
      </c>
      <c r="F1025" s="125">
        <v>81.709999999999994</v>
      </c>
      <c r="H1025" s="128">
        <v>49.03</v>
      </c>
      <c r="I1025" s="127">
        <v>1.5</v>
      </c>
    </row>
    <row r="1026" spans="1:9" x14ac:dyDescent="0.2">
      <c r="A1026" t="s">
        <v>993</v>
      </c>
      <c r="D1026" s="126" t="s">
        <v>344</v>
      </c>
      <c r="E1026" t="s">
        <v>994</v>
      </c>
      <c r="F1026" s="125">
        <v>115.04</v>
      </c>
      <c r="H1026" s="128">
        <v>69.02</v>
      </c>
      <c r="I1026" s="127">
        <v>2.1</v>
      </c>
    </row>
    <row r="1027" spans="1:9" x14ac:dyDescent="0.2">
      <c r="A1027" t="s">
        <v>995</v>
      </c>
      <c r="D1027" s="126"/>
      <c r="E1027" t="s">
        <v>996</v>
      </c>
      <c r="F1027" s="125">
        <v>105.02</v>
      </c>
      <c r="H1027" s="128">
        <v>63.01</v>
      </c>
      <c r="I1027" s="127">
        <v>1.7</v>
      </c>
    </row>
    <row r="1028" spans="1:9" x14ac:dyDescent="0.2">
      <c r="A1028" t="s">
        <v>997</v>
      </c>
      <c r="D1028" s="126"/>
      <c r="E1028" t="s">
        <v>998</v>
      </c>
      <c r="F1028" s="125">
        <v>136.68</v>
      </c>
      <c r="H1028" s="128">
        <v>82.01</v>
      </c>
      <c r="I1028" s="127">
        <v>2.4</v>
      </c>
    </row>
    <row r="1029" spans="1:9" x14ac:dyDescent="0.2">
      <c r="A1029" t="s">
        <v>1205</v>
      </c>
      <c r="D1029" s="126"/>
      <c r="E1029" t="s">
        <v>2218</v>
      </c>
      <c r="F1029" s="125">
        <v>39.94</v>
      </c>
      <c r="H1029" s="128">
        <v>23.96</v>
      </c>
      <c r="I1029" s="127" t="e">
        <v>#N/A</v>
      </c>
    </row>
    <row r="1030" spans="1:9" x14ac:dyDescent="0.2">
      <c r="A1030" t="s">
        <v>1206</v>
      </c>
      <c r="D1030" s="126"/>
      <c r="E1030" t="s">
        <v>2219</v>
      </c>
      <c r="F1030" s="125">
        <v>95.28</v>
      </c>
      <c r="H1030" s="128">
        <v>76.22</v>
      </c>
      <c r="I1030" s="127" t="e">
        <v>#N/A</v>
      </c>
    </row>
    <row r="1031" spans="1:9" x14ac:dyDescent="0.2">
      <c r="A1031" t="s">
        <v>1207</v>
      </c>
      <c r="D1031" s="126"/>
      <c r="E1031" t="s">
        <v>2220</v>
      </c>
      <c r="F1031" s="125">
        <v>44.1</v>
      </c>
      <c r="H1031" s="128">
        <v>35.28</v>
      </c>
      <c r="I1031" s="127" t="e">
        <v>#N/A</v>
      </c>
    </row>
    <row r="1032" spans="1:9" x14ac:dyDescent="0.2">
      <c r="A1032" t="s">
        <v>1208</v>
      </c>
      <c r="D1032" s="126"/>
      <c r="E1032" t="s">
        <v>2221</v>
      </c>
      <c r="F1032" s="125">
        <v>92</v>
      </c>
      <c r="H1032" s="128">
        <v>73.599999999999994</v>
      </c>
      <c r="I1032" s="127" t="e">
        <v>#N/A</v>
      </c>
    </row>
    <row r="1033" spans="1:9" x14ac:dyDescent="0.2">
      <c r="A1033" t="s">
        <v>1209</v>
      </c>
      <c r="E1033" t="s">
        <v>2222</v>
      </c>
      <c r="F1033" s="125">
        <v>53.88</v>
      </c>
      <c r="H1033" s="128">
        <v>43.1</v>
      </c>
      <c r="I1033" s="127" t="e">
        <v>#N/A</v>
      </c>
    </row>
    <row r="1034" spans="1:9" x14ac:dyDescent="0.2">
      <c r="A1034" t="s">
        <v>999</v>
      </c>
      <c r="E1034" t="s">
        <v>1000</v>
      </c>
      <c r="F1034" s="125">
        <v>345.6</v>
      </c>
      <c r="H1034" s="128">
        <v>276.48</v>
      </c>
      <c r="I1034" s="127" t="e">
        <v>#N/A</v>
      </c>
    </row>
    <row r="1035" spans="1:9" x14ac:dyDescent="0.2">
      <c r="A1035" t="s">
        <v>1001</v>
      </c>
      <c r="E1035" t="s">
        <v>1000</v>
      </c>
      <c r="F1035" s="125">
        <v>583.20000000000005</v>
      </c>
      <c r="H1035" s="128">
        <v>379.08</v>
      </c>
      <c r="I1035" s="127" t="e">
        <v>#N/A</v>
      </c>
    </row>
    <row r="1036" spans="1:9" x14ac:dyDescent="0.2">
      <c r="A1036" t="s">
        <v>1002</v>
      </c>
      <c r="E1036" t="s">
        <v>1000</v>
      </c>
      <c r="F1036" s="125">
        <v>237.6</v>
      </c>
      <c r="H1036" s="128">
        <v>154.44</v>
      </c>
      <c r="I1036" s="127" t="e">
        <v>#N/A</v>
      </c>
    </row>
    <row r="1037" spans="1:9" x14ac:dyDescent="0.2">
      <c r="A1037" t="s">
        <v>1003</v>
      </c>
      <c r="E1037" t="s">
        <v>1000</v>
      </c>
      <c r="F1037" s="125">
        <v>163.56</v>
      </c>
      <c r="H1037" s="128">
        <v>106.31</v>
      </c>
      <c r="I1037" s="127" t="e">
        <v>#N/A</v>
      </c>
    </row>
    <row r="1038" spans="1:9" x14ac:dyDescent="0.2">
      <c r="A1038" t="s">
        <v>1210</v>
      </c>
      <c r="E1038" t="s">
        <v>1000</v>
      </c>
      <c r="F1038" s="125">
        <v>244.8</v>
      </c>
      <c r="H1038" s="128">
        <v>159.12</v>
      </c>
      <c r="I1038" s="127" t="e">
        <v>#N/A</v>
      </c>
    </row>
    <row r="1039" spans="1:9" x14ac:dyDescent="0.2">
      <c r="A1039" t="s">
        <v>1211</v>
      </c>
      <c r="E1039" t="s">
        <v>1000</v>
      </c>
      <c r="F1039" s="125">
        <v>0</v>
      </c>
      <c r="H1039" s="128">
        <v>0</v>
      </c>
      <c r="I1039" s="127" t="e">
        <v>#N/A</v>
      </c>
    </row>
    <row r="1040" spans="1:9" x14ac:dyDescent="0.2">
      <c r="A1040" t="s">
        <v>1004</v>
      </c>
      <c r="E1040" t="s">
        <v>1005</v>
      </c>
      <c r="F1040" s="125">
        <v>2441.09</v>
      </c>
      <c r="H1040" s="128">
        <v>1952.87</v>
      </c>
      <c r="I1040" s="127" t="e">
        <v>#N/A</v>
      </c>
    </row>
    <row r="1041" spans="1:9" x14ac:dyDescent="0.2">
      <c r="A1041" t="s">
        <v>1006</v>
      </c>
      <c r="E1041" t="s">
        <v>1007</v>
      </c>
      <c r="F1041" s="125">
        <v>2545.42</v>
      </c>
      <c r="H1041" s="128">
        <v>2036.33</v>
      </c>
      <c r="I1041" s="127" t="e">
        <v>#N/A</v>
      </c>
    </row>
    <row r="1042" spans="1:9" x14ac:dyDescent="0.2">
      <c r="A1042" t="s">
        <v>1008</v>
      </c>
      <c r="E1042" t="s">
        <v>1009</v>
      </c>
      <c r="F1042" s="125">
        <v>3266.39</v>
      </c>
      <c r="H1042" s="128">
        <v>2613.11</v>
      </c>
      <c r="I1042" s="127" t="e">
        <v>#N/A</v>
      </c>
    </row>
    <row r="1043" spans="1:9" x14ac:dyDescent="0.2">
      <c r="A1043" t="s">
        <v>1010</v>
      </c>
      <c r="E1043" t="s">
        <v>1011</v>
      </c>
      <c r="F1043" s="125">
        <v>3566.65</v>
      </c>
      <c r="H1043" s="128">
        <v>2853.32</v>
      </c>
      <c r="I1043" s="127" t="e">
        <v>#N/A</v>
      </c>
    </row>
    <row r="1044" spans="1:9" x14ac:dyDescent="0.2">
      <c r="A1044" t="s">
        <v>1012</v>
      </c>
      <c r="E1044" t="s">
        <v>1013</v>
      </c>
      <c r="F1044" s="125">
        <v>3687.96</v>
      </c>
      <c r="H1044" s="128">
        <v>2950.37</v>
      </c>
      <c r="I1044" s="127" t="e">
        <v>#N/A</v>
      </c>
    </row>
    <row r="1045" spans="1:9" x14ac:dyDescent="0.2">
      <c r="A1045" t="s">
        <v>1014</v>
      </c>
      <c r="E1045" t="s">
        <v>1015</v>
      </c>
      <c r="F1045" s="125">
        <v>4313.18</v>
      </c>
      <c r="H1045" s="128">
        <v>3450.54</v>
      </c>
      <c r="I1045" s="127" t="e">
        <v>#N/A</v>
      </c>
    </row>
    <row r="1046" spans="1:9" x14ac:dyDescent="0.2">
      <c r="A1046" t="s">
        <v>1016</v>
      </c>
      <c r="E1046" t="s">
        <v>1017</v>
      </c>
      <c r="F1046" s="125">
        <v>4479.97</v>
      </c>
      <c r="H1046" s="128">
        <v>3583.97</v>
      </c>
      <c r="I1046" s="127" t="e">
        <v>#N/A</v>
      </c>
    </row>
    <row r="1047" spans="1:9" x14ac:dyDescent="0.2">
      <c r="A1047" t="s">
        <v>1018</v>
      </c>
      <c r="D1047" s="126"/>
      <c r="E1047" t="s">
        <v>1019</v>
      </c>
      <c r="F1047" s="125">
        <v>5262.33</v>
      </c>
      <c r="H1047" s="128">
        <v>4209.8599999999997</v>
      </c>
      <c r="I1047" s="127" t="e">
        <v>#N/A</v>
      </c>
    </row>
    <row r="1048" spans="1:9" x14ac:dyDescent="0.2">
      <c r="A1048" t="s">
        <v>1020</v>
      </c>
      <c r="D1048" s="126"/>
      <c r="E1048" t="s">
        <v>1021</v>
      </c>
      <c r="F1048" s="125">
        <v>5396.86</v>
      </c>
      <c r="H1048" s="128">
        <v>4317.49</v>
      </c>
      <c r="I1048" s="127" t="e">
        <v>#N/A</v>
      </c>
    </row>
    <row r="1049" spans="1:9" x14ac:dyDescent="0.2">
      <c r="A1049" t="s">
        <v>1022</v>
      </c>
      <c r="D1049" s="126"/>
      <c r="E1049" t="s">
        <v>1023</v>
      </c>
      <c r="F1049" s="125">
        <v>5926.1</v>
      </c>
      <c r="H1049" s="128">
        <v>4740.88</v>
      </c>
      <c r="I1049" s="127" t="e">
        <v>#N/A</v>
      </c>
    </row>
    <row r="1050" spans="1:9" x14ac:dyDescent="0.2">
      <c r="A1050" t="s">
        <v>1024</v>
      </c>
      <c r="D1050" s="126"/>
      <c r="E1050" t="s">
        <v>1025</v>
      </c>
      <c r="F1050" s="125">
        <v>5691.81</v>
      </c>
      <c r="H1050" s="128">
        <v>4553.45</v>
      </c>
      <c r="I1050" s="127" t="e">
        <v>#N/A</v>
      </c>
    </row>
    <row r="1051" spans="1:9" x14ac:dyDescent="0.2">
      <c r="A1051" t="s">
        <v>1026</v>
      </c>
      <c r="D1051" s="126"/>
      <c r="E1051" t="s">
        <v>1027</v>
      </c>
      <c r="F1051" s="125">
        <v>9479.2900000000009</v>
      </c>
      <c r="H1051" s="128">
        <v>7583.43</v>
      </c>
      <c r="I1051" s="127" t="e">
        <v>#N/A</v>
      </c>
    </row>
    <row r="1052" spans="1:9" x14ac:dyDescent="0.2">
      <c r="A1052" t="s">
        <v>1212</v>
      </c>
      <c r="D1052" s="126"/>
      <c r="E1052" t="s">
        <v>2223</v>
      </c>
      <c r="F1052" s="125">
        <v>10063.15</v>
      </c>
      <c r="H1052" s="128">
        <v>10063.15</v>
      </c>
      <c r="I1052" s="127" t="e">
        <v>#N/A</v>
      </c>
    </row>
    <row r="1053" spans="1:9" x14ac:dyDescent="0.2">
      <c r="A1053" t="s">
        <v>1213</v>
      </c>
      <c r="D1053" s="126"/>
      <c r="E1053" t="s">
        <v>2224</v>
      </c>
      <c r="F1053" s="125">
        <v>13566.3</v>
      </c>
      <c r="H1053" s="128">
        <v>13566.3</v>
      </c>
      <c r="I1053" s="127" t="e">
        <v>#N/A</v>
      </c>
    </row>
    <row r="1054" spans="1:9" x14ac:dyDescent="0.2">
      <c r="A1054" t="s">
        <v>1214</v>
      </c>
      <c r="D1054" s="126"/>
      <c r="E1054" t="s">
        <v>2225</v>
      </c>
      <c r="F1054" s="125">
        <v>476.77</v>
      </c>
      <c r="H1054" s="128">
        <v>381.41</v>
      </c>
      <c r="I1054" s="127" t="e">
        <v>#N/A</v>
      </c>
    </row>
    <row r="1055" spans="1:9" x14ac:dyDescent="0.2">
      <c r="A1055" t="s">
        <v>1215</v>
      </c>
      <c r="D1055" s="126"/>
      <c r="E1055" t="s">
        <v>2226</v>
      </c>
      <c r="F1055" s="125">
        <v>476.77</v>
      </c>
      <c r="H1055" s="128">
        <v>381.41</v>
      </c>
      <c r="I1055" s="127" t="e">
        <v>#N/A</v>
      </c>
    </row>
    <row r="1056" spans="1:9" x14ac:dyDescent="0.2">
      <c r="A1056" t="s">
        <v>1216</v>
      </c>
      <c r="D1056" s="126"/>
      <c r="E1056" t="s">
        <v>2227</v>
      </c>
      <c r="F1056" s="125">
        <v>476.77</v>
      </c>
      <c r="H1056" s="128">
        <v>381.41</v>
      </c>
      <c r="I1056" s="127" t="e">
        <v>#N/A</v>
      </c>
    </row>
    <row r="1057" spans="1:9" x14ac:dyDescent="0.2">
      <c r="A1057" t="s">
        <v>1217</v>
      </c>
      <c r="D1057" s="126"/>
      <c r="E1057" t="s">
        <v>2228</v>
      </c>
      <c r="F1057" s="125">
        <v>679.61</v>
      </c>
      <c r="H1057" s="128">
        <v>543.69000000000005</v>
      </c>
      <c r="I1057" s="127" t="e">
        <v>#N/A</v>
      </c>
    </row>
    <row r="1058" spans="1:9" x14ac:dyDescent="0.2">
      <c r="A1058" t="s">
        <v>1218</v>
      </c>
      <c r="D1058" s="126"/>
      <c r="E1058" t="s">
        <v>2229</v>
      </c>
      <c r="F1058" s="125">
        <v>679.61</v>
      </c>
      <c r="H1058" s="128">
        <v>543.69000000000005</v>
      </c>
      <c r="I1058" s="127" t="e">
        <v>#N/A</v>
      </c>
    </row>
    <row r="1059" spans="1:9" x14ac:dyDescent="0.2">
      <c r="A1059" t="s">
        <v>1219</v>
      </c>
      <c r="D1059" s="126"/>
      <c r="E1059" t="s">
        <v>2230</v>
      </c>
      <c r="F1059" s="125">
        <v>679.61</v>
      </c>
      <c r="H1059" s="128">
        <v>543.69000000000005</v>
      </c>
      <c r="I1059" s="127" t="e">
        <v>#N/A</v>
      </c>
    </row>
    <row r="1060" spans="1:9" x14ac:dyDescent="0.2">
      <c r="A1060" t="s">
        <v>1028</v>
      </c>
      <c r="D1060" s="126"/>
      <c r="E1060" t="s">
        <v>1029</v>
      </c>
      <c r="F1060" s="125">
        <v>798</v>
      </c>
      <c r="H1060" s="128">
        <v>718.2</v>
      </c>
      <c r="I1060" s="127" t="e">
        <v>#N/A</v>
      </c>
    </row>
    <row r="1061" spans="1:9" x14ac:dyDescent="0.2">
      <c r="A1061" t="s">
        <v>1030</v>
      </c>
      <c r="D1061" s="126"/>
      <c r="E1061" t="s">
        <v>1031</v>
      </c>
      <c r="F1061" s="125">
        <v>1478</v>
      </c>
      <c r="H1061" s="128">
        <v>1330.2</v>
      </c>
      <c r="I1061" s="127" t="e">
        <v>#N/A</v>
      </c>
    </row>
    <row r="1062" spans="1:9" x14ac:dyDescent="0.2">
      <c r="A1062" t="s">
        <v>1032</v>
      </c>
      <c r="E1062" t="s">
        <v>1033</v>
      </c>
      <c r="F1062" s="125">
        <v>2297</v>
      </c>
      <c r="H1062" s="128">
        <v>2067.3000000000002</v>
      </c>
      <c r="I1062" s="127" t="e">
        <v>#N/A</v>
      </c>
    </row>
    <row r="1063" spans="1:9" x14ac:dyDescent="0.2">
      <c r="A1063" t="s">
        <v>1034</v>
      </c>
      <c r="E1063" t="s">
        <v>1035</v>
      </c>
      <c r="F1063" s="125">
        <v>3450</v>
      </c>
      <c r="H1063" s="128">
        <v>3105</v>
      </c>
      <c r="I1063" s="127" t="e">
        <v>#N/A</v>
      </c>
    </row>
    <row r="1064" spans="1:9" x14ac:dyDescent="0.2">
      <c r="A1064" t="s">
        <v>1036</v>
      </c>
      <c r="E1064" t="s">
        <v>1037</v>
      </c>
      <c r="F1064" s="125">
        <v>130</v>
      </c>
      <c r="H1064" s="128">
        <v>117</v>
      </c>
      <c r="I1064" s="127" t="e">
        <v>#N/A</v>
      </c>
    </row>
    <row r="1065" spans="1:9" x14ac:dyDescent="0.2">
      <c r="A1065" t="s">
        <v>1038</v>
      </c>
      <c r="E1065" t="s">
        <v>1039</v>
      </c>
      <c r="F1065" s="125">
        <v>170</v>
      </c>
      <c r="H1065" s="128">
        <v>153</v>
      </c>
      <c r="I1065" s="127" t="e">
        <v>#N/A</v>
      </c>
    </row>
    <row r="1066" spans="1:9" x14ac:dyDescent="0.2">
      <c r="A1066" t="s">
        <v>1040</v>
      </c>
      <c r="E1066" t="s">
        <v>1041</v>
      </c>
      <c r="F1066" s="125">
        <v>260</v>
      </c>
      <c r="H1066" s="128">
        <v>234</v>
      </c>
      <c r="I1066" s="127" t="e">
        <v>#N/A</v>
      </c>
    </row>
    <row r="1067" spans="1:9" x14ac:dyDescent="0.2">
      <c r="A1067" t="s">
        <v>1220</v>
      </c>
      <c r="E1067" t="s">
        <v>2231</v>
      </c>
      <c r="F1067" s="125">
        <v>147</v>
      </c>
      <c r="H1067" s="128">
        <v>117.6</v>
      </c>
      <c r="I1067" s="127" t="e">
        <v>#N/A</v>
      </c>
    </row>
    <row r="1068" spans="1:9" x14ac:dyDescent="0.2">
      <c r="A1068" t="s">
        <v>1221</v>
      </c>
      <c r="E1068" t="s">
        <v>2232</v>
      </c>
      <c r="F1068" s="125">
        <v>255</v>
      </c>
      <c r="H1068" s="128">
        <v>204</v>
      </c>
      <c r="I1068" s="127" t="e">
        <v>#N/A</v>
      </c>
    </row>
    <row r="1069" spans="1:9" x14ac:dyDescent="0.2">
      <c r="A1069" t="s">
        <v>1222</v>
      </c>
      <c r="E1069" t="s">
        <v>2233</v>
      </c>
      <c r="F1069" s="125">
        <v>780</v>
      </c>
      <c r="H1069" s="128">
        <v>624</v>
      </c>
      <c r="I1069" s="127" t="e">
        <v>#N/A</v>
      </c>
    </row>
    <row r="1070" spans="1:9" x14ac:dyDescent="0.2">
      <c r="A1070" t="s">
        <v>1223</v>
      </c>
      <c r="E1070" t="s">
        <v>2234</v>
      </c>
      <c r="F1070" s="125">
        <v>12</v>
      </c>
      <c r="H1070" s="128">
        <v>9.6</v>
      </c>
      <c r="I1070" s="127" t="e">
        <v>#N/A</v>
      </c>
    </row>
    <row r="1071" spans="1:9" x14ac:dyDescent="0.2">
      <c r="A1071" t="s">
        <v>1224</v>
      </c>
      <c r="D1071" s="126"/>
      <c r="E1071" t="s">
        <v>2235</v>
      </c>
      <c r="F1071" s="125">
        <v>15</v>
      </c>
      <c r="H1071" s="128">
        <v>12</v>
      </c>
      <c r="I1071" s="127" t="e">
        <v>#N/A</v>
      </c>
    </row>
    <row r="1072" spans="1:9" x14ac:dyDescent="0.2">
      <c r="A1072" t="s">
        <v>1225</v>
      </c>
      <c r="D1072" s="126"/>
      <c r="E1072" t="s">
        <v>2236</v>
      </c>
      <c r="F1072" s="125">
        <v>18</v>
      </c>
      <c r="H1072" s="128">
        <v>14.4</v>
      </c>
      <c r="I1072" s="127" t="e">
        <v>#N/A</v>
      </c>
    </row>
    <row r="1073" spans="1:9" x14ac:dyDescent="0.2">
      <c r="A1073" t="s">
        <v>1226</v>
      </c>
      <c r="E1073" t="s">
        <v>2237</v>
      </c>
      <c r="F1073" s="125">
        <v>24</v>
      </c>
      <c r="H1073" s="128">
        <v>19.2</v>
      </c>
      <c r="I1073" s="127" t="e">
        <v>#N/A</v>
      </c>
    </row>
    <row r="1074" spans="1:9" x14ac:dyDescent="0.2">
      <c r="A1074" t="s">
        <v>1227</v>
      </c>
      <c r="E1074" t="s">
        <v>2238</v>
      </c>
      <c r="F1074" s="125">
        <v>9.9499999999999993</v>
      </c>
      <c r="H1074" s="128">
        <v>7.96</v>
      </c>
      <c r="I1074" s="127" t="e">
        <v>#N/A</v>
      </c>
    </row>
    <row r="1075" spans="1:9" x14ac:dyDescent="0.2">
      <c r="A1075" t="s">
        <v>1228</v>
      </c>
      <c r="E1075" t="s">
        <v>2239</v>
      </c>
      <c r="F1075" s="125">
        <v>349.39</v>
      </c>
      <c r="H1075" s="128">
        <v>279.51</v>
      </c>
      <c r="I1075" s="127" t="e">
        <v>#N/A</v>
      </c>
    </row>
    <row r="1076" spans="1:9" x14ac:dyDescent="0.2">
      <c r="A1076" t="s">
        <v>1229</v>
      </c>
      <c r="E1076" t="s">
        <v>2240</v>
      </c>
      <c r="F1076" s="125">
        <v>356.96</v>
      </c>
      <c r="H1076" s="128">
        <v>285.57</v>
      </c>
      <c r="I1076" s="127" t="e">
        <v>#N/A</v>
      </c>
    </row>
    <row r="1077" spans="1:9" x14ac:dyDescent="0.2">
      <c r="A1077" t="s">
        <v>1230</v>
      </c>
      <c r="E1077" t="s">
        <v>2241</v>
      </c>
      <c r="F1077" s="125">
        <v>483.34</v>
      </c>
      <c r="H1077" s="128">
        <v>386.67</v>
      </c>
      <c r="I1077" s="127" t="e">
        <v>#N/A</v>
      </c>
    </row>
    <row r="1078" spans="1:9" x14ac:dyDescent="0.2">
      <c r="A1078" t="s">
        <v>1231</v>
      </c>
      <c r="E1078" t="s">
        <v>2242</v>
      </c>
      <c r="F1078" s="125">
        <v>1028.97</v>
      </c>
      <c r="H1078" s="128">
        <v>823.18</v>
      </c>
      <c r="I1078" s="127" t="e">
        <v>#N/A</v>
      </c>
    </row>
    <row r="1079" spans="1:9" x14ac:dyDescent="0.2">
      <c r="A1079" t="s">
        <v>1232</v>
      </c>
      <c r="E1079" t="s">
        <v>2241</v>
      </c>
      <c r="F1079" s="125">
        <v>904.99</v>
      </c>
      <c r="H1079" s="128">
        <v>723.99</v>
      </c>
      <c r="I1079" s="127" t="e">
        <v>#N/A</v>
      </c>
    </row>
    <row r="1080" spans="1:9" x14ac:dyDescent="0.2">
      <c r="A1080" t="s">
        <v>1233</v>
      </c>
      <c r="E1080" t="s">
        <v>2243</v>
      </c>
      <c r="F1080" s="125">
        <v>1131.23</v>
      </c>
      <c r="H1080" s="128">
        <v>904.98</v>
      </c>
      <c r="I1080" s="127" t="e">
        <v>#N/A</v>
      </c>
    </row>
    <row r="1081" spans="1:9" x14ac:dyDescent="0.2">
      <c r="A1081" t="s">
        <v>1234</v>
      </c>
      <c r="E1081" t="s">
        <v>2244</v>
      </c>
      <c r="F1081" s="125">
        <v>195</v>
      </c>
      <c r="H1081" s="128">
        <v>117</v>
      </c>
      <c r="I1081" s="127" t="e">
        <v>#N/A</v>
      </c>
    </row>
    <row r="1082" spans="1:9" x14ac:dyDescent="0.2">
      <c r="A1082" t="s">
        <v>1042</v>
      </c>
      <c r="E1082" t="s">
        <v>2245</v>
      </c>
      <c r="F1082" s="125">
        <v>189.37</v>
      </c>
      <c r="H1082" s="128">
        <v>113.62</v>
      </c>
      <c r="I1082" s="127">
        <v>11.5</v>
      </c>
    </row>
    <row r="1083" spans="1:9" x14ac:dyDescent="0.2">
      <c r="A1083" t="s">
        <v>316</v>
      </c>
      <c r="E1083" t="s">
        <v>2246</v>
      </c>
      <c r="F1083" s="125">
        <v>242.94</v>
      </c>
      <c r="H1083" s="128">
        <v>145.76</v>
      </c>
      <c r="I1083" s="127">
        <v>35</v>
      </c>
    </row>
    <row r="1084" spans="1:9" x14ac:dyDescent="0.2">
      <c r="A1084" t="s">
        <v>1235</v>
      </c>
      <c r="E1084" t="s">
        <v>2247</v>
      </c>
      <c r="F1084" s="125">
        <v>259.95</v>
      </c>
      <c r="H1084" s="128">
        <v>155.97</v>
      </c>
      <c r="I1084" s="127" t="e">
        <v>#N/A</v>
      </c>
    </row>
    <row r="1085" spans="1:9" x14ac:dyDescent="0.2">
      <c r="A1085" t="s">
        <v>317</v>
      </c>
      <c r="E1085" t="s">
        <v>2248</v>
      </c>
      <c r="F1085" s="125">
        <v>329.95</v>
      </c>
      <c r="H1085" s="128">
        <v>197.97</v>
      </c>
      <c r="I1085" s="127">
        <v>55</v>
      </c>
    </row>
    <row r="1086" spans="1:9" x14ac:dyDescent="0.2">
      <c r="A1086" t="s">
        <v>1236</v>
      </c>
      <c r="E1086" t="s">
        <v>2249</v>
      </c>
      <c r="F1086" s="125">
        <v>353.05</v>
      </c>
      <c r="H1086" s="128">
        <v>211.83</v>
      </c>
      <c r="I1086" s="127" t="e">
        <v>#N/A</v>
      </c>
    </row>
    <row r="1087" spans="1:9" x14ac:dyDescent="0.2">
      <c r="A1087" t="s">
        <v>318</v>
      </c>
      <c r="E1087" t="s">
        <v>2250</v>
      </c>
      <c r="F1087" s="125">
        <v>295.94</v>
      </c>
      <c r="H1087" s="128">
        <v>177.56</v>
      </c>
      <c r="I1087" s="127">
        <v>50</v>
      </c>
    </row>
    <row r="1088" spans="1:9" x14ac:dyDescent="0.2">
      <c r="A1088" t="s">
        <v>1237</v>
      </c>
      <c r="D1088" s="126"/>
      <c r="E1088" t="s">
        <v>2250</v>
      </c>
      <c r="F1088" s="125">
        <v>316.66000000000003</v>
      </c>
      <c r="H1088" s="128">
        <v>189.99</v>
      </c>
      <c r="I1088" s="127" t="e">
        <v>#N/A</v>
      </c>
    </row>
    <row r="1089" spans="1:9" x14ac:dyDescent="0.2">
      <c r="A1089" t="s">
        <v>319</v>
      </c>
      <c r="D1089" s="126"/>
      <c r="E1089" t="s">
        <v>2251</v>
      </c>
      <c r="F1089" s="125">
        <v>687.94</v>
      </c>
      <c r="H1089" s="128">
        <v>412.76</v>
      </c>
      <c r="I1089" s="127">
        <v>75</v>
      </c>
    </row>
    <row r="1090" spans="1:9" x14ac:dyDescent="0.2">
      <c r="A1090" t="s">
        <v>1238</v>
      </c>
      <c r="D1090" s="126"/>
      <c r="E1090" t="s">
        <v>2252</v>
      </c>
      <c r="F1090" s="125" t="e">
        <v>#N/A</v>
      </c>
      <c r="H1090" s="128" t="e">
        <v>#N/A</v>
      </c>
      <c r="I1090" s="127" t="e">
        <v>#N/A</v>
      </c>
    </row>
    <row r="1091" spans="1:9" x14ac:dyDescent="0.2">
      <c r="A1091" t="s">
        <v>1239</v>
      </c>
      <c r="D1091" s="126"/>
      <c r="E1091" t="s">
        <v>2252</v>
      </c>
      <c r="F1091" s="125" t="e">
        <v>#N/A</v>
      </c>
      <c r="H1091" s="128" t="e">
        <v>#N/A</v>
      </c>
      <c r="I1091" s="127" t="e">
        <v>#N/A</v>
      </c>
    </row>
    <row r="1092" spans="1:9" x14ac:dyDescent="0.2">
      <c r="A1092" t="s">
        <v>1043</v>
      </c>
      <c r="D1092" s="126"/>
      <c r="E1092" t="s">
        <v>1044</v>
      </c>
      <c r="F1092" s="125">
        <v>1595</v>
      </c>
      <c r="H1092" s="128">
        <v>1276</v>
      </c>
      <c r="I1092" s="127" t="e">
        <v>#N/A</v>
      </c>
    </row>
    <row r="1093" spans="1:9" x14ac:dyDescent="0.2">
      <c r="A1093" t="s">
        <v>1045</v>
      </c>
      <c r="D1093" s="126"/>
      <c r="E1093" t="s">
        <v>1046</v>
      </c>
      <c r="F1093" s="125">
        <v>1795</v>
      </c>
      <c r="H1093" s="128">
        <v>1436</v>
      </c>
      <c r="I1093" s="127" t="e">
        <v>#N/A</v>
      </c>
    </row>
    <row r="1094" spans="1:9" x14ac:dyDescent="0.2">
      <c r="A1094" t="s">
        <v>1047</v>
      </c>
      <c r="D1094" s="126"/>
      <c r="E1094" t="s">
        <v>1048</v>
      </c>
      <c r="F1094" s="125">
        <v>1995</v>
      </c>
      <c r="H1094" s="128">
        <v>1596</v>
      </c>
      <c r="I1094" s="127" t="e">
        <v>#N/A</v>
      </c>
    </row>
    <row r="1095" spans="1:9" x14ac:dyDescent="0.2">
      <c r="A1095" t="s">
        <v>1049</v>
      </c>
      <c r="D1095" s="126"/>
      <c r="E1095" t="s">
        <v>1050</v>
      </c>
      <c r="F1095" s="125">
        <v>2445</v>
      </c>
      <c r="H1095" s="128">
        <v>1956</v>
      </c>
      <c r="I1095" s="127" t="e">
        <v>#N/A</v>
      </c>
    </row>
    <row r="1096" spans="1:9" x14ac:dyDescent="0.2">
      <c r="A1096" t="s">
        <v>1051</v>
      </c>
      <c r="D1096" s="126"/>
      <c r="E1096" t="s">
        <v>1052</v>
      </c>
      <c r="F1096" s="125">
        <v>2945</v>
      </c>
      <c r="H1096" s="128">
        <v>2356</v>
      </c>
      <c r="I1096" s="127" t="e">
        <v>#N/A</v>
      </c>
    </row>
    <row r="1097" spans="1:9" x14ac:dyDescent="0.2">
      <c r="A1097" t="s">
        <v>1053</v>
      </c>
      <c r="E1097" t="s">
        <v>1054</v>
      </c>
      <c r="F1097" s="125">
        <v>3445</v>
      </c>
      <c r="H1097" s="128">
        <v>2756</v>
      </c>
      <c r="I1097" s="127" t="e">
        <v>#N/A</v>
      </c>
    </row>
    <row r="1098" spans="1:9" x14ac:dyDescent="0.2">
      <c r="A1098" t="s">
        <v>1055</v>
      </c>
      <c r="E1098" t="s">
        <v>1056</v>
      </c>
      <c r="F1098" s="125">
        <v>3945</v>
      </c>
      <c r="H1098" s="128">
        <v>3156</v>
      </c>
      <c r="I1098" s="127" t="e">
        <v>#N/A</v>
      </c>
    </row>
    <row r="1099" spans="1:9" x14ac:dyDescent="0.2">
      <c r="A1099" t="s">
        <v>1057</v>
      </c>
      <c r="E1099" t="s">
        <v>1058</v>
      </c>
      <c r="F1099" s="125">
        <v>4445</v>
      </c>
      <c r="H1099" s="128">
        <v>3556</v>
      </c>
      <c r="I1099" s="127" t="e">
        <v>#N/A</v>
      </c>
    </row>
    <row r="1100" spans="1:9" x14ac:dyDescent="0.2">
      <c r="A1100" t="s">
        <v>1059</v>
      </c>
      <c r="E1100" t="s">
        <v>1060</v>
      </c>
      <c r="F1100" s="125">
        <v>4945</v>
      </c>
      <c r="H1100" s="128">
        <v>3956</v>
      </c>
      <c r="I1100" s="127" t="e">
        <v>#N/A</v>
      </c>
    </row>
    <row r="1101" spans="1:9" x14ac:dyDescent="0.2">
      <c r="A1101" t="s">
        <v>1240</v>
      </c>
      <c r="D1101" s="126"/>
      <c r="E1101" t="s">
        <v>2253</v>
      </c>
      <c r="F1101" s="125">
        <v>5995</v>
      </c>
      <c r="H1101" s="128">
        <v>5995</v>
      </c>
      <c r="I1101" s="127" t="e">
        <v>#N/A</v>
      </c>
    </row>
    <row r="1102" spans="1:9" x14ac:dyDescent="0.2">
      <c r="A1102" t="s">
        <v>1241</v>
      </c>
      <c r="D1102" s="126"/>
      <c r="E1102" t="s">
        <v>2254</v>
      </c>
      <c r="F1102" s="125">
        <v>12.38</v>
      </c>
      <c r="H1102" s="128">
        <v>7.43</v>
      </c>
      <c r="I1102" s="127" t="e">
        <v>#N/A</v>
      </c>
    </row>
    <row r="1103" spans="1:9" x14ac:dyDescent="0.2">
      <c r="A1103" t="s">
        <v>1242</v>
      </c>
      <c r="D1103" s="126"/>
      <c r="E1103" t="s">
        <v>2255</v>
      </c>
      <c r="F1103" s="125">
        <v>55.69</v>
      </c>
      <c r="H1103" s="128">
        <v>33.409999999999997</v>
      </c>
      <c r="I1103" s="127" t="e">
        <v>#N/A</v>
      </c>
    </row>
    <row r="1104" spans="1:9" x14ac:dyDescent="0.2">
      <c r="A1104" t="s">
        <v>1243</v>
      </c>
      <c r="D1104" s="126"/>
      <c r="E1104" t="s">
        <v>2256</v>
      </c>
      <c r="F1104" s="125">
        <v>13.75</v>
      </c>
      <c r="H1104" s="128">
        <v>8.25</v>
      </c>
      <c r="I1104" s="127" t="e">
        <v>#N/A</v>
      </c>
    </row>
    <row r="1105" spans="1:9" x14ac:dyDescent="0.2">
      <c r="A1105" t="s">
        <v>1244</v>
      </c>
      <c r="D1105" s="126"/>
      <c r="E1105" t="s">
        <v>2257</v>
      </c>
      <c r="F1105" s="125">
        <v>61.88</v>
      </c>
      <c r="H1105" s="128">
        <v>37.130000000000003</v>
      </c>
      <c r="I1105" s="127" t="e">
        <v>#N/A</v>
      </c>
    </row>
    <row r="1106" spans="1:9" x14ac:dyDescent="0.2">
      <c r="A1106" t="s">
        <v>1245</v>
      </c>
      <c r="D1106" s="126"/>
      <c r="E1106" t="s">
        <v>2258</v>
      </c>
      <c r="F1106" s="125">
        <v>16.96</v>
      </c>
      <c r="H1106" s="128">
        <v>10.18</v>
      </c>
      <c r="I1106" s="127" t="e">
        <v>#N/A</v>
      </c>
    </row>
    <row r="1107" spans="1:9" x14ac:dyDescent="0.2">
      <c r="A1107" t="s">
        <v>1246</v>
      </c>
      <c r="D1107" s="126"/>
      <c r="E1107" t="s">
        <v>2259</v>
      </c>
      <c r="F1107" s="125">
        <v>76.31</v>
      </c>
      <c r="H1107" s="128">
        <v>45.79</v>
      </c>
      <c r="I1107" s="127" t="e">
        <v>#N/A</v>
      </c>
    </row>
    <row r="1108" spans="1:9" x14ac:dyDescent="0.2">
      <c r="A1108" t="s">
        <v>1061</v>
      </c>
      <c r="D1108" s="126"/>
      <c r="E1108" t="s">
        <v>2260</v>
      </c>
      <c r="F1108" s="125">
        <v>129.94</v>
      </c>
      <c r="H1108" s="128">
        <v>77.959999999999994</v>
      </c>
      <c r="I1108" s="127" t="e">
        <v>#N/A</v>
      </c>
    </row>
    <row r="1109" spans="1:9" x14ac:dyDescent="0.2">
      <c r="A1109" t="s">
        <v>1062</v>
      </c>
      <c r="D1109" s="126"/>
      <c r="E1109" t="s">
        <v>2261</v>
      </c>
      <c r="F1109" s="125">
        <v>199.92</v>
      </c>
      <c r="H1109" s="128">
        <v>119.95</v>
      </c>
      <c r="I1109" s="127" t="e">
        <v>#N/A</v>
      </c>
    </row>
    <row r="1110" spans="1:9" x14ac:dyDescent="0.2">
      <c r="A1110" t="s">
        <v>1063</v>
      </c>
      <c r="D1110" s="126"/>
      <c r="E1110" t="s">
        <v>2262</v>
      </c>
      <c r="F1110" s="125">
        <v>62.7</v>
      </c>
      <c r="H1110" s="128">
        <v>37.619999999999997</v>
      </c>
      <c r="I1110" s="127" t="e">
        <v>#N/A</v>
      </c>
    </row>
    <row r="1111" spans="1:9" x14ac:dyDescent="0.2">
      <c r="A1111" t="s">
        <v>1064</v>
      </c>
      <c r="D1111" s="126"/>
      <c r="E1111" t="s">
        <v>2263</v>
      </c>
      <c r="F1111" s="125">
        <v>244.96</v>
      </c>
      <c r="H1111" s="128">
        <v>146.97</v>
      </c>
      <c r="I1111" s="127" t="e">
        <v>#N/A</v>
      </c>
    </row>
    <row r="1112" spans="1:9" x14ac:dyDescent="0.2">
      <c r="A1112" t="s">
        <v>320</v>
      </c>
      <c r="E1112" t="s">
        <v>2264</v>
      </c>
      <c r="F1112" s="125">
        <v>64.95</v>
      </c>
      <c r="H1112" s="128">
        <v>38.97</v>
      </c>
      <c r="I1112" s="127">
        <v>3.5</v>
      </c>
    </row>
    <row r="1113" spans="1:9" x14ac:dyDescent="0.2">
      <c r="A1113" t="s">
        <v>321</v>
      </c>
      <c r="D1113" s="126"/>
      <c r="E1113" t="s">
        <v>2265</v>
      </c>
      <c r="F1113" s="125">
        <v>76.95</v>
      </c>
      <c r="H1113" s="128">
        <v>46.17</v>
      </c>
      <c r="I1113" s="127" t="e">
        <v>#N/A</v>
      </c>
    </row>
    <row r="1114" spans="1:9" x14ac:dyDescent="0.2">
      <c r="A1114" t="s">
        <v>1065</v>
      </c>
      <c r="E1114" t="s">
        <v>1044</v>
      </c>
      <c r="F1114" s="125">
        <v>1095</v>
      </c>
      <c r="H1114" s="128">
        <v>876</v>
      </c>
      <c r="I1114" s="127" t="e">
        <v>#N/A</v>
      </c>
    </row>
    <row r="1115" spans="1:9" x14ac:dyDescent="0.2">
      <c r="A1115" t="s">
        <v>1066</v>
      </c>
      <c r="E1115" t="s">
        <v>1046</v>
      </c>
      <c r="F1115" s="125">
        <v>1175</v>
      </c>
      <c r="H1115" s="128">
        <v>940</v>
      </c>
      <c r="I1115" s="127" t="e">
        <v>#N/A</v>
      </c>
    </row>
    <row r="1116" spans="1:9" x14ac:dyDescent="0.2">
      <c r="A1116" t="s">
        <v>1067</v>
      </c>
      <c r="E1116" t="s">
        <v>1048</v>
      </c>
      <c r="F1116" s="125">
        <v>1295</v>
      </c>
      <c r="H1116" s="128">
        <v>1036</v>
      </c>
      <c r="I1116" s="127" t="e">
        <v>#N/A</v>
      </c>
    </row>
    <row r="1117" spans="1:9" x14ac:dyDescent="0.2">
      <c r="A1117" t="s">
        <v>1068</v>
      </c>
      <c r="D1117" s="126"/>
      <c r="E1117" t="s">
        <v>1069</v>
      </c>
      <c r="F1117" s="125">
        <v>1595</v>
      </c>
      <c r="H1117" s="128">
        <v>1276</v>
      </c>
      <c r="I1117" s="127" t="e">
        <v>#N/A</v>
      </c>
    </row>
    <row r="1118" spans="1:9" x14ac:dyDescent="0.2">
      <c r="A1118" t="s">
        <v>1070</v>
      </c>
      <c r="D1118" s="126"/>
      <c r="E1118" t="s">
        <v>1052</v>
      </c>
      <c r="F1118" s="125">
        <v>1795</v>
      </c>
      <c r="H1118" s="128">
        <v>1436</v>
      </c>
      <c r="I1118" s="127" t="e">
        <v>#N/A</v>
      </c>
    </row>
    <row r="1119" spans="1:9" x14ac:dyDescent="0.2">
      <c r="A1119" t="s">
        <v>1071</v>
      </c>
      <c r="D1119" s="126"/>
      <c r="E1119" t="s">
        <v>1054</v>
      </c>
      <c r="F1119" s="125">
        <v>1995</v>
      </c>
      <c r="H1119" s="128">
        <v>1596</v>
      </c>
      <c r="I1119" s="127" t="e">
        <v>#N/A</v>
      </c>
    </row>
    <row r="1120" spans="1:9" x14ac:dyDescent="0.2">
      <c r="A1120" t="s">
        <v>1247</v>
      </c>
      <c r="D1120" s="126"/>
      <c r="E1120" t="s">
        <v>2266</v>
      </c>
      <c r="F1120" s="125">
        <v>154.44</v>
      </c>
      <c r="H1120" s="128">
        <v>154.44</v>
      </c>
      <c r="I1120" s="127" t="e">
        <v>#N/A</v>
      </c>
    </row>
    <row r="1121" spans="1:9" x14ac:dyDescent="0.2">
      <c r="A1121" t="s">
        <v>1248</v>
      </c>
      <c r="D1121" s="126"/>
      <c r="E1121" t="s">
        <v>2267</v>
      </c>
      <c r="F1121" s="125">
        <v>15.83</v>
      </c>
      <c r="H1121" s="128">
        <v>9.5</v>
      </c>
      <c r="I1121" s="127" t="e">
        <v>#N/A</v>
      </c>
    </row>
    <row r="1122" spans="1:9" x14ac:dyDescent="0.2">
      <c r="A1122" t="s">
        <v>1249</v>
      </c>
      <c r="D1122" s="126"/>
      <c r="E1122" t="s">
        <v>2268</v>
      </c>
      <c r="F1122" s="125">
        <v>18.61</v>
      </c>
      <c r="H1122" s="128">
        <v>11.17</v>
      </c>
      <c r="I1122" s="127" t="e">
        <v>#N/A</v>
      </c>
    </row>
    <row r="1123" spans="1:9" x14ac:dyDescent="0.2">
      <c r="A1123" t="s">
        <v>1250</v>
      </c>
      <c r="D1123" s="126"/>
      <c r="E1123" t="s">
        <v>2269</v>
      </c>
      <c r="F1123" s="125">
        <v>25.28</v>
      </c>
      <c r="H1123" s="128">
        <v>15.17</v>
      </c>
      <c r="I1123" s="127" t="e">
        <v>#N/A</v>
      </c>
    </row>
    <row r="1124" spans="1:9" x14ac:dyDescent="0.2">
      <c r="A1124" t="s">
        <v>1251</v>
      </c>
      <c r="D1124" s="126"/>
      <c r="E1124" t="s">
        <v>2270</v>
      </c>
      <c r="F1124" s="125">
        <v>32.78</v>
      </c>
      <c r="H1124" s="128">
        <v>19.670000000000002</v>
      </c>
      <c r="I1124" s="127" t="e">
        <v>#N/A</v>
      </c>
    </row>
    <row r="1125" spans="1:9" x14ac:dyDescent="0.2">
      <c r="A1125" t="s">
        <v>1252</v>
      </c>
      <c r="D1125" s="126"/>
      <c r="E1125" t="s">
        <v>2271</v>
      </c>
      <c r="F1125" s="125">
        <v>26.11</v>
      </c>
      <c r="H1125" s="128">
        <v>15.67</v>
      </c>
      <c r="I1125" s="127" t="e">
        <v>#N/A</v>
      </c>
    </row>
    <row r="1126" spans="1:9" x14ac:dyDescent="0.2">
      <c r="A1126" t="s">
        <v>1253</v>
      </c>
      <c r="D1126" s="126"/>
      <c r="E1126" t="s">
        <v>2272</v>
      </c>
      <c r="F1126" s="125">
        <v>28.89</v>
      </c>
      <c r="H1126" s="128">
        <v>17.329999999999998</v>
      </c>
      <c r="I1126" s="127" t="e">
        <v>#N/A</v>
      </c>
    </row>
    <row r="1127" spans="1:9" x14ac:dyDescent="0.2">
      <c r="A1127" t="s">
        <v>1254</v>
      </c>
      <c r="D1127" s="126"/>
      <c r="E1127" t="s">
        <v>2273</v>
      </c>
      <c r="F1127" s="125">
        <v>40</v>
      </c>
      <c r="H1127" s="128">
        <v>24</v>
      </c>
      <c r="I1127" s="127" t="e">
        <v>#N/A</v>
      </c>
    </row>
    <row r="1128" spans="1:9" x14ac:dyDescent="0.2">
      <c r="A1128" t="s">
        <v>1255</v>
      </c>
      <c r="D1128" s="126"/>
      <c r="E1128" t="s">
        <v>2274</v>
      </c>
      <c r="F1128" s="125">
        <v>55.83</v>
      </c>
      <c r="H1128" s="128">
        <v>33.5</v>
      </c>
      <c r="I1128" s="127" t="e">
        <v>#N/A</v>
      </c>
    </row>
    <row r="1129" spans="1:9" x14ac:dyDescent="0.2">
      <c r="A1129" t="s">
        <v>1256</v>
      </c>
      <c r="D1129" s="126"/>
      <c r="E1129" t="s">
        <v>2275</v>
      </c>
      <c r="F1129" s="125">
        <v>46.03</v>
      </c>
      <c r="H1129" s="128">
        <v>27.62</v>
      </c>
      <c r="I1129" s="127" t="e">
        <v>#N/A</v>
      </c>
    </row>
    <row r="1130" spans="1:9" x14ac:dyDescent="0.2">
      <c r="A1130" t="s">
        <v>1257</v>
      </c>
      <c r="D1130" s="126"/>
      <c r="E1130" t="s">
        <v>2276</v>
      </c>
      <c r="F1130" s="125">
        <v>46.03</v>
      </c>
      <c r="H1130" s="128">
        <v>27.62</v>
      </c>
      <c r="I1130" s="127" t="e">
        <v>#N/A</v>
      </c>
    </row>
    <row r="1131" spans="1:9" x14ac:dyDescent="0.2">
      <c r="A1131" t="s">
        <v>1258</v>
      </c>
      <c r="D1131" s="126"/>
      <c r="E1131" t="s">
        <v>2277</v>
      </c>
      <c r="F1131" s="125">
        <v>69.41</v>
      </c>
      <c r="H1131" s="128">
        <v>41.65</v>
      </c>
      <c r="I1131" s="127" t="e">
        <v>#N/A</v>
      </c>
    </row>
    <row r="1132" spans="1:9" x14ac:dyDescent="0.2">
      <c r="A1132" t="s">
        <v>1259</v>
      </c>
      <c r="D1132" s="126"/>
      <c r="E1132" t="s">
        <v>2278</v>
      </c>
      <c r="F1132" s="125">
        <v>69.41</v>
      </c>
      <c r="H1132" s="128">
        <v>41.65</v>
      </c>
      <c r="I1132" s="127" t="e">
        <v>#N/A</v>
      </c>
    </row>
    <row r="1133" spans="1:9" x14ac:dyDescent="0.2">
      <c r="A1133" t="s">
        <v>1260</v>
      </c>
      <c r="D1133" s="126"/>
      <c r="E1133" t="s">
        <v>2279</v>
      </c>
      <c r="F1133" s="125">
        <v>61.39</v>
      </c>
      <c r="H1133" s="128">
        <v>36.83</v>
      </c>
      <c r="I1133" s="127" t="e">
        <v>#N/A</v>
      </c>
    </row>
    <row r="1134" spans="1:9" x14ac:dyDescent="0.2">
      <c r="A1134" t="s">
        <v>1261</v>
      </c>
      <c r="D1134" s="126"/>
      <c r="E1134" t="s">
        <v>2280</v>
      </c>
      <c r="F1134" s="125">
        <v>68.06</v>
      </c>
      <c r="H1134" s="128">
        <v>40.840000000000003</v>
      </c>
      <c r="I1134" s="127" t="e">
        <v>#N/A</v>
      </c>
    </row>
    <row r="1135" spans="1:9" x14ac:dyDescent="0.2">
      <c r="A1135" t="s">
        <v>1262</v>
      </c>
      <c r="D1135" s="126"/>
      <c r="E1135" t="s">
        <v>2281</v>
      </c>
      <c r="F1135" s="125">
        <v>87.22</v>
      </c>
      <c r="H1135" s="128">
        <v>52.33</v>
      </c>
      <c r="I1135" s="127" t="e">
        <v>#N/A</v>
      </c>
    </row>
    <row r="1136" spans="1:9" x14ac:dyDescent="0.2">
      <c r="A1136" t="s">
        <v>1263</v>
      </c>
      <c r="D1136" s="126"/>
      <c r="E1136" t="s">
        <v>2282</v>
      </c>
      <c r="F1136" s="125">
        <v>114.17</v>
      </c>
      <c r="H1136" s="128">
        <v>68.5</v>
      </c>
      <c r="I1136" s="127" t="e">
        <v>#N/A</v>
      </c>
    </row>
    <row r="1137" spans="1:9" x14ac:dyDescent="0.2">
      <c r="A1137" t="s">
        <v>1072</v>
      </c>
      <c r="D1137" s="126" t="s">
        <v>487</v>
      </c>
      <c r="E1137" t="s">
        <v>2283</v>
      </c>
      <c r="F1137" s="125">
        <v>3.24</v>
      </c>
      <c r="H1137" s="128">
        <v>1.95</v>
      </c>
      <c r="I1137" s="127">
        <v>0.125</v>
      </c>
    </row>
    <row r="1138" spans="1:9" x14ac:dyDescent="0.2">
      <c r="A1138" t="s">
        <v>1073</v>
      </c>
      <c r="D1138" s="126" t="s">
        <v>488</v>
      </c>
      <c r="E1138" t="s">
        <v>2284</v>
      </c>
      <c r="F1138" s="125">
        <v>3.54</v>
      </c>
      <c r="H1138" s="128">
        <v>2.13</v>
      </c>
      <c r="I1138" s="127">
        <v>0.21249999999999999</v>
      </c>
    </row>
    <row r="1139" spans="1:9" x14ac:dyDescent="0.2">
      <c r="A1139" t="s">
        <v>1074</v>
      </c>
      <c r="D1139" s="126"/>
      <c r="E1139" t="s">
        <v>2285</v>
      </c>
      <c r="F1139" s="125">
        <v>5.34</v>
      </c>
      <c r="H1139" s="128">
        <v>3.2</v>
      </c>
      <c r="I1139" s="127">
        <v>0.45</v>
      </c>
    </row>
    <row r="1140" spans="1:9" x14ac:dyDescent="0.2">
      <c r="A1140" t="s">
        <v>1075</v>
      </c>
      <c r="D1140" s="126"/>
      <c r="E1140" t="s">
        <v>2286</v>
      </c>
      <c r="F1140" s="125">
        <v>21.25</v>
      </c>
      <c r="H1140" s="128">
        <v>17</v>
      </c>
      <c r="I1140" s="127">
        <v>0.1</v>
      </c>
    </row>
    <row r="1141" spans="1:9" x14ac:dyDescent="0.2">
      <c r="A1141" t="s">
        <v>1076</v>
      </c>
      <c r="D1141" s="126"/>
      <c r="E1141" t="s">
        <v>2287</v>
      </c>
      <c r="F1141" s="125">
        <v>36.85</v>
      </c>
      <c r="H1141" s="128">
        <v>29.48</v>
      </c>
      <c r="I1141" s="127">
        <v>0.17</v>
      </c>
    </row>
    <row r="1142" spans="1:9" x14ac:dyDescent="0.2">
      <c r="A1142" t="s">
        <v>1077</v>
      </c>
      <c r="D1142" s="126"/>
      <c r="E1142" t="s">
        <v>2288</v>
      </c>
      <c r="F1142" s="125">
        <v>226.96</v>
      </c>
      <c r="H1142" s="128">
        <v>181.57</v>
      </c>
      <c r="I1142" s="127">
        <v>1.52</v>
      </c>
    </row>
    <row r="1143" spans="1:9" x14ac:dyDescent="0.2">
      <c r="A1143" t="s">
        <v>1078</v>
      </c>
      <c r="D1143" s="126"/>
      <c r="E1143" t="s">
        <v>2289</v>
      </c>
      <c r="F1143" s="125">
        <v>361.3</v>
      </c>
      <c r="H1143" s="128">
        <v>289.04000000000002</v>
      </c>
      <c r="I1143" s="127">
        <v>4</v>
      </c>
    </row>
    <row r="1144" spans="1:9" x14ac:dyDescent="0.2">
      <c r="A1144" t="s">
        <v>1079</v>
      </c>
      <c r="E1144" t="s">
        <v>2290</v>
      </c>
      <c r="F1144" s="125">
        <v>430.21</v>
      </c>
      <c r="H1144" s="128">
        <v>344.17</v>
      </c>
      <c r="I1144" s="127">
        <v>10</v>
      </c>
    </row>
    <row r="1145" spans="1:9" x14ac:dyDescent="0.2">
      <c r="A1145" t="s">
        <v>1080</v>
      </c>
      <c r="E1145" t="s">
        <v>2291</v>
      </c>
      <c r="F1145" s="125">
        <v>439.57</v>
      </c>
      <c r="H1145" s="128">
        <v>351.65</v>
      </c>
      <c r="I1145" s="127">
        <v>5.6</v>
      </c>
    </row>
    <row r="1146" spans="1:9" x14ac:dyDescent="0.2">
      <c r="A1146" t="s">
        <v>1081</v>
      </c>
      <c r="E1146" t="s">
        <v>2292</v>
      </c>
      <c r="F1146" s="125">
        <v>70.209999999999994</v>
      </c>
      <c r="H1146" s="128">
        <v>56.17</v>
      </c>
      <c r="I1146" s="127">
        <v>0.33</v>
      </c>
    </row>
    <row r="1147" spans="1:9" x14ac:dyDescent="0.2">
      <c r="A1147" t="s">
        <v>1082</v>
      </c>
      <c r="E1147" t="s">
        <v>2293</v>
      </c>
      <c r="F1147" s="125">
        <v>87.03</v>
      </c>
      <c r="H1147" s="128">
        <v>69.63</v>
      </c>
      <c r="I1147" s="127">
        <v>0.65</v>
      </c>
    </row>
    <row r="1148" spans="1:9" x14ac:dyDescent="0.2">
      <c r="A1148" t="s">
        <v>1083</v>
      </c>
      <c r="E1148" t="s">
        <v>2294</v>
      </c>
      <c r="F1148" s="125">
        <v>122.83</v>
      </c>
      <c r="H1148" s="128">
        <v>98.27</v>
      </c>
      <c r="I1148" s="127">
        <v>0.96</v>
      </c>
    </row>
    <row r="1149" spans="1:9" x14ac:dyDescent="0.2">
      <c r="A1149" t="s">
        <v>1084</v>
      </c>
      <c r="D1149" s="126"/>
      <c r="E1149" t="s">
        <v>2295</v>
      </c>
      <c r="F1149" s="125">
        <v>220</v>
      </c>
      <c r="H1149" s="128">
        <v>176</v>
      </c>
      <c r="I1149" s="127">
        <v>1.47</v>
      </c>
    </row>
    <row r="1150" spans="1:9" x14ac:dyDescent="0.2">
      <c r="A1150" t="s">
        <v>1085</v>
      </c>
      <c r="D1150" s="126"/>
      <c r="E1150" t="s">
        <v>2296</v>
      </c>
      <c r="F1150" s="125">
        <v>364.44</v>
      </c>
      <c r="H1150" s="128">
        <v>291.56</v>
      </c>
      <c r="I1150" s="127">
        <v>3.5</v>
      </c>
    </row>
    <row r="1151" spans="1:9" x14ac:dyDescent="0.2">
      <c r="A1151" t="s">
        <v>1086</v>
      </c>
      <c r="D1151" s="126"/>
      <c r="E1151" t="s">
        <v>2297</v>
      </c>
      <c r="F1151" s="125">
        <v>437.87</v>
      </c>
      <c r="H1151" s="128">
        <v>350.3</v>
      </c>
      <c r="I1151" s="127">
        <v>4.9000000000000004</v>
      </c>
    </row>
    <row r="1152" spans="1:9" x14ac:dyDescent="0.2">
      <c r="A1152" t="s">
        <v>1087</v>
      </c>
      <c r="D1152" s="126"/>
      <c r="E1152" t="s">
        <v>2298</v>
      </c>
      <c r="F1152" s="125">
        <v>32.03</v>
      </c>
      <c r="H1152" s="128">
        <v>25.63</v>
      </c>
      <c r="I1152" s="127">
        <v>0.05</v>
      </c>
    </row>
    <row r="1153" spans="1:9" x14ac:dyDescent="0.2">
      <c r="A1153" t="s">
        <v>1088</v>
      </c>
      <c r="D1153" s="126"/>
      <c r="E1153" t="s">
        <v>2299</v>
      </c>
      <c r="F1153" s="125">
        <v>45.58</v>
      </c>
      <c r="H1153" s="128">
        <v>36.46</v>
      </c>
      <c r="I1153" s="127">
        <v>0.6</v>
      </c>
    </row>
    <row r="1154" spans="1:9" x14ac:dyDescent="0.2">
      <c r="A1154" t="s">
        <v>1089</v>
      </c>
      <c r="D1154" s="126"/>
      <c r="E1154" t="s">
        <v>2300</v>
      </c>
      <c r="F1154" s="125">
        <v>185.14</v>
      </c>
      <c r="H1154" s="128">
        <v>148.11000000000001</v>
      </c>
      <c r="I1154" s="127">
        <v>1.4</v>
      </c>
    </row>
    <row r="1155" spans="1:9" x14ac:dyDescent="0.2">
      <c r="A1155" t="s">
        <v>1090</v>
      </c>
      <c r="E1155" t="s">
        <v>2301</v>
      </c>
      <c r="F1155" s="125">
        <v>310</v>
      </c>
      <c r="H1155" s="128">
        <v>248</v>
      </c>
      <c r="I1155" s="127">
        <v>3.54</v>
      </c>
    </row>
    <row r="1156" spans="1:9" x14ac:dyDescent="0.2">
      <c r="A1156" t="s">
        <v>1091</v>
      </c>
      <c r="E1156" t="s">
        <v>2302</v>
      </c>
      <c r="F1156" s="125">
        <v>49.27</v>
      </c>
      <c r="H1156" s="128">
        <v>39.42</v>
      </c>
      <c r="I1156" s="127">
        <v>0.05</v>
      </c>
    </row>
    <row r="1157" spans="1:9" x14ac:dyDescent="0.2">
      <c r="A1157" t="s">
        <v>1092</v>
      </c>
      <c r="E1157" t="s">
        <v>2303</v>
      </c>
      <c r="F1157" s="125">
        <v>94.85</v>
      </c>
      <c r="H1157" s="128">
        <v>75.88</v>
      </c>
      <c r="I1157" s="127">
        <v>0.14000000000000001</v>
      </c>
    </row>
    <row r="1158" spans="1:9" x14ac:dyDescent="0.2">
      <c r="A1158" t="s">
        <v>1093</v>
      </c>
      <c r="E1158" t="s">
        <v>2304</v>
      </c>
      <c r="F1158" s="125">
        <v>700.85</v>
      </c>
      <c r="H1158" s="128">
        <v>560.67999999999995</v>
      </c>
      <c r="I1158" s="127">
        <v>4.54</v>
      </c>
    </row>
    <row r="1159" spans="1:9" x14ac:dyDescent="0.2">
      <c r="A1159" t="s">
        <v>1094</v>
      </c>
      <c r="D1159" s="126"/>
      <c r="E1159" t="s">
        <v>2305</v>
      </c>
      <c r="F1159" s="125">
        <v>1109.3599999999999</v>
      </c>
      <c r="H1159" s="128">
        <v>887.49</v>
      </c>
      <c r="I1159" s="127">
        <v>14.59</v>
      </c>
    </row>
    <row r="1160" spans="1:9" x14ac:dyDescent="0.2">
      <c r="A1160" t="s">
        <v>1264</v>
      </c>
      <c r="D1160" s="126"/>
      <c r="E1160" t="s">
        <v>2306</v>
      </c>
      <c r="F1160" s="125">
        <v>22.5</v>
      </c>
      <c r="H1160" s="128">
        <v>18</v>
      </c>
      <c r="I1160" s="127" t="e">
        <v>#N/A</v>
      </c>
    </row>
    <row r="1161" spans="1:9" x14ac:dyDescent="0.2">
      <c r="A1161" t="s">
        <v>1265</v>
      </c>
      <c r="D1161" s="126"/>
      <c r="E1161" t="s">
        <v>2307</v>
      </c>
      <c r="F1161" s="125">
        <v>40.17</v>
      </c>
      <c r="H1161" s="128">
        <v>32.14</v>
      </c>
      <c r="I1161" s="127" t="e">
        <v>#N/A</v>
      </c>
    </row>
    <row r="1162" spans="1:9" x14ac:dyDescent="0.2">
      <c r="A1162" t="s">
        <v>1266</v>
      </c>
      <c r="D1162" s="126"/>
      <c r="E1162" t="s">
        <v>2308</v>
      </c>
      <c r="F1162" s="125">
        <v>40.17</v>
      </c>
      <c r="H1162" s="128">
        <v>32.14</v>
      </c>
      <c r="I1162" s="127" t="e">
        <v>#N/A</v>
      </c>
    </row>
    <row r="1163" spans="1:9" x14ac:dyDescent="0.2">
      <c r="A1163" t="s">
        <v>1267</v>
      </c>
      <c r="D1163" s="126"/>
      <c r="E1163" t="s">
        <v>2309</v>
      </c>
      <c r="F1163" s="125">
        <v>40.17</v>
      </c>
      <c r="H1163" s="128">
        <v>32.14</v>
      </c>
      <c r="I1163" s="127" t="e">
        <v>#N/A</v>
      </c>
    </row>
    <row r="1164" spans="1:9" x14ac:dyDescent="0.2">
      <c r="A1164" t="s">
        <v>1268</v>
      </c>
      <c r="D1164" s="126"/>
      <c r="E1164" t="s">
        <v>2307</v>
      </c>
      <c r="F1164" s="125">
        <v>40.17</v>
      </c>
      <c r="H1164" s="128">
        <v>32.14</v>
      </c>
      <c r="I1164" s="127" t="e">
        <v>#N/A</v>
      </c>
    </row>
    <row r="1165" spans="1:9" x14ac:dyDescent="0.2">
      <c r="A1165" t="s">
        <v>1269</v>
      </c>
      <c r="D1165" s="126"/>
      <c r="E1165" t="s">
        <v>2310</v>
      </c>
      <c r="F1165" s="125">
        <v>53.56</v>
      </c>
      <c r="H1165" s="128">
        <v>42.85</v>
      </c>
      <c r="I1165" s="127" t="e">
        <v>#N/A</v>
      </c>
    </row>
    <row r="1166" spans="1:9" x14ac:dyDescent="0.2">
      <c r="A1166" t="s">
        <v>1270</v>
      </c>
      <c r="D1166" s="126"/>
      <c r="E1166" t="s">
        <v>1423</v>
      </c>
      <c r="F1166" s="125">
        <v>4992.6400000000003</v>
      </c>
      <c r="H1166" s="128">
        <v>3744.48</v>
      </c>
      <c r="I1166" s="127" t="e">
        <v>#N/A</v>
      </c>
    </row>
    <row r="1167" spans="1:9" x14ac:dyDescent="0.2">
      <c r="A1167" t="s">
        <v>1271</v>
      </c>
      <c r="D1167" s="126"/>
      <c r="E1167" t="s">
        <v>2311</v>
      </c>
      <c r="F1167" s="125">
        <v>599.96</v>
      </c>
      <c r="H1167" s="128">
        <v>419.97</v>
      </c>
      <c r="I1167" s="127" t="e">
        <v>#N/A</v>
      </c>
    </row>
    <row r="1168" spans="1:9" x14ac:dyDescent="0.2">
      <c r="A1168" t="s">
        <v>1272</v>
      </c>
      <c r="D1168" s="126"/>
      <c r="E1168" t="s">
        <v>2312</v>
      </c>
      <c r="F1168" s="125" t="e">
        <v>#N/A</v>
      </c>
      <c r="H1168" s="128" t="e">
        <v>#N/A</v>
      </c>
      <c r="I1168" s="127" t="e">
        <v>#N/A</v>
      </c>
    </row>
    <row r="1169" spans="1:9" x14ac:dyDescent="0.2">
      <c r="A1169" t="s">
        <v>1273</v>
      </c>
      <c r="D1169" s="126"/>
      <c r="E1169" t="s">
        <v>2313</v>
      </c>
      <c r="F1169" s="125" t="e">
        <v>#N/A</v>
      </c>
      <c r="H1169" s="128" t="e">
        <v>#N/A</v>
      </c>
      <c r="I1169" s="127" t="e">
        <v>#N/A</v>
      </c>
    </row>
    <row r="1170" spans="1:9" x14ac:dyDescent="0.2">
      <c r="A1170" t="s">
        <v>1274</v>
      </c>
      <c r="D1170" s="126"/>
      <c r="E1170" t="s">
        <v>2314</v>
      </c>
      <c r="F1170" s="125" t="e">
        <v>#N/A</v>
      </c>
      <c r="H1170" s="128" t="e">
        <v>#N/A</v>
      </c>
      <c r="I1170" s="127" t="e">
        <v>#N/A</v>
      </c>
    </row>
    <row r="1171" spans="1:9" x14ac:dyDescent="0.2">
      <c r="A1171" t="s">
        <v>1275</v>
      </c>
      <c r="D1171" s="126"/>
      <c r="E1171" t="s">
        <v>2315</v>
      </c>
      <c r="F1171" s="125">
        <v>79.2</v>
      </c>
      <c r="H1171" s="128">
        <v>63.36</v>
      </c>
      <c r="I1171" s="127" t="e">
        <v>#N/A</v>
      </c>
    </row>
    <row r="1172" spans="1:9" x14ac:dyDescent="0.2">
      <c r="A1172" t="s">
        <v>1276</v>
      </c>
      <c r="D1172" s="126"/>
      <c r="E1172" t="s">
        <v>2316</v>
      </c>
      <c r="F1172" s="125">
        <v>104.52</v>
      </c>
      <c r="H1172" s="128">
        <v>83.62</v>
      </c>
      <c r="I1172" s="127" t="e">
        <v>#N/A</v>
      </c>
    </row>
    <row r="1173" spans="1:9" x14ac:dyDescent="0.2">
      <c r="A1173" t="s">
        <v>1277</v>
      </c>
      <c r="D1173" s="126"/>
      <c r="E1173" t="s">
        <v>2317</v>
      </c>
      <c r="F1173" s="125">
        <v>109.41</v>
      </c>
      <c r="H1173" s="128">
        <v>87.53</v>
      </c>
      <c r="I1173" s="127" t="e">
        <v>#N/A</v>
      </c>
    </row>
    <row r="1174" spans="1:9" x14ac:dyDescent="0.2">
      <c r="A1174" t="s">
        <v>1278</v>
      </c>
      <c r="D1174" s="126"/>
      <c r="E1174" t="s">
        <v>2318</v>
      </c>
      <c r="F1174" s="125">
        <v>126.42</v>
      </c>
      <c r="H1174" s="128">
        <v>101.14</v>
      </c>
      <c r="I1174" s="127" t="e">
        <v>#N/A</v>
      </c>
    </row>
    <row r="1175" spans="1:9" x14ac:dyDescent="0.2">
      <c r="A1175" t="s">
        <v>1279</v>
      </c>
      <c r="D1175" s="126"/>
      <c r="E1175" t="s">
        <v>2319</v>
      </c>
      <c r="F1175" s="125">
        <v>150.06</v>
      </c>
      <c r="H1175" s="128">
        <v>120.05</v>
      </c>
      <c r="I1175" s="127" t="e">
        <v>#N/A</v>
      </c>
    </row>
    <row r="1176" spans="1:9" x14ac:dyDescent="0.2">
      <c r="A1176" t="s">
        <v>1095</v>
      </c>
      <c r="D1176" s="126"/>
      <c r="E1176" t="s">
        <v>339</v>
      </c>
      <c r="F1176" s="125">
        <v>87.45</v>
      </c>
      <c r="H1176" s="128">
        <v>69.959999999999994</v>
      </c>
      <c r="I1176" s="127" t="e">
        <v>#N/A</v>
      </c>
    </row>
    <row r="1177" spans="1:9" x14ac:dyDescent="0.2">
      <c r="A1177" t="s">
        <v>1280</v>
      </c>
      <c r="D1177" s="126"/>
      <c r="E1177" t="s">
        <v>2320</v>
      </c>
      <c r="F1177" s="125">
        <v>98.95</v>
      </c>
      <c r="H1177" s="128">
        <v>79.16</v>
      </c>
      <c r="I1177" s="127" t="e">
        <v>#N/A</v>
      </c>
    </row>
    <row r="1178" spans="1:9" x14ac:dyDescent="0.2">
      <c r="A1178" t="s">
        <v>1096</v>
      </c>
      <c r="D1178" s="126"/>
      <c r="E1178" t="s">
        <v>1097</v>
      </c>
      <c r="F1178" s="125">
        <v>89.95</v>
      </c>
      <c r="H1178" s="128">
        <v>71.959999999999994</v>
      </c>
      <c r="I1178" s="127" t="e">
        <v>#N/A</v>
      </c>
    </row>
    <row r="1179" spans="1:9" x14ac:dyDescent="0.2">
      <c r="A1179" t="s">
        <v>1098</v>
      </c>
      <c r="D1179" s="126"/>
      <c r="E1179" t="s">
        <v>468</v>
      </c>
      <c r="F1179" s="125">
        <v>92.45</v>
      </c>
      <c r="H1179" s="128">
        <v>73.959999999999994</v>
      </c>
      <c r="I1179" s="127" t="e">
        <v>#N/A</v>
      </c>
    </row>
    <row r="1180" spans="1:9" x14ac:dyDescent="0.2">
      <c r="A1180" t="s">
        <v>1281</v>
      </c>
      <c r="D1180" s="126"/>
      <c r="E1180" t="s">
        <v>2321</v>
      </c>
      <c r="F1180" s="125">
        <v>38.18</v>
      </c>
      <c r="H1180" s="128">
        <v>30.54</v>
      </c>
      <c r="I1180" s="127" t="e">
        <v>#N/A</v>
      </c>
    </row>
    <row r="1181" spans="1:9" x14ac:dyDescent="0.2">
      <c r="D1181" s="126"/>
    </row>
    <row r="1182" spans="1:9" x14ac:dyDescent="0.2">
      <c r="D1182" s="126"/>
    </row>
    <row r="1183" spans="1:9" x14ac:dyDescent="0.2">
      <c r="D1183" s="126"/>
    </row>
    <row r="1184" spans="1:9" x14ac:dyDescent="0.2">
      <c r="D1184" s="126"/>
    </row>
    <row r="1185" spans="4:4" x14ac:dyDescent="0.2">
      <c r="D1185" s="126"/>
    </row>
    <row r="1186" spans="4:4" x14ac:dyDescent="0.2">
      <c r="D1186" s="126"/>
    </row>
    <row r="1187" spans="4:4" x14ac:dyDescent="0.2">
      <c r="D1187" s="126"/>
    </row>
    <row r="1188" spans="4:4" x14ac:dyDescent="0.2">
      <c r="D1188" s="126"/>
    </row>
    <row r="1189" spans="4:4" x14ac:dyDescent="0.2">
      <c r="D1189" s="126"/>
    </row>
    <row r="1190" spans="4:4" x14ac:dyDescent="0.2">
      <c r="D1190" s="126"/>
    </row>
    <row r="1191" spans="4:4" x14ac:dyDescent="0.2">
      <c r="D1191" s="126"/>
    </row>
    <row r="1192" spans="4:4" x14ac:dyDescent="0.2">
      <c r="D1192" s="126"/>
    </row>
    <row r="1193" spans="4:4" x14ac:dyDescent="0.2">
      <c r="D1193" s="126"/>
    </row>
    <row r="1194" spans="4:4" x14ac:dyDescent="0.2">
      <c r="D1194" s="126"/>
    </row>
    <row r="1195" spans="4:4" x14ac:dyDescent="0.2">
      <c r="D1195" s="126"/>
    </row>
    <row r="1196" spans="4:4" x14ac:dyDescent="0.2">
      <c r="D1196" s="126"/>
    </row>
    <row r="1197" spans="4:4" x14ac:dyDescent="0.2">
      <c r="D1197" s="126"/>
    </row>
    <row r="1198" spans="4:4" x14ac:dyDescent="0.2">
      <c r="D1198" s="126"/>
    </row>
    <row r="1199" spans="4:4" x14ac:dyDescent="0.2">
      <c r="D1199" s="126"/>
    </row>
    <row r="1200" spans="4:4" x14ac:dyDescent="0.2">
      <c r="D1200" s="126"/>
    </row>
    <row r="1201" spans="4:4" x14ac:dyDescent="0.2">
      <c r="D1201" s="126"/>
    </row>
    <row r="1202" spans="4:4" x14ac:dyDescent="0.2">
      <c r="D1202" s="126"/>
    </row>
    <row r="1203" spans="4:4" x14ac:dyDescent="0.2">
      <c r="D1203" s="126"/>
    </row>
    <row r="1204" spans="4:4" x14ac:dyDescent="0.2">
      <c r="D1204" s="126"/>
    </row>
    <row r="1205" spans="4:4" x14ac:dyDescent="0.2">
      <c r="D1205" s="126"/>
    </row>
    <row r="1206" spans="4:4" x14ac:dyDescent="0.2">
      <c r="D1206" s="126"/>
    </row>
    <row r="1207" spans="4:4" x14ac:dyDescent="0.2">
      <c r="D1207" s="126"/>
    </row>
    <row r="1208" spans="4:4" x14ac:dyDescent="0.2">
      <c r="D1208" s="126"/>
    </row>
    <row r="1209" spans="4:4" x14ac:dyDescent="0.2">
      <c r="D1209" s="126"/>
    </row>
    <row r="1210" spans="4:4" x14ac:dyDescent="0.2">
      <c r="D1210" s="126"/>
    </row>
    <row r="1211" spans="4:4" x14ac:dyDescent="0.2">
      <c r="D1211" s="126"/>
    </row>
    <row r="1212" spans="4:4" x14ac:dyDescent="0.2">
      <c r="D1212" s="126"/>
    </row>
    <row r="1213" spans="4:4" x14ac:dyDescent="0.2">
      <c r="D1213" s="126"/>
    </row>
    <row r="1214" spans="4:4" x14ac:dyDescent="0.2">
      <c r="D1214" s="126"/>
    </row>
    <row r="1215" spans="4:4" x14ac:dyDescent="0.2">
      <c r="D1215" s="126"/>
    </row>
    <row r="1216" spans="4:4" x14ac:dyDescent="0.2">
      <c r="D1216" s="126"/>
    </row>
    <row r="1217" spans="4:4" x14ac:dyDescent="0.2">
      <c r="D1217" s="126"/>
    </row>
    <row r="1218" spans="4:4" x14ac:dyDescent="0.2">
      <c r="D1218" s="126"/>
    </row>
    <row r="1219" spans="4:4" x14ac:dyDescent="0.2">
      <c r="D1219" s="126"/>
    </row>
    <row r="1220" spans="4:4" x14ac:dyDescent="0.2">
      <c r="D1220" s="126"/>
    </row>
    <row r="1221" spans="4:4" x14ac:dyDescent="0.2">
      <c r="D1221" s="126"/>
    </row>
    <row r="1222" spans="4:4" x14ac:dyDescent="0.2">
      <c r="D1222" s="126"/>
    </row>
    <row r="1223" spans="4:4" x14ac:dyDescent="0.2">
      <c r="D1223" s="126"/>
    </row>
    <row r="1224" spans="4:4" x14ac:dyDescent="0.2">
      <c r="D1224" s="126"/>
    </row>
    <row r="1225" spans="4:4" x14ac:dyDescent="0.2">
      <c r="D1225" s="126"/>
    </row>
    <row r="1226" spans="4:4" x14ac:dyDescent="0.2">
      <c r="D1226" s="126"/>
    </row>
    <row r="1227" spans="4:4" x14ac:dyDescent="0.2">
      <c r="D1227" s="126"/>
    </row>
    <row r="1228" spans="4:4" x14ac:dyDescent="0.2">
      <c r="D1228" s="126"/>
    </row>
    <row r="1229" spans="4:4" x14ac:dyDescent="0.2">
      <c r="D1229" s="126"/>
    </row>
    <row r="1230" spans="4:4" x14ac:dyDescent="0.2">
      <c r="D1230" s="126"/>
    </row>
    <row r="1231" spans="4:4" x14ac:dyDescent="0.2">
      <c r="D1231" s="126"/>
    </row>
    <row r="1232" spans="4:4" x14ac:dyDescent="0.2">
      <c r="D1232" s="126"/>
    </row>
    <row r="1233" spans="4:4" x14ac:dyDescent="0.2">
      <c r="D1233" s="126"/>
    </row>
    <row r="1234" spans="4:4" x14ac:dyDescent="0.2">
      <c r="D1234" s="126"/>
    </row>
    <row r="1237" spans="4:4" x14ac:dyDescent="0.2">
      <c r="D1237" s="126"/>
    </row>
    <row r="1238" spans="4:4" x14ac:dyDescent="0.2">
      <c r="D1238" s="126"/>
    </row>
    <row r="1239" spans="4:4" x14ac:dyDescent="0.2">
      <c r="D1239" s="126"/>
    </row>
    <row r="1240" spans="4:4" x14ac:dyDescent="0.2">
      <c r="D1240" s="126"/>
    </row>
    <row r="1241" spans="4:4" x14ac:dyDescent="0.2">
      <c r="D1241" s="126"/>
    </row>
    <row r="1242" spans="4:4" x14ac:dyDescent="0.2">
      <c r="D1242" s="126"/>
    </row>
    <row r="1243" spans="4:4" x14ac:dyDescent="0.2">
      <c r="D1243" s="126"/>
    </row>
    <row r="1244" spans="4:4" x14ac:dyDescent="0.2">
      <c r="D1244" s="126"/>
    </row>
    <row r="1245" spans="4:4" x14ac:dyDescent="0.2">
      <c r="D1245" s="126"/>
    </row>
    <row r="1246" spans="4:4" x14ac:dyDescent="0.2">
      <c r="D1246" s="126"/>
    </row>
    <row r="1247" spans="4:4" x14ac:dyDescent="0.2">
      <c r="D1247" s="126"/>
    </row>
    <row r="1248" spans="4:4" x14ac:dyDescent="0.2">
      <c r="D1248" s="126"/>
    </row>
    <row r="1249" spans="4:4" x14ac:dyDescent="0.2">
      <c r="D1249" s="126"/>
    </row>
    <row r="1250" spans="4:4" x14ac:dyDescent="0.2">
      <c r="D1250" s="126"/>
    </row>
    <row r="1251" spans="4:4" x14ac:dyDescent="0.2">
      <c r="D1251" s="126"/>
    </row>
    <row r="1252" spans="4:4" x14ac:dyDescent="0.2">
      <c r="D1252" s="126"/>
    </row>
    <row r="1253" spans="4:4" x14ac:dyDescent="0.2">
      <c r="D1253" s="126"/>
    </row>
    <row r="1254" spans="4:4" x14ac:dyDescent="0.2">
      <c r="D1254" s="126"/>
    </row>
    <row r="1255" spans="4:4" x14ac:dyDescent="0.2">
      <c r="D1255" s="126"/>
    </row>
    <row r="1256" spans="4:4" x14ac:dyDescent="0.2">
      <c r="D1256" s="126"/>
    </row>
    <row r="1257" spans="4:4" x14ac:dyDescent="0.2">
      <c r="D1257" s="126"/>
    </row>
    <row r="1258" spans="4:4" x14ac:dyDescent="0.2">
      <c r="D1258" s="126"/>
    </row>
    <row r="1259" spans="4:4" x14ac:dyDescent="0.2">
      <c r="D1259" s="126"/>
    </row>
    <row r="1265" spans="4:4" x14ac:dyDescent="0.2">
      <c r="D1265" s="126"/>
    </row>
    <row r="1266" spans="4:4" x14ac:dyDescent="0.2">
      <c r="D1266" s="126"/>
    </row>
    <row r="1267" spans="4:4" x14ac:dyDescent="0.2">
      <c r="D1267" s="126"/>
    </row>
    <row r="1268" spans="4:4" x14ac:dyDescent="0.2">
      <c r="D1268" s="126"/>
    </row>
    <row r="1269" spans="4:4" x14ac:dyDescent="0.2">
      <c r="D1269" s="126"/>
    </row>
    <row r="1270" spans="4:4" x14ac:dyDescent="0.2">
      <c r="D1270" s="126"/>
    </row>
    <row r="1271" spans="4:4" x14ac:dyDescent="0.2">
      <c r="D1271" s="126"/>
    </row>
    <row r="1272" spans="4:4" x14ac:dyDescent="0.2">
      <c r="D1272" s="126"/>
    </row>
    <row r="1273" spans="4:4" x14ac:dyDescent="0.2">
      <c r="D1273" s="126"/>
    </row>
    <row r="1274" spans="4:4" x14ac:dyDescent="0.2">
      <c r="D1274" s="126"/>
    </row>
    <row r="1275" spans="4:4" x14ac:dyDescent="0.2">
      <c r="D1275" s="126"/>
    </row>
    <row r="1276" spans="4:4" x14ac:dyDescent="0.2">
      <c r="D1276" s="126"/>
    </row>
    <row r="1277" spans="4:4" x14ac:dyDescent="0.2">
      <c r="D1277" s="126"/>
    </row>
    <row r="1278" spans="4:4" x14ac:dyDescent="0.2">
      <c r="D1278" s="126"/>
    </row>
    <row r="1279" spans="4:4" x14ac:dyDescent="0.2">
      <c r="D1279" s="126"/>
    </row>
    <row r="1280" spans="4:4" x14ac:dyDescent="0.2">
      <c r="D1280" s="126"/>
    </row>
    <row r="1281" spans="4:4" x14ac:dyDescent="0.2">
      <c r="D1281" s="126"/>
    </row>
    <row r="1282" spans="4:4" x14ac:dyDescent="0.2">
      <c r="D1282" s="126"/>
    </row>
    <row r="1283" spans="4:4" x14ac:dyDescent="0.2">
      <c r="D1283" s="126"/>
    </row>
    <row r="1284" spans="4:4" x14ac:dyDescent="0.2">
      <c r="D1284" s="126"/>
    </row>
    <row r="1285" spans="4:4" x14ac:dyDescent="0.2">
      <c r="D1285" s="126"/>
    </row>
    <row r="1286" spans="4:4" x14ac:dyDescent="0.2">
      <c r="D1286" s="126"/>
    </row>
    <row r="1287" spans="4:4" x14ac:dyDescent="0.2">
      <c r="D1287" s="126"/>
    </row>
    <row r="1288" spans="4:4" x14ac:dyDescent="0.2">
      <c r="D1288" s="126"/>
    </row>
    <row r="1289" spans="4:4" x14ac:dyDescent="0.2">
      <c r="D1289" s="126"/>
    </row>
    <row r="1290" spans="4:4" x14ac:dyDescent="0.2">
      <c r="D1290" s="126"/>
    </row>
    <row r="1291" spans="4:4" x14ac:dyDescent="0.2">
      <c r="D1291" s="126"/>
    </row>
    <row r="1292" spans="4:4" x14ac:dyDescent="0.2">
      <c r="D1292" s="126"/>
    </row>
    <row r="1293" spans="4:4" x14ac:dyDescent="0.2">
      <c r="D1293" s="126"/>
    </row>
    <row r="1294" spans="4:4" x14ac:dyDescent="0.2">
      <c r="D1294" s="126"/>
    </row>
    <row r="1295" spans="4:4" x14ac:dyDescent="0.2">
      <c r="D1295" s="126"/>
    </row>
    <row r="1296" spans="4:4" x14ac:dyDescent="0.2">
      <c r="D1296" s="126"/>
    </row>
    <row r="1297" spans="4:4" x14ac:dyDescent="0.2">
      <c r="D1297" s="126"/>
    </row>
    <row r="1298" spans="4:4" x14ac:dyDescent="0.2">
      <c r="D1298" s="126"/>
    </row>
    <row r="1299" spans="4:4" x14ac:dyDescent="0.2">
      <c r="D1299" s="126"/>
    </row>
    <row r="1300" spans="4:4" x14ac:dyDescent="0.2">
      <c r="D1300" s="126"/>
    </row>
    <row r="1301" spans="4:4" x14ac:dyDescent="0.2">
      <c r="D1301" s="126"/>
    </row>
    <row r="1302" spans="4:4" x14ac:dyDescent="0.2">
      <c r="D1302" s="126"/>
    </row>
    <row r="1303" spans="4:4" x14ac:dyDescent="0.2">
      <c r="D1303" s="126"/>
    </row>
    <row r="1304" spans="4:4" x14ac:dyDescent="0.2">
      <c r="D1304" s="126"/>
    </row>
    <row r="1305" spans="4:4" x14ac:dyDescent="0.2">
      <c r="D1305" s="126"/>
    </row>
    <row r="1306" spans="4:4" x14ac:dyDescent="0.2">
      <c r="D1306" s="126"/>
    </row>
    <row r="1307" spans="4:4" x14ac:dyDescent="0.2">
      <c r="D1307" s="126"/>
    </row>
    <row r="1308" spans="4:4" x14ac:dyDescent="0.2">
      <c r="D1308" s="126"/>
    </row>
    <row r="1309" spans="4:4" x14ac:dyDescent="0.2">
      <c r="D1309" s="126"/>
    </row>
    <row r="1310" spans="4:4" x14ac:dyDescent="0.2">
      <c r="D1310" s="126"/>
    </row>
    <row r="1311" spans="4:4" x14ac:dyDescent="0.2">
      <c r="D1311" s="126"/>
    </row>
    <row r="1312" spans="4:4" x14ac:dyDescent="0.2">
      <c r="D1312" s="126"/>
    </row>
    <row r="1313" spans="4:4" x14ac:dyDescent="0.2">
      <c r="D1313" s="126"/>
    </row>
    <row r="1314" spans="4:4" x14ac:dyDescent="0.2">
      <c r="D1314" s="126"/>
    </row>
    <row r="1315" spans="4:4" x14ac:dyDescent="0.2">
      <c r="D1315" s="126"/>
    </row>
    <row r="1316" spans="4:4" x14ac:dyDescent="0.2">
      <c r="D1316" s="126"/>
    </row>
    <row r="1317" spans="4:4" x14ac:dyDescent="0.2">
      <c r="D1317" s="126"/>
    </row>
    <row r="1318" spans="4:4" x14ac:dyDescent="0.2">
      <c r="D1318" s="126"/>
    </row>
    <row r="1319" spans="4:4" x14ac:dyDescent="0.2">
      <c r="D1319" s="126"/>
    </row>
    <row r="1320" spans="4:4" x14ac:dyDescent="0.2">
      <c r="D1320" s="126"/>
    </row>
    <row r="1321" spans="4:4" x14ac:dyDescent="0.2">
      <c r="D1321" s="126"/>
    </row>
    <row r="1322" spans="4:4" x14ac:dyDescent="0.2">
      <c r="D1322" s="126"/>
    </row>
    <row r="1323" spans="4:4" x14ac:dyDescent="0.2">
      <c r="D1323" s="126"/>
    </row>
    <row r="1324" spans="4:4" x14ac:dyDescent="0.2">
      <c r="D1324" s="126"/>
    </row>
    <row r="1325" spans="4:4" x14ac:dyDescent="0.2">
      <c r="D1325" s="126"/>
    </row>
    <row r="1326" spans="4:4" x14ac:dyDescent="0.2">
      <c r="D1326" s="126"/>
    </row>
    <row r="1327" spans="4:4" x14ac:dyDescent="0.2">
      <c r="D1327" s="126"/>
    </row>
    <row r="1328" spans="4:4" x14ac:dyDescent="0.2">
      <c r="D1328" s="126"/>
    </row>
    <row r="1329" spans="4:4" x14ac:dyDescent="0.2">
      <c r="D1329" s="126"/>
    </row>
    <row r="1330" spans="4:4" x14ac:dyDescent="0.2">
      <c r="D1330" s="126"/>
    </row>
    <row r="1331" spans="4:4" x14ac:dyDescent="0.2">
      <c r="D1331" s="126"/>
    </row>
    <row r="1332" spans="4:4" x14ac:dyDescent="0.2">
      <c r="D1332" s="126"/>
    </row>
    <row r="1333" spans="4:4" x14ac:dyDescent="0.2">
      <c r="D1333" s="126"/>
    </row>
    <row r="1334" spans="4:4" x14ac:dyDescent="0.2">
      <c r="D1334" s="126"/>
    </row>
    <row r="1335" spans="4:4" x14ac:dyDescent="0.2">
      <c r="D1335" s="126"/>
    </row>
    <row r="1336" spans="4:4" x14ac:dyDescent="0.2">
      <c r="D1336" s="126"/>
    </row>
    <row r="1337" spans="4:4" x14ac:dyDescent="0.2">
      <c r="D1337" s="126"/>
    </row>
    <row r="1339" spans="4:4" x14ac:dyDescent="0.2">
      <c r="D1339" s="126"/>
    </row>
    <row r="1340" spans="4:4" x14ac:dyDescent="0.2">
      <c r="D1340" s="126"/>
    </row>
    <row r="1341" spans="4:4" x14ac:dyDescent="0.2">
      <c r="D1341" s="126"/>
    </row>
    <row r="1342" spans="4:4" x14ac:dyDescent="0.2">
      <c r="D1342" s="126"/>
    </row>
    <row r="1343" spans="4:4" x14ac:dyDescent="0.2">
      <c r="D1343" s="126"/>
    </row>
    <row r="1344" spans="4:4" x14ac:dyDescent="0.2">
      <c r="D1344" s="126"/>
    </row>
    <row r="1345" spans="4:4" x14ac:dyDescent="0.2">
      <c r="D1345" s="126"/>
    </row>
    <row r="1346" spans="4:4" x14ac:dyDescent="0.2">
      <c r="D1346" s="126"/>
    </row>
    <row r="1347" spans="4:4" x14ac:dyDescent="0.2">
      <c r="D1347" s="126"/>
    </row>
    <row r="1348" spans="4:4" x14ac:dyDescent="0.2">
      <c r="D1348" s="126"/>
    </row>
    <row r="1349" spans="4:4" x14ac:dyDescent="0.2">
      <c r="D1349" s="126"/>
    </row>
    <row r="1350" spans="4:4" x14ac:dyDescent="0.2">
      <c r="D1350" s="126"/>
    </row>
    <row r="1351" spans="4:4" x14ac:dyDescent="0.2">
      <c r="D1351" s="126"/>
    </row>
    <row r="1352" spans="4:4" x14ac:dyDescent="0.2">
      <c r="D1352" s="126"/>
    </row>
    <row r="1353" spans="4:4" x14ac:dyDescent="0.2">
      <c r="D1353" s="126"/>
    </row>
    <row r="1354" spans="4:4" x14ac:dyDescent="0.2">
      <c r="D1354" s="126"/>
    </row>
    <row r="1370" spans="4:4" x14ac:dyDescent="0.2">
      <c r="D1370" s="126"/>
    </row>
    <row r="1371" spans="4:4" x14ac:dyDescent="0.2">
      <c r="D1371" s="126"/>
    </row>
    <row r="1372" spans="4:4" x14ac:dyDescent="0.2">
      <c r="D1372" s="126"/>
    </row>
    <row r="1373" spans="4:4" x14ac:dyDescent="0.2">
      <c r="D1373" s="126"/>
    </row>
    <row r="1374" spans="4:4" x14ac:dyDescent="0.2">
      <c r="D1374" s="126"/>
    </row>
    <row r="1375" spans="4:4" x14ac:dyDescent="0.2">
      <c r="D1375" s="126"/>
    </row>
    <row r="1376" spans="4:4" x14ac:dyDescent="0.2">
      <c r="D1376" s="126"/>
    </row>
    <row r="1377" spans="4:4" x14ac:dyDescent="0.2">
      <c r="D1377" s="126"/>
    </row>
    <row r="1378" spans="4:4" x14ac:dyDescent="0.2">
      <c r="D1378" s="126"/>
    </row>
    <row r="1379" spans="4:4" x14ac:dyDescent="0.2">
      <c r="D1379" s="126"/>
    </row>
    <row r="1380" spans="4:4" x14ac:dyDescent="0.2">
      <c r="D1380" s="126"/>
    </row>
    <row r="1381" spans="4:4" x14ac:dyDescent="0.2">
      <c r="D1381" s="126"/>
    </row>
    <row r="1382" spans="4:4" x14ac:dyDescent="0.2">
      <c r="D1382" s="126"/>
    </row>
    <row r="1383" spans="4:4" x14ac:dyDescent="0.2">
      <c r="D1383" s="126"/>
    </row>
    <row r="1384" spans="4:4" x14ac:dyDescent="0.2">
      <c r="D1384" s="126"/>
    </row>
    <row r="1385" spans="4:4" x14ac:dyDescent="0.2">
      <c r="D1385" s="126"/>
    </row>
    <row r="1386" spans="4:4" x14ac:dyDescent="0.2">
      <c r="D1386" s="126"/>
    </row>
    <row r="1387" spans="4:4" x14ac:dyDescent="0.2">
      <c r="D1387" s="126"/>
    </row>
    <row r="1388" spans="4:4" x14ac:dyDescent="0.2">
      <c r="D1388" s="126"/>
    </row>
    <row r="1389" spans="4:4" x14ac:dyDescent="0.2">
      <c r="D1389" s="126"/>
    </row>
    <row r="1390" spans="4:4" x14ac:dyDescent="0.2">
      <c r="D1390" s="126"/>
    </row>
    <row r="1391" spans="4:4" x14ac:dyDescent="0.2">
      <c r="D1391" s="126"/>
    </row>
    <row r="1392" spans="4:4" x14ac:dyDescent="0.2">
      <c r="D1392" s="126"/>
    </row>
    <row r="1393" spans="4:4" x14ac:dyDescent="0.2">
      <c r="D1393" s="126"/>
    </row>
    <row r="1394" spans="4:4" x14ac:dyDescent="0.2">
      <c r="D1394" s="126"/>
    </row>
    <row r="1395" spans="4:4" x14ac:dyDescent="0.2">
      <c r="D1395" s="126"/>
    </row>
    <row r="1396" spans="4:4" x14ac:dyDescent="0.2">
      <c r="D1396" s="126"/>
    </row>
    <row r="1428" spans="4:4" x14ac:dyDescent="0.2">
      <c r="D1428" s="126"/>
    </row>
    <row r="1429" spans="4:4" x14ac:dyDescent="0.2">
      <c r="D1429" s="126"/>
    </row>
    <row r="1430" spans="4:4" x14ac:dyDescent="0.2">
      <c r="D1430" s="126"/>
    </row>
    <row r="1431" spans="4:4" x14ac:dyDescent="0.2">
      <c r="D1431" s="126"/>
    </row>
    <row r="1432" spans="4:4" x14ac:dyDescent="0.2">
      <c r="D1432" s="126"/>
    </row>
    <row r="1433" spans="4:4" x14ac:dyDescent="0.2">
      <c r="D1433" s="126"/>
    </row>
    <row r="1434" spans="4:4" x14ac:dyDescent="0.2">
      <c r="D1434" s="126"/>
    </row>
    <row r="1435" spans="4:4" x14ac:dyDescent="0.2">
      <c r="D1435" s="126"/>
    </row>
    <row r="1436" spans="4:4" x14ac:dyDescent="0.2">
      <c r="D1436" s="126"/>
    </row>
    <row r="1437" spans="4:4" x14ac:dyDescent="0.2">
      <c r="D1437" s="126"/>
    </row>
    <row r="1438" spans="4:4" x14ac:dyDescent="0.2">
      <c r="D1438" s="126"/>
    </row>
    <row r="1439" spans="4:4" x14ac:dyDescent="0.2">
      <c r="D1439" s="126"/>
    </row>
    <row r="1440" spans="4:4" x14ac:dyDescent="0.2">
      <c r="D1440" s="126"/>
    </row>
    <row r="1441" spans="4:4" x14ac:dyDescent="0.2">
      <c r="D1441" s="126"/>
    </row>
    <row r="1442" spans="4:4" x14ac:dyDescent="0.2">
      <c r="D1442" s="126"/>
    </row>
    <row r="1443" spans="4:4" x14ac:dyDescent="0.2">
      <c r="D1443" s="126"/>
    </row>
    <row r="1444" spans="4:4" x14ac:dyDescent="0.2">
      <c r="D1444" s="126"/>
    </row>
    <row r="1445" spans="4:4" x14ac:dyDescent="0.2">
      <c r="D1445" s="126"/>
    </row>
    <row r="1446" spans="4:4" x14ac:dyDescent="0.2">
      <c r="D1446" s="126"/>
    </row>
    <row r="1447" spans="4:4" x14ac:dyDescent="0.2">
      <c r="D1447" s="126"/>
    </row>
    <row r="1448" spans="4:4" x14ac:dyDescent="0.2">
      <c r="D1448" s="126"/>
    </row>
    <row r="1449" spans="4:4" x14ac:dyDescent="0.2">
      <c r="D1449" s="126"/>
    </row>
    <row r="1450" spans="4:4" x14ac:dyDescent="0.2">
      <c r="D1450" s="126"/>
    </row>
    <row r="1451" spans="4:4" x14ac:dyDescent="0.2">
      <c r="D1451" s="126"/>
    </row>
    <row r="1452" spans="4:4" x14ac:dyDescent="0.2">
      <c r="D1452" s="126"/>
    </row>
    <row r="1453" spans="4:4" x14ac:dyDescent="0.2">
      <c r="D1453" s="126"/>
    </row>
    <row r="1454" spans="4:4" x14ac:dyDescent="0.2">
      <c r="D1454" s="126"/>
    </row>
    <row r="1455" spans="4:4" x14ac:dyDescent="0.2">
      <c r="D1455" s="126"/>
    </row>
    <row r="1456" spans="4:4" x14ac:dyDescent="0.2">
      <c r="D1456" s="126"/>
    </row>
    <row r="1457" spans="4:4" x14ac:dyDescent="0.2">
      <c r="D1457" s="126"/>
    </row>
    <row r="1458" spans="4:4" x14ac:dyDescent="0.2">
      <c r="D1458" s="126"/>
    </row>
    <row r="1459" spans="4:4" x14ac:dyDescent="0.2">
      <c r="D1459" s="126"/>
    </row>
    <row r="1460" spans="4:4" x14ac:dyDescent="0.2">
      <c r="D1460" s="126"/>
    </row>
    <row r="1461" spans="4:4" x14ac:dyDescent="0.2">
      <c r="D1461" s="126"/>
    </row>
    <row r="1462" spans="4:4" x14ac:dyDescent="0.2">
      <c r="D1462" s="126"/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2.xml><?xml version="1.0" encoding="utf-8"?>
<ds:datastoreItem xmlns:ds="http://schemas.openxmlformats.org/officeDocument/2006/customXml" ds:itemID="{D23A3D12-FFD9-48D5-A28B-4D9AF5776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Mitch Halverson (Rapid Air)</cp:lastModifiedBy>
  <cp:revision/>
  <dcterms:created xsi:type="dcterms:W3CDTF">2007-12-23T15:42:30Z</dcterms:created>
  <dcterms:modified xsi:type="dcterms:W3CDTF">2024-01-31T20:46:39Z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