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MARKETING and SALES/NEW PRODUCTS/ComPRESSed/ComPRESSed Support Items/ComPRESSed Price Sheets/"/>
    </mc:Choice>
  </mc:AlternateContent>
  <xr:revisionPtr revIDLastSave="117" documentId="8_{BB4D25FF-AE73-4B9D-93B6-CF72C7B515F3}" xr6:coauthVersionLast="47" xr6:coauthVersionMax="47" xr10:uidLastSave="{FA35D78E-C1A2-460A-B3FC-29FC0415605D}"/>
  <bookViews>
    <workbookView xWindow="28740" yWindow="-16335" windowWidth="29040" windowHeight="15840" tabRatio="818" xr2:uid="{00000000-000D-0000-FFFF-FFFF00000000}"/>
  </bookViews>
  <sheets>
    <sheet name="Rigid System" sheetId="1" r:id="rId1"/>
    <sheet name="1" sheetId="18" r:id="rId2"/>
  </sheets>
  <definedNames>
    <definedName name="_xlnm.Print_Area" localSheetId="0">'Rigid System'!$A$1:$L$277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8" i="1"/>
  <c r="I260" i="1"/>
  <c r="I261" i="1"/>
  <c r="I262" i="1"/>
  <c r="I263" i="1"/>
  <c r="I264" i="1"/>
  <c r="I265" i="1"/>
  <c r="I266" i="1"/>
  <c r="I259" i="1"/>
  <c r="G266" i="1"/>
  <c r="C266" i="1"/>
  <c r="J266" i="1" s="1"/>
  <c r="G265" i="1"/>
  <c r="C265" i="1"/>
  <c r="J265" i="1" s="1"/>
  <c r="G264" i="1"/>
  <c r="C264" i="1"/>
  <c r="J264" i="1" s="1"/>
  <c r="G263" i="1"/>
  <c r="C263" i="1"/>
  <c r="J263" i="1" s="1"/>
  <c r="G262" i="1"/>
  <c r="C262" i="1"/>
  <c r="J262" i="1" s="1"/>
  <c r="G261" i="1"/>
  <c r="C261" i="1"/>
  <c r="J261" i="1" s="1"/>
  <c r="G260" i="1"/>
  <c r="C260" i="1"/>
  <c r="J260" i="1" s="1"/>
  <c r="G259" i="1"/>
  <c r="C259" i="1"/>
  <c r="J259" i="1" s="1"/>
  <c r="E266" i="1" l="1"/>
  <c r="E265" i="1"/>
  <c r="E264" i="1"/>
  <c r="E263" i="1"/>
  <c r="E262" i="1"/>
  <c r="E261" i="1"/>
  <c r="E260" i="1"/>
  <c r="E259" i="1"/>
  <c r="I162" i="1" l="1"/>
  <c r="G162" i="1"/>
  <c r="C162" i="1"/>
  <c r="J162" i="1" s="1"/>
  <c r="I161" i="1"/>
  <c r="G161" i="1"/>
  <c r="C161" i="1"/>
  <c r="J161" i="1" s="1"/>
  <c r="E162" i="1" l="1"/>
  <c r="E161" i="1"/>
  <c r="I14" i="1"/>
  <c r="J14" i="1"/>
  <c r="I20" i="1"/>
  <c r="J20" i="1"/>
  <c r="I25" i="1"/>
  <c r="J25" i="1"/>
  <c r="I30" i="1"/>
  <c r="J30" i="1"/>
  <c r="I36" i="1"/>
  <c r="J36" i="1"/>
  <c r="I39" i="1"/>
  <c r="J39" i="1"/>
  <c r="I40" i="1"/>
  <c r="J40" i="1"/>
  <c r="I42" i="1"/>
  <c r="J42" i="1"/>
  <c r="I43" i="1"/>
  <c r="J43" i="1"/>
  <c r="I49" i="1"/>
  <c r="J49" i="1"/>
  <c r="I56" i="1"/>
  <c r="J56" i="1"/>
  <c r="I58" i="1"/>
  <c r="J58" i="1"/>
  <c r="I65" i="1"/>
  <c r="J65" i="1"/>
  <c r="I72" i="1"/>
  <c r="J72" i="1"/>
  <c r="I82" i="1"/>
  <c r="J82" i="1"/>
  <c r="I89" i="1"/>
  <c r="J89" i="1"/>
  <c r="I96" i="1"/>
  <c r="J96" i="1"/>
  <c r="I97" i="1"/>
  <c r="J97" i="1"/>
  <c r="I100" i="1"/>
  <c r="J100" i="1"/>
  <c r="I101" i="1"/>
  <c r="J101" i="1"/>
  <c r="I108" i="1"/>
  <c r="J108" i="1"/>
  <c r="I115" i="1"/>
  <c r="J115" i="1"/>
  <c r="I123" i="1"/>
  <c r="J123" i="1"/>
  <c r="I128" i="1"/>
  <c r="J128" i="1"/>
  <c r="I129" i="1"/>
  <c r="J129" i="1"/>
  <c r="I136" i="1"/>
  <c r="J136" i="1"/>
  <c r="I145" i="1"/>
  <c r="J145" i="1"/>
  <c r="I151" i="1"/>
  <c r="J151" i="1"/>
  <c r="I164" i="1"/>
  <c r="J164" i="1"/>
  <c r="I168" i="1"/>
  <c r="J168" i="1"/>
  <c r="I169" i="1"/>
  <c r="J169" i="1"/>
  <c r="I174" i="1"/>
  <c r="J174" i="1"/>
  <c r="I181" i="1"/>
  <c r="J181" i="1"/>
  <c r="I188" i="1"/>
  <c r="J188" i="1"/>
  <c r="I191" i="1"/>
  <c r="J191" i="1"/>
  <c r="I194" i="1"/>
  <c r="J194" i="1"/>
  <c r="I197" i="1"/>
  <c r="J197" i="1"/>
  <c r="I198" i="1"/>
  <c r="J198" i="1"/>
  <c r="I201" i="1"/>
  <c r="J201" i="1"/>
  <c r="I202" i="1"/>
  <c r="J202" i="1"/>
  <c r="I207" i="1"/>
  <c r="J207" i="1"/>
  <c r="I209" i="1"/>
  <c r="J209" i="1"/>
  <c r="I210" i="1"/>
  <c r="J210" i="1"/>
  <c r="I213" i="1"/>
  <c r="J213" i="1"/>
  <c r="I214" i="1"/>
  <c r="J214" i="1"/>
  <c r="I217" i="1"/>
  <c r="J217" i="1"/>
  <c r="I218" i="1"/>
  <c r="J218" i="1"/>
  <c r="I225" i="1"/>
  <c r="J225" i="1"/>
  <c r="I231" i="1"/>
  <c r="J231" i="1"/>
  <c r="I236" i="1"/>
  <c r="J236" i="1"/>
  <c r="I240" i="1"/>
  <c r="J240" i="1"/>
  <c r="I248" i="1"/>
  <c r="J248" i="1"/>
  <c r="I250" i="1"/>
  <c r="I251" i="1"/>
  <c r="J251" i="1"/>
  <c r="I253" i="1"/>
  <c r="J253" i="1"/>
  <c r="I256" i="1"/>
  <c r="J256" i="1"/>
  <c r="I258" i="1"/>
  <c r="J258" i="1"/>
  <c r="I257" i="1" l="1"/>
  <c r="G257" i="1"/>
  <c r="I255" i="1"/>
  <c r="G255" i="1"/>
  <c r="I254" i="1"/>
  <c r="G254" i="1"/>
  <c r="I252" i="1"/>
  <c r="G252" i="1"/>
  <c r="G250" i="1"/>
  <c r="I249" i="1"/>
  <c r="G249" i="1"/>
  <c r="I247" i="1"/>
  <c r="G247" i="1"/>
  <c r="I246" i="1"/>
  <c r="G246" i="1"/>
  <c r="I245" i="1"/>
  <c r="G245" i="1"/>
  <c r="I244" i="1"/>
  <c r="G244" i="1"/>
  <c r="I243" i="1"/>
  <c r="G243" i="1"/>
  <c r="I242" i="1"/>
  <c r="G242" i="1"/>
  <c r="I241" i="1"/>
  <c r="G241" i="1"/>
  <c r="I239" i="1"/>
  <c r="G239" i="1"/>
  <c r="I238" i="1"/>
  <c r="G238" i="1"/>
  <c r="I237" i="1"/>
  <c r="G237" i="1"/>
  <c r="I235" i="1"/>
  <c r="G235" i="1"/>
  <c r="I234" i="1"/>
  <c r="G234" i="1"/>
  <c r="I233" i="1"/>
  <c r="G233" i="1"/>
  <c r="I232" i="1"/>
  <c r="G232" i="1"/>
  <c r="I230" i="1"/>
  <c r="G230" i="1"/>
  <c r="I229" i="1"/>
  <c r="G229" i="1"/>
  <c r="I228" i="1"/>
  <c r="G228" i="1"/>
  <c r="I227" i="1"/>
  <c r="G227" i="1"/>
  <c r="I226" i="1"/>
  <c r="G226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6" i="1"/>
  <c r="G216" i="1"/>
  <c r="I215" i="1"/>
  <c r="G215" i="1"/>
  <c r="I212" i="1"/>
  <c r="G212" i="1"/>
  <c r="I211" i="1"/>
  <c r="G211" i="1"/>
  <c r="I208" i="1"/>
  <c r="G208" i="1"/>
  <c r="I206" i="1"/>
  <c r="G206" i="1"/>
  <c r="I205" i="1"/>
  <c r="G205" i="1"/>
  <c r="I204" i="1"/>
  <c r="G204" i="1"/>
  <c r="I203" i="1"/>
  <c r="G203" i="1"/>
  <c r="I200" i="1"/>
  <c r="G200" i="1"/>
  <c r="I199" i="1"/>
  <c r="G199" i="1"/>
  <c r="I196" i="1"/>
  <c r="G196" i="1"/>
  <c r="I195" i="1"/>
  <c r="G195" i="1"/>
  <c r="I193" i="1"/>
  <c r="G193" i="1"/>
  <c r="I192" i="1"/>
  <c r="G192" i="1"/>
  <c r="I190" i="1"/>
  <c r="G190" i="1"/>
  <c r="I189" i="1"/>
  <c r="G189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3" i="1"/>
  <c r="G173" i="1"/>
  <c r="I172" i="1"/>
  <c r="G172" i="1"/>
  <c r="I171" i="1"/>
  <c r="G171" i="1"/>
  <c r="I170" i="1"/>
  <c r="G170" i="1"/>
  <c r="I167" i="1"/>
  <c r="G167" i="1"/>
  <c r="I166" i="1"/>
  <c r="G166" i="1"/>
  <c r="I165" i="1"/>
  <c r="G165" i="1"/>
  <c r="I163" i="1"/>
  <c r="G163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0" i="1"/>
  <c r="G150" i="1"/>
  <c r="I149" i="1"/>
  <c r="G149" i="1"/>
  <c r="I148" i="1"/>
  <c r="G148" i="1"/>
  <c r="I147" i="1"/>
  <c r="G147" i="1"/>
  <c r="I146" i="1"/>
  <c r="G146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7" i="1"/>
  <c r="G127" i="1"/>
  <c r="I126" i="1"/>
  <c r="G126" i="1"/>
  <c r="I125" i="1"/>
  <c r="G125" i="1"/>
  <c r="I124" i="1"/>
  <c r="G124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99" i="1"/>
  <c r="G99" i="1"/>
  <c r="I98" i="1"/>
  <c r="G98" i="1"/>
  <c r="I95" i="1"/>
  <c r="G95" i="1"/>
  <c r="I94" i="1"/>
  <c r="G94" i="1"/>
  <c r="I93" i="1"/>
  <c r="G93" i="1"/>
  <c r="I92" i="1"/>
  <c r="G92" i="1"/>
  <c r="I91" i="1"/>
  <c r="G91" i="1"/>
  <c r="I90" i="1"/>
  <c r="G90" i="1"/>
  <c r="I88" i="1"/>
  <c r="G88" i="1"/>
  <c r="I87" i="1"/>
  <c r="G87" i="1"/>
  <c r="I86" i="1"/>
  <c r="G86" i="1"/>
  <c r="I85" i="1"/>
  <c r="G85" i="1"/>
  <c r="I84" i="1"/>
  <c r="G84" i="1"/>
  <c r="I83" i="1"/>
  <c r="G83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1" i="1"/>
  <c r="G71" i="1"/>
  <c r="I70" i="1"/>
  <c r="G70" i="1"/>
  <c r="I69" i="1"/>
  <c r="G69" i="1"/>
  <c r="I68" i="1"/>
  <c r="G68" i="1"/>
  <c r="I67" i="1"/>
  <c r="G67" i="1"/>
  <c r="I66" i="1"/>
  <c r="G66" i="1"/>
  <c r="G60" i="1"/>
  <c r="I60" i="1"/>
  <c r="G61" i="1"/>
  <c r="I61" i="1"/>
  <c r="G62" i="1"/>
  <c r="I62" i="1"/>
  <c r="G63" i="1"/>
  <c r="I63" i="1"/>
  <c r="G64" i="1"/>
  <c r="I64" i="1"/>
  <c r="I59" i="1"/>
  <c r="G59" i="1"/>
  <c r="C252" i="1" l="1"/>
  <c r="C250" i="1"/>
  <c r="C249" i="1"/>
  <c r="C247" i="1"/>
  <c r="C246" i="1"/>
  <c r="C245" i="1"/>
  <c r="C244" i="1"/>
  <c r="C243" i="1"/>
  <c r="C242" i="1"/>
  <c r="C241" i="1"/>
  <c r="C230" i="1"/>
  <c r="C229" i="1"/>
  <c r="C228" i="1"/>
  <c r="C227" i="1"/>
  <c r="C226" i="1"/>
  <c r="C224" i="1"/>
  <c r="C223" i="1"/>
  <c r="C222" i="1"/>
  <c r="C221" i="1"/>
  <c r="C220" i="1"/>
  <c r="C219" i="1"/>
  <c r="C212" i="1"/>
  <c r="C211" i="1"/>
  <c r="C196" i="1"/>
  <c r="C195" i="1"/>
  <c r="C193" i="1"/>
  <c r="C192" i="1"/>
  <c r="C190" i="1"/>
  <c r="C189" i="1"/>
  <c r="C187" i="1"/>
  <c r="C186" i="1"/>
  <c r="C185" i="1"/>
  <c r="C184" i="1"/>
  <c r="C183" i="1"/>
  <c r="C182" i="1"/>
  <c r="C180" i="1"/>
  <c r="C179" i="1"/>
  <c r="C178" i="1"/>
  <c r="C177" i="1"/>
  <c r="C176" i="1"/>
  <c r="C175" i="1"/>
  <c r="C173" i="1"/>
  <c r="C172" i="1"/>
  <c r="C171" i="1"/>
  <c r="C170" i="1"/>
  <c r="C167" i="1"/>
  <c r="C166" i="1"/>
  <c r="C165" i="1"/>
  <c r="C163" i="1"/>
  <c r="C160" i="1"/>
  <c r="C159" i="1"/>
  <c r="C158" i="1"/>
  <c r="C157" i="1"/>
  <c r="C156" i="1"/>
  <c r="C155" i="1"/>
  <c r="C154" i="1"/>
  <c r="C153" i="1"/>
  <c r="C152" i="1"/>
  <c r="C150" i="1"/>
  <c r="C149" i="1"/>
  <c r="C148" i="1"/>
  <c r="C147" i="1"/>
  <c r="C146" i="1"/>
  <c r="C144" i="1"/>
  <c r="C143" i="1"/>
  <c r="C142" i="1"/>
  <c r="C141" i="1"/>
  <c r="C140" i="1"/>
  <c r="C139" i="1"/>
  <c r="C138" i="1"/>
  <c r="C137" i="1"/>
  <c r="C135" i="1"/>
  <c r="C134" i="1"/>
  <c r="C133" i="1"/>
  <c r="C132" i="1"/>
  <c r="C131" i="1"/>
  <c r="C130" i="1"/>
  <c r="C127" i="1"/>
  <c r="C126" i="1"/>
  <c r="C125" i="1"/>
  <c r="C124" i="1"/>
  <c r="C122" i="1"/>
  <c r="C121" i="1"/>
  <c r="C120" i="1"/>
  <c r="C119" i="1"/>
  <c r="C118" i="1"/>
  <c r="C117" i="1"/>
  <c r="C116" i="1"/>
  <c r="C114" i="1"/>
  <c r="C113" i="1"/>
  <c r="C112" i="1"/>
  <c r="C111" i="1"/>
  <c r="C110" i="1"/>
  <c r="C109" i="1"/>
  <c r="C107" i="1"/>
  <c r="C106" i="1"/>
  <c r="C105" i="1"/>
  <c r="C104" i="1"/>
  <c r="C103" i="1"/>
  <c r="C102" i="1"/>
  <c r="C99" i="1"/>
  <c r="C98" i="1"/>
  <c r="C95" i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5" i="1"/>
  <c r="C74" i="1"/>
  <c r="C73" i="1"/>
  <c r="C71" i="1"/>
  <c r="C70" i="1"/>
  <c r="C69" i="1"/>
  <c r="C68" i="1"/>
  <c r="C67" i="1"/>
  <c r="C66" i="1"/>
  <c r="C64" i="1"/>
  <c r="C63" i="1"/>
  <c r="C62" i="1"/>
  <c r="C61" i="1"/>
  <c r="C60" i="1"/>
  <c r="C59" i="1"/>
  <c r="G45" i="1"/>
  <c r="I45" i="1"/>
  <c r="G46" i="1"/>
  <c r="I46" i="1"/>
  <c r="G47" i="1"/>
  <c r="I47" i="1"/>
  <c r="G48" i="1"/>
  <c r="I48" i="1"/>
  <c r="G50" i="1"/>
  <c r="I50" i="1"/>
  <c r="G51" i="1"/>
  <c r="I51" i="1"/>
  <c r="G52" i="1"/>
  <c r="I52" i="1"/>
  <c r="G53" i="1"/>
  <c r="I53" i="1"/>
  <c r="G54" i="1"/>
  <c r="I54" i="1"/>
  <c r="G55" i="1"/>
  <c r="I55" i="1"/>
  <c r="G57" i="1"/>
  <c r="I57" i="1"/>
  <c r="I44" i="1"/>
  <c r="G44" i="1"/>
  <c r="C45" i="1"/>
  <c r="C46" i="1"/>
  <c r="C47" i="1"/>
  <c r="C48" i="1"/>
  <c r="C50" i="1"/>
  <c r="C51" i="1"/>
  <c r="C52" i="1"/>
  <c r="C53" i="1"/>
  <c r="C54" i="1"/>
  <c r="C55" i="1"/>
  <c r="C57" i="1"/>
  <c r="C44" i="1"/>
  <c r="G32" i="1"/>
  <c r="I32" i="1"/>
  <c r="G33" i="1"/>
  <c r="I33" i="1"/>
  <c r="G34" i="1"/>
  <c r="I34" i="1"/>
  <c r="G35" i="1"/>
  <c r="I35" i="1"/>
  <c r="G37" i="1"/>
  <c r="I37" i="1"/>
  <c r="G38" i="1"/>
  <c r="I38" i="1"/>
  <c r="G41" i="1"/>
  <c r="I41" i="1"/>
  <c r="I31" i="1"/>
  <c r="G31" i="1"/>
  <c r="C32" i="1"/>
  <c r="C33" i="1"/>
  <c r="C34" i="1"/>
  <c r="C35" i="1"/>
  <c r="C37" i="1"/>
  <c r="C38" i="1"/>
  <c r="C41" i="1"/>
  <c r="C31" i="1"/>
  <c r="G27" i="1"/>
  <c r="I27" i="1"/>
  <c r="G28" i="1"/>
  <c r="I28" i="1"/>
  <c r="G29" i="1"/>
  <c r="I29" i="1"/>
  <c r="I26" i="1"/>
  <c r="G26" i="1"/>
  <c r="C27" i="1"/>
  <c r="C28" i="1"/>
  <c r="C29" i="1"/>
  <c r="C26" i="1"/>
  <c r="G22" i="1"/>
  <c r="I22" i="1"/>
  <c r="G23" i="1"/>
  <c r="I23" i="1"/>
  <c r="G24" i="1"/>
  <c r="I24" i="1"/>
  <c r="I21" i="1"/>
  <c r="G21" i="1"/>
  <c r="G9" i="1"/>
  <c r="I9" i="1"/>
  <c r="G10" i="1"/>
  <c r="I10" i="1"/>
  <c r="G11" i="1"/>
  <c r="I11" i="1"/>
  <c r="G12" i="1"/>
  <c r="I12" i="1"/>
  <c r="G13" i="1"/>
  <c r="I13" i="1"/>
  <c r="G15" i="1"/>
  <c r="I15" i="1"/>
  <c r="G16" i="1"/>
  <c r="I16" i="1"/>
  <c r="G17" i="1"/>
  <c r="I17" i="1"/>
  <c r="G18" i="1"/>
  <c r="I18" i="1"/>
  <c r="G19" i="1"/>
  <c r="I19" i="1"/>
  <c r="I8" i="1"/>
  <c r="C22" i="1"/>
  <c r="C23" i="1"/>
  <c r="C24" i="1"/>
  <c r="C21" i="1"/>
  <c r="C9" i="1"/>
  <c r="C10" i="1"/>
  <c r="C11" i="1"/>
  <c r="C12" i="1"/>
  <c r="C13" i="1"/>
  <c r="C15" i="1"/>
  <c r="C16" i="1"/>
  <c r="C17" i="1"/>
  <c r="C18" i="1"/>
  <c r="C19" i="1"/>
  <c r="G8" i="1"/>
  <c r="C8" i="1"/>
  <c r="B275" i="1" l="1"/>
  <c r="J54" i="1"/>
  <c r="E54" i="1"/>
  <c r="J45" i="1"/>
  <c r="E45" i="1"/>
  <c r="J67" i="1"/>
  <c r="E67" i="1"/>
  <c r="J76" i="1"/>
  <c r="E76" i="1"/>
  <c r="J85" i="1"/>
  <c r="E85" i="1"/>
  <c r="J94" i="1"/>
  <c r="E94" i="1"/>
  <c r="J106" i="1"/>
  <c r="E106" i="1"/>
  <c r="J116" i="1"/>
  <c r="E116" i="1"/>
  <c r="J125" i="1"/>
  <c r="E125" i="1"/>
  <c r="J135" i="1"/>
  <c r="E135" i="1"/>
  <c r="J144" i="1"/>
  <c r="E144" i="1"/>
  <c r="J154" i="1"/>
  <c r="E154" i="1"/>
  <c r="J165" i="1"/>
  <c r="E165" i="1"/>
  <c r="J176" i="1"/>
  <c r="E176" i="1"/>
  <c r="J185" i="1"/>
  <c r="E185" i="1"/>
  <c r="J196" i="1"/>
  <c r="E196" i="1"/>
  <c r="J224" i="1"/>
  <c r="E224" i="1"/>
  <c r="J243" i="1"/>
  <c r="E243" i="1"/>
  <c r="J35" i="1"/>
  <c r="E35" i="1"/>
  <c r="J53" i="1"/>
  <c r="E53" i="1"/>
  <c r="J107" i="1"/>
  <c r="E107" i="1"/>
  <c r="J137" i="1"/>
  <c r="E137" i="1"/>
  <c r="J155" i="1"/>
  <c r="E155" i="1"/>
  <c r="J177" i="1"/>
  <c r="E177" i="1"/>
  <c r="J211" i="1"/>
  <c r="E211" i="1"/>
  <c r="J244" i="1"/>
  <c r="E244" i="1"/>
  <c r="J15" i="1"/>
  <c r="E15" i="1"/>
  <c r="J23" i="1"/>
  <c r="E23" i="1"/>
  <c r="J29" i="1"/>
  <c r="E29" i="1"/>
  <c r="J34" i="1"/>
  <c r="E34" i="1"/>
  <c r="J52" i="1"/>
  <c r="E52" i="1"/>
  <c r="J60" i="1"/>
  <c r="E60" i="1"/>
  <c r="J69" i="1"/>
  <c r="E69" i="1"/>
  <c r="J78" i="1"/>
  <c r="E78" i="1"/>
  <c r="J87" i="1"/>
  <c r="E87" i="1"/>
  <c r="J98" i="1"/>
  <c r="E98" i="1"/>
  <c r="J109" i="1"/>
  <c r="E109" i="1"/>
  <c r="J118" i="1"/>
  <c r="E118" i="1"/>
  <c r="J127" i="1"/>
  <c r="E127" i="1"/>
  <c r="J138" i="1"/>
  <c r="E138" i="1"/>
  <c r="J147" i="1"/>
  <c r="E147" i="1"/>
  <c r="J156" i="1"/>
  <c r="E156" i="1"/>
  <c r="J167" i="1"/>
  <c r="E167" i="1"/>
  <c r="J178" i="1"/>
  <c r="E178" i="1"/>
  <c r="J187" i="1"/>
  <c r="E187" i="1"/>
  <c r="J212" i="1"/>
  <c r="E212" i="1"/>
  <c r="J227" i="1"/>
  <c r="E227" i="1"/>
  <c r="J245" i="1"/>
  <c r="E245" i="1"/>
  <c r="J17" i="1"/>
  <c r="E17" i="1"/>
  <c r="J37" i="1"/>
  <c r="E37" i="1"/>
  <c r="J16" i="1"/>
  <c r="E16" i="1"/>
  <c r="J59" i="1"/>
  <c r="E59" i="1"/>
  <c r="J86" i="1"/>
  <c r="E86" i="1"/>
  <c r="J126" i="1"/>
  <c r="E126" i="1"/>
  <c r="J146" i="1"/>
  <c r="E146" i="1"/>
  <c r="J166" i="1"/>
  <c r="E166" i="1"/>
  <c r="J186" i="1"/>
  <c r="E186" i="1"/>
  <c r="J226" i="1"/>
  <c r="E226" i="1"/>
  <c r="J13" i="1"/>
  <c r="E13" i="1"/>
  <c r="J22" i="1"/>
  <c r="E22" i="1"/>
  <c r="J28" i="1"/>
  <c r="E28" i="1"/>
  <c r="J33" i="1"/>
  <c r="E33" i="1"/>
  <c r="J51" i="1"/>
  <c r="E51" i="1"/>
  <c r="J61" i="1"/>
  <c r="E61" i="1"/>
  <c r="J70" i="1"/>
  <c r="E70" i="1"/>
  <c r="J79" i="1"/>
  <c r="E79" i="1"/>
  <c r="J88" i="1"/>
  <c r="E88" i="1"/>
  <c r="J99" i="1"/>
  <c r="E99" i="1"/>
  <c r="J110" i="1"/>
  <c r="E110" i="1"/>
  <c r="J119" i="1"/>
  <c r="E119" i="1"/>
  <c r="J130" i="1"/>
  <c r="E130" i="1"/>
  <c r="J139" i="1"/>
  <c r="E139" i="1"/>
  <c r="J148" i="1"/>
  <c r="E148" i="1"/>
  <c r="J157" i="1"/>
  <c r="E157" i="1"/>
  <c r="J170" i="1"/>
  <c r="E170" i="1"/>
  <c r="J179" i="1"/>
  <c r="E179" i="1"/>
  <c r="J189" i="1"/>
  <c r="E189" i="1"/>
  <c r="J219" i="1"/>
  <c r="E219" i="1"/>
  <c r="J228" i="1"/>
  <c r="E228" i="1"/>
  <c r="J246" i="1"/>
  <c r="E246" i="1"/>
  <c r="J12" i="1"/>
  <c r="E12" i="1"/>
  <c r="J27" i="1"/>
  <c r="E27" i="1"/>
  <c r="J32" i="1"/>
  <c r="E32" i="1"/>
  <c r="J50" i="1"/>
  <c r="E50" i="1"/>
  <c r="J62" i="1"/>
  <c r="E62" i="1"/>
  <c r="J71" i="1"/>
  <c r="E71" i="1"/>
  <c r="J80" i="1"/>
  <c r="E80" i="1"/>
  <c r="J90" i="1"/>
  <c r="E90" i="1"/>
  <c r="J102" i="1"/>
  <c r="E102" i="1"/>
  <c r="J111" i="1"/>
  <c r="E111" i="1"/>
  <c r="J120" i="1"/>
  <c r="E120" i="1"/>
  <c r="J131" i="1"/>
  <c r="E131" i="1"/>
  <c r="J140" i="1"/>
  <c r="E140" i="1"/>
  <c r="J149" i="1"/>
  <c r="E149" i="1"/>
  <c r="J158" i="1"/>
  <c r="E158" i="1"/>
  <c r="J171" i="1"/>
  <c r="E171" i="1"/>
  <c r="J180" i="1"/>
  <c r="E180" i="1"/>
  <c r="J190" i="1"/>
  <c r="E190" i="1"/>
  <c r="J220" i="1"/>
  <c r="E220" i="1"/>
  <c r="J229" i="1"/>
  <c r="E229" i="1"/>
  <c r="J247" i="1"/>
  <c r="E247" i="1"/>
  <c r="J21" i="1"/>
  <c r="E21" i="1"/>
  <c r="J26" i="1"/>
  <c r="E26" i="1"/>
  <c r="J68" i="1"/>
  <c r="E68" i="1"/>
  <c r="J117" i="1"/>
  <c r="E117" i="1"/>
  <c r="J31" i="1"/>
  <c r="E31" i="1"/>
  <c r="J44" i="1"/>
  <c r="E44" i="1"/>
  <c r="J48" i="1"/>
  <c r="E48" i="1"/>
  <c r="J63" i="1"/>
  <c r="E63" i="1"/>
  <c r="J73" i="1"/>
  <c r="E73" i="1"/>
  <c r="J81" i="1"/>
  <c r="E81" i="1"/>
  <c r="J91" i="1"/>
  <c r="E91" i="1"/>
  <c r="J103" i="1"/>
  <c r="E103" i="1"/>
  <c r="J112" i="1"/>
  <c r="E112" i="1"/>
  <c r="J121" i="1"/>
  <c r="E121" i="1"/>
  <c r="J132" i="1"/>
  <c r="E132" i="1"/>
  <c r="J141" i="1"/>
  <c r="E141" i="1"/>
  <c r="J150" i="1"/>
  <c r="E150" i="1"/>
  <c r="J159" i="1"/>
  <c r="E159" i="1"/>
  <c r="J172" i="1"/>
  <c r="E172" i="1"/>
  <c r="J182" i="1"/>
  <c r="E182" i="1"/>
  <c r="J192" i="1"/>
  <c r="E192" i="1"/>
  <c r="J221" i="1"/>
  <c r="E221" i="1"/>
  <c r="J230" i="1"/>
  <c r="E230" i="1"/>
  <c r="J249" i="1"/>
  <c r="E249" i="1"/>
  <c r="J77" i="1"/>
  <c r="E77" i="1"/>
  <c r="J19" i="1"/>
  <c r="E19" i="1"/>
  <c r="J10" i="1"/>
  <c r="E10" i="1"/>
  <c r="J41" i="1"/>
  <c r="E41" i="1"/>
  <c r="J57" i="1"/>
  <c r="E57" i="1"/>
  <c r="J47" i="1"/>
  <c r="E47" i="1"/>
  <c r="J64" i="1"/>
  <c r="E64" i="1"/>
  <c r="J74" i="1"/>
  <c r="E74" i="1"/>
  <c r="J83" i="1"/>
  <c r="E83" i="1"/>
  <c r="J92" i="1"/>
  <c r="E92" i="1"/>
  <c r="J104" i="1"/>
  <c r="E104" i="1"/>
  <c r="J113" i="1"/>
  <c r="E113" i="1"/>
  <c r="J122" i="1"/>
  <c r="E122" i="1"/>
  <c r="J133" i="1"/>
  <c r="E133" i="1"/>
  <c r="J142" i="1"/>
  <c r="E142" i="1"/>
  <c r="J152" i="1"/>
  <c r="E152" i="1"/>
  <c r="J160" i="1"/>
  <c r="E160" i="1"/>
  <c r="J173" i="1"/>
  <c r="E173" i="1"/>
  <c r="J183" i="1"/>
  <c r="E183" i="1"/>
  <c r="J193" i="1"/>
  <c r="E193" i="1"/>
  <c r="J222" i="1"/>
  <c r="E222" i="1"/>
  <c r="J241" i="1"/>
  <c r="E241" i="1"/>
  <c r="J250" i="1"/>
  <c r="E250" i="1"/>
  <c r="J24" i="1"/>
  <c r="E24" i="1"/>
  <c r="J95" i="1"/>
  <c r="E95" i="1"/>
  <c r="J8" i="1"/>
  <c r="E8" i="1"/>
  <c r="J11" i="1"/>
  <c r="E11" i="1"/>
  <c r="J18" i="1"/>
  <c r="E18" i="1"/>
  <c r="J9" i="1"/>
  <c r="E9" i="1"/>
  <c r="J38" i="1"/>
  <c r="E38" i="1"/>
  <c r="J55" i="1"/>
  <c r="E55" i="1"/>
  <c r="J46" i="1"/>
  <c r="E46" i="1"/>
  <c r="J66" i="1"/>
  <c r="E66" i="1"/>
  <c r="J75" i="1"/>
  <c r="E75" i="1"/>
  <c r="J84" i="1"/>
  <c r="E84" i="1"/>
  <c r="J93" i="1"/>
  <c r="E93" i="1"/>
  <c r="J105" i="1"/>
  <c r="E105" i="1"/>
  <c r="J114" i="1"/>
  <c r="E114" i="1"/>
  <c r="J124" i="1"/>
  <c r="E124" i="1"/>
  <c r="J134" i="1"/>
  <c r="E134" i="1"/>
  <c r="J143" i="1"/>
  <c r="E143" i="1"/>
  <c r="J153" i="1"/>
  <c r="E153" i="1"/>
  <c r="J163" i="1"/>
  <c r="E163" i="1"/>
  <c r="J175" i="1"/>
  <c r="E175" i="1"/>
  <c r="J184" i="1"/>
  <c r="E184" i="1"/>
  <c r="J195" i="1"/>
  <c r="E195" i="1"/>
  <c r="J223" i="1"/>
  <c r="E223" i="1"/>
  <c r="J242" i="1"/>
  <c r="E242" i="1"/>
  <c r="J252" i="1"/>
  <c r="E252" i="1"/>
  <c r="B273" i="1"/>
  <c r="B274" i="1"/>
  <c r="C200" i="1"/>
  <c r="C206" i="1"/>
  <c r="C216" i="1"/>
  <c r="C235" i="1"/>
  <c r="C239" i="1"/>
  <c r="C254" i="1"/>
  <c r="C232" i="1"/>
  <c r="C204" i="1"/>
  <c r="C208" i="1"/>
  <c r="C233" i="1"/>
  <c r="C237" i="1"/>
  <c r="C257" i="1"/>
  <c r="C203" i="1"/>
  <c r="C255" i="1"/>
  <c r="C199" i="1"/>
  <c r="E199" i="1" s="1"/>
  <c r="C205" i="1"/>
  <c r="C215" i="1"/>
  <c r="C234" i="1"/>
  <c r="C238" i="1"/>
  <c r="J200" i="1" l="1"/>
  <c r="E200" i="1"/>
  <c r="J234" i="1"/>
  <c r="E234" i="1"/>
  <c r="J233" i="1"/>
  <c r="E233" i="1"/>
  <c r="J206" i="1"/>
  <c r="E206" i="1"/>
  <c r="J204" i="1"/>
  <c r="E204" i="1"/>
  <c r="J208" i="1"/>
  <c r="E208" i="1"/>
  <c r="J205" i="1"/>
  <c r="E205" i="1"/>
  <c r="J232" i="1"/>
  <c r="E232" i="1"/>
  <c r="J255" i="1"/>
  <c r="E255" i="1"/>
  <c r="J254" i="1"/>
  <c r="E254" i="1"/>
  <c r="J203" i="1"/>
  <c r="E203" i="1"/>
  <c r="J239" i="1"/>
  <c r="E239" i="1"/>
  <c r="J257" i="1"/>
  <c r="E257" i="1"/>
  <c r="J235" i="1"/>
  <c r="E235" i="1"/>
  <c r="J215" i="1"/>
  <c r="E215" i="1"/>
  <c r="J238" i="1"/>
  <c r="E238" i="1"/>
  <c r="J237" i="1"/>
  <c r="E237" i="1"/>
  <c r="J216" i="1"/>
  <c r="E216" i="1"/>
  <c r="J199" i="1"/>
  <c r="B276" i="1" l="1"/>
  <c r="E268" i="1"/>
  <c r="E269" i="1" s="1"/>
  <c r="E271" i="1" l="1"/>
</calcChain>
</file>

<file path=xl/sharedStrings.xml><?xml version="1.0" encoding="utf-8"?>
<sst xmlns="http://schemas.openxmlformats.org/spreadsheetml/2006/main" count="2419" uniqueCount="1827">
  <si>
    <t>NAME</t>
  </si>
  <si>
    <t>DATE</t>
  </si>
  <si>
    <t>QUOTE FILE NAME</t>
  </si>
  <si>
    <t>ENTER</t>
  </si>
  <si>
    <t>info@rapidairproducts.com</t>
  </si>
  <si>
    <t>QTY</t>
  </si>
  <si>
    <t>PIPE</t>
  </si>
  <si>
    <t xml:space="preserve">lbs </t>
  </si>
  <si>
    <t>list</t>
  </si>
  <si>
    <t>PH 800-954-3310</t>
  </si>
  <si>
    <t>PART #</t>
  </si>
  <si>
    <t>PRICE</t>
  </si>
  <si>
    <t>HERE</t>
  </si>
  <si>
    <t>TOTAL</t>
  </si>
  <si>
    <t>SIZE</t>
  </si>
  <si>
    <t>DESCRIPTION</t>
  </si>
  <si>
    <t>LBS</t>
  </si>
  <si>
    <t>total</t>
  </si>
  <si>
    <t>PIPE BLUE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</si>
  <si>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</si>
  <si>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</si>
  <si>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</si>
  <si>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</si>
  <si>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</si>
  <si>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</si>
  <si>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</si>
  <si>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</si>
  <si>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</si>
  <si>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</si>
  <si>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FI8000</t>
  </si>
  <si>
    <t>4"</t>
  </si>
  <si>
    <t>F1863</t>
  </si>
  <si>
    <t>F2863</t>
  </si>
  <si>
    <t>F4863</t>
  </si>
  <si>
    <t>F5863</t>
  </si>
  <si>
    <t>FI7863</t>
  </si>
  <si>
    <t>PIPE GREEN</t>
  </si>
  <si>
    <t>F1000GREEN</t>
  </si>
  <si>
    <t>F2000GREEN</t>
  </si>
  <si>
    <t>F4000GREEN</t>
  </si>
  <si>
    <t>F5000GREEN</t>
  </si>
  <si>
    <t>PIPE STAINLESS STEEL 304 GRADE</t>
  </si>
  <si>
    <t>F1000SS</t>
  </si>
  <si>
    <t>F2000SS</t>
  </si>
  <si>
    <t>F4000SS</t>
  </si>
  <si>
    <t>F5000SS</t>
  </si>
  <si>
    <t>MOUNTING -SUPPORT PIPE EVERY 10FT AND ONE SIDE OF FITTING</t>
  </si>
  <si>
    <t>PIPE CLIP</t>
  </si>
  <si>
    <t>F1022-10</t>
  </si>
  <si>
    <t>F2022-10</t>
  </si>
  <si>
    <t>F4022-10</t>
  </si>
  <si>
    <t>1-1/2"</t>
  </si>
  <si>
    <t>F5022-10</t>
  </si>
  <si>
    <t>FI7022</t>
  </si>
  <si>
    <t>THREADED ROD</t>
  </si>
  <si>
    <t>F0028</t>
  </si>
  <si>
    <t>F0029</t>
  </si>
  <si>
    <t>BEAM CLAMP</t>
  </si>
  <si>
    <t>F0018</t>
  </si>
  <si>
    <t>F0019</t>
  </si>
  <si>
    <t>3/4-1"</t>
  </si>
  <si>
    <t>F0020</t>
  </si>
  <si>
    <t>F0024</t>
  </si>
  <si>
    <t>LOOP HANGER</t>
  </si>
  <si>
    <t>FI0030</t>
  </si>
  <si>
    <t>FI0031</t>
  </si>
  <si>
    <t>F0017</t>
  </si>
  <si>
    <t>F0022</t>
  </si>
  <si>
    <t>STRUT CLAMP</t>
  </si>
  <si>
    <t>F0023</t>
  </si>
  <si>
    <t>F0025</t>
  </si>
  <si>
    <t>FI0028</t>
  </si>
  <si>
    <t>FI0035</t>
  </si>
  <si>
    <t>C-LEVER ARM</t>
  </si>
  <si>
    <t>F0021</t>
  </si>
  <si>
    <t>UNION</t>
  </si>
  <si>
    <t>FC1002</t>
  </si>
  <si>
    <t>FC2002</t>
  </si>
  <si>
    <t>FC4002</t>
  </si>
  <si>
    <t>FC5002</t>
  </si>
  <si>
    <t>FC7002</t>
  </si>
  <si>
    <t>FC8002</t>
  </si>
  <si>
    <t>SLIDE UNION</t>
  </si>
  <si>
    <t>FC1023</t>
  </si>
  <si>
    <t>FC2023</t>
  </si>
  <si>
    <t>FC4023</t>
  </si>
  <si>
    <t>FC5023</t>
  </si>
  <si>
    <t>FC7023</t>
  </si>
  <si>
    <t>FC8023</t>
  </si>
  <si>
    <t>REDUCING UNION</t>
  </si>
  <si>
    <t>FC2121</t>
  </si>
  <si>
    <t>FC4223</t>
  </si>
  <si>
    <t>FC4221</t>
  </si>
  <si>
    <t>FC5223</t>
  </si>
  <si>
    <t>FC5221</t>
  </si>
  <si>
    <t>FC5421</t>
  </si>
  <si>
    <t>FC7421</t>
  </si>
  <si>
    <t>FC8221</t>
  </si>
  <si>
    <t>FC8321</t>
  </si>
  <si>
    <t>90 DEG ELBOW</t>
  </si>
  <si>
    <t>FC1003</t>
  </si>
  <si>
    <t>FC2003</t>
  </si>
  <si>
    <t>FC4003</t>
  </si>
  <si>
    <t>FC5003</t>
  </si>
  <si>
    <t>FC7003</t>
  </si>
  <si>
    <t>FC8003</t>
  </si>
  <si>
    <t>45 DEG ELBOW</t>
  </si>
  <si>
    <t>FC1004</t>
  </si>
  <si>
    <t>FC2004</t>
  </si>
  <si>
    <t>FC4004</t>
  </si>
  <si>
    <t>FC5004</t>
  </si>
  <si>
    <t>FC7004</t>
  </si>
  <si>
    <t>FC8004</t>
  </si>
  <si>
    <t>REDUCING ELBOW</t>
  </si>
  <si>
    <t>FC1093</t>
  </si>
  <si>
    <t>FC2093</t>
  </si>
  <si>
    <t>EQUAL TEE</t>
  </si>
  <si>
    <t>FC1005</t>
  </si>
  <si>
    <t>FC2005</t>
  </si>
  <si>
    <t>FC4005</t>
  </si>
  <si>
    <t>FC5005</t>
  </si>
  <si>
    <t>FC7005</t>
  </si>
  <si>
    <t>FC8005</t>
  </si>
  <si>
    <t>EQUAL CROSS</t>
  </si>
  <si>
    <t>FC1051</t>
  </si>
  <si>
    <t>FC2051</t>
  </si>
  <si>
    <t>FC4051</t>
  </si>
  <si>
    <t>FC5051</t>
  </si>
  <si>
    <t>FC7051</t>
  </si>
  <si>
    <t>FC8051</t>
  </si>
  <si>
    <t>REDUCING TEE                                                                                                MAIN PIPE      DROP PIPE</t>
  </si>
  <si>
    <t>FC2107</t>
  </si>
  <si>
    <t>FC4206</t>
  </si>
  <si>
    <t>FC4207</t>
  </si>
  <si>
    <t>FC5206</t>
  </si>
  <si>
    <t>FC5207</t>
  </si>
  <si>
    <t>FC7207</t>
  </si>
  <si>
    <t>FC8207</t>
  </si>
  <si>
    <t>REDUCING TEE  NPT                                                                                        MAIN PIPE      DROP FEMALE NPT</t>
  </si>
  <si>
    <t>FC1009</t>
  </si>
  <si>
    <t>FC2009</t>
  </si>
  <si>
    <t>FC4009</t>
  </si>
  <si>
    <t>FC5009</t>
  </si>
  <si>
    <t>INLINE VALVE</t>
  </si>
  <si>
    <t>FC1111</t>
  </si>
  <si>
    <t>FC2222</t>
  </si>
  <si>
    <t>FC4444</t>
  </si>
  <si>
    <t>FC5555</t>
  </si>
  <si>
    <t>FC7777</t>
  </si>
  <si>
    <t>FC8888</t>
  </si>
  <si>
    <t>SADDLE DROP                                                                                                      MAIN PIPE                 DROP PIPE</t>
  </si>
  <si>
    <t>FC2110</t>
  </si>
  <si>
    <t>FC4110</t>
  </si>
  <si>
    <t>FC4210</t>
  </si>
  <si>
    <t>FC5110</t>
  </si>
  <si>
    <t>FC5210</t>
  </si>
  <si>
    <t>FC7110</t>
  </si>
  <si>
    <t>FC7210</t>
  </si>
  <si>
    <t>FI8312</t>
  </si>
  <si>
    <t>SADDLE DROP NPT                                                                                            MAIN PIPE      DROP FEMALE NPT</t>
  </si>
  <si>
    <t>FC2012</t>
  </si>
  <si>
    <t>FC4012</t>
  </si>
  <si>
    <t>FC5012</t>
  </si>
  <si>
    <t>FC7012</t>
  </si>
  <si>
    <t>MALE THREADED ADAPTER NPT</t>
  </si>
  <si>
    <t>FC1018</t>
  </si>
  <si>
    <t>FC1118</t>
  </si>
  <si>
    <t>FC2018</t>
  </si>
  <si>
    <t>FC2118</t>
  </si>
  <si>
    <t>FC2218</t>
  </si>
  <si>
    <t>FC4218</t>
  </si>
  <si>
    <t>FC4418</t>
  </si>
  <si>
    <t>FC5418</t>
  </si>
  <si>
    <t>FC5518</t>
  </si>
  <si>
    <t>FC7718</t>
  </si>
  <si>
    <t>FEMALE THREADED ADAPTER NPT</t>
  </si>
  <si>
    <t>FC1120</t>
  </si>
  <si>
    <t>FC2220</t>
  </si>
  <si>
    <t>FC4420</t>
  </si>
  <si>
    <t>REMOVABLE UNION NPT</t>
  </si>
  <si>
    <t>FC1033</t>
  </si>
  <si>
    <t>FC2033</t>
  </si>
  <si>
    <t>FC4033</t>
  </si>
  <si>
    <t>FC5033</t>
  </si>
  <si>
    <t>END CAP</t>
  </si>
  <si>
    <t>FC1006</t>
  </si>
  <si>
    <t>FC2006</t>
  </si>
  <si>
    <t>FC4006</t>
  </si>
  <si>
    <t>FC5006</t>
  </si>
  <si>
    <t>FC7006</t>
  </si>
  <si>
    <t>FC8006</t>
  </si>
  <si>
    <t>TRANSITION FITTING                         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</si>
  <si>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</si>
  <si>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</si>
  <si>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</si>
  <si>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</si>
  <si>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</si>
  <si>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</si>
  <si>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WALL OUTLET (ON WALL)</t>
  </si>
  <si>
    <t>FC1024</t>
  </si>
  <si>
    <t>FC2024</t>
  </si>
  <si>
    <t>FC1024V</t>
  </si>
  <si>
    <t>FC2024V</t>
  </si>
  <si>
    <t>FC1014</t>
  </si>
  <si>
    <t>FC2014</t>
  </si>
  <si>
    <t>THRU WALL OUTLET</t>
  </si>
  <si>
    <t>FC1024W</t>
  </si>
  <si>
    <t>FC2024W</t>
  </si>
  <si>
    <t>EXPANSION JOINTS</t>
  </si>
  <si>
    <t>F0615</t>
  </si>
  <si>
    <t>F0616</t>
  </si>
  <si>
    <t>F0617</t>
  </si>
  <si>
    <t>F0619</t>
  </si>
  <si>
    <t>F0621</t>
  </si>
  <si>
    <t>FLANGE CONNECTIONS</t>
  </si>
  <si>
    <t>FC7900</t>
  </si>
  <si>
    <t>FC8900</t>
  </si>
  <si>
    <t>FI7905</t>
  </si>
  <si>
    <t>FI8905</t>
  </si>
  <si>
    <t>SPARE PARTS</t>
  </si>
  <si>
    <t>FC1076-10</t>
  </si>
  <si>
    <t>FC2076-10</t>
  </si>
  <si>
    <t>FC4076-10</t>
  </si>
  <si>
    <t>FC5076-10</t>
  </si>
  <si>
    <t>FC7076-10</t>
  </si>
  <si>
    <t>FC8076-10</t>
  </si>
  <si>
    <t>FC2210C</t>
  </si>
  <si>
    <t>FC4210C</t>
  </si>
  <si>
    <t>FC5210C</t>
  </si>
  <si>
    <t>FC7210C</t>
  </si>
  <si>
    <t>FI8210C</t>
  </si>
  <si>
    <t>INSTALLATION TOOLS</t>
  </si>
  <si>
    <t>F0142</t>
  </si>
  <si>
    <t>F0141</t>
  </si>
  <si>
    <t>F0140</t>
  </si>
  <si>
    <t>FI0148</t>
  </si>
  <si>
    <t>FI0149</t>
  </si>
  <si>
    <t>FC0162</t>
  </si>
  <si>
    <t>FC0165</t>
  </si>
  <si>
    <t>FC0166</t>
  </si>
  <si>
    <t>FC0167</t>
  </si>
  <si>
    <t>FC0168</t>
  </si>
  <si>
    <t>FC0169</t>
  </si>
  <si>
    <t>FC0170</t>
  </si>
  <si>
    <t>FI9020</t>
  </si>
  <si>
    <t>FI9050</t>
  </si>
  <si>
    <t>FC0190</t>
  </si>
  <si>
    <t>F0043</t>
  </si>
  <si>
    <t>F0044</t>
  </si>
  <si>
    <t>ADDITIONAL PARTS</t>
  </si>
  <si>
    <t>Ship rate based on fully commercial delivery/semi access    no added services-rates subject to change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</si>
  <si>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</si>
  <si>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</si>
  <si>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 xml:space="preserve">PIPE(7') </t>
  </si>
  <si>
    <t>PIPE(19')</t>
  </si>
  <si>
    <t>FITTINGS</t>
  </si>
  <si>
    <t>Quoted Carrier</t>
  </si>
  <si>
    <t>lbs</t>
  </si>
  <si>
    <t>(1) BOTTLE OF PIPE SEALANT, (1) BOTTLE OF TEFLON TAP</t>
  </si>
  <si>
    <t>BS-0008</t>
  </si>
  <si>
    <t>PRESS FITTING SAMPLE CASE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</si>
  <si>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</si>
  <si>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</si>
  <si>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</si>
  <si>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</si>
  <si>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</si>
  <si>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 xml:space="preserve">3/8-16 THREADED ROD,  6 FT LONG   </t>
  </si>
  <si>
    <t>3/8-16  HEX NUT,  100/BAG</t>
  </si>
  <si>
    <t>SADDLE DROP DRILL BIT - 1" MAIN PIPE (9/16 DIAM)</t>
  </si>
  <si>
    <t>SADDLE DROP DRILL BIT - 1-1/2", 2", 3" MAIN PIPE (3/4 DIAM)</t>
  </si>
  <si>
    <t>F0045</t>
  </si>
  <si>
    <t>SADDLE DROP DRILL BIT - 4", 6" MAIN PIPE (15/16" DIAM)</t>
  </si>
  <si>
    <t>F0136</t>
  </si>
  <si>
    <t>TOOL KIT: SPANNERS,DEBURR, CUTTER, SPRAY BOTTLE</t>
  </si>
  <si>
    <t>F0137</t>
  </si>
  <si>
    <t>F0138</t>
  </si>
  <si>
    <t>F0139</t>
  </si>
  <si>
    <t>SPRAY BOTTLE</t>
  </si>
  <si>
    <t>PIPE CUTTER 3/4" THRU 2"</t>
  </si>
  <si>
    <t>PIPE DEBURRING TOOL 3/4" THRU 2"</t>
  </si>
  <si>
    <t>PIPE DEBURRING TOOL 3/4" AND 1"</t>
  </si>
  <si>
    <t>F0145</t>
  </si>
  <si>
    <t>EXPANSION JOINT FEM X FEM  NPT      (2 FC2218'S NEEDED)</t>
  </si>
  <si>
    <t>EXPANSION JOINT FEM X FEM  NPT       (2 FC4418'S NEEDED)</t>
  </si>
  <si>
    <t>EXPANSION JOINT FEM X FEM  NPT      (2 FC5518'S NEEDED)</t>
  </si>
  <si>
    <t>EXPANSION JOINT FEM X FEM  NPT        (2 FC7718'S NEEDED)</t>
  </si>
  <si>
    <t xml:space="preserve">EXPANSION JOINT FLANGE,  ANSI 150#     8 BOLT X  9.0" O.D. </t>
  </si>
  <si>
    <t>F0622</t>
  </si>
  <si>
    <t xml:space="preserve">EXPANSION JOINT FLANGE,  ANSI 150#    8 BOLT X  11.0" O.D.  </t>
  </si>
  <si>
    <t>BLUE ALUMINUM PIPE (19FT 2 INCH) EACH   20MM OD</t>
  </si>
  <si>
    <t>GREEN ALUMINUM PIPE (19FT 2 INCH) EACH   20MM OD</t>
  </si>
  <si>
    <t xml:space="preserve">3/4" STAINLESS STEEL 304 GRADE PIPE 19 FT LONG </t>
  </si>
  <si>
    <t>F1020</t>
  </si>
  <si>
    <t>SPANNER WRENCH, 2 REQUIRED</t>
  </si>
  <si>
    <t>PIPE CLIP  10 PACK     THRU HOLE, OR USE 5/16 THREADED ROD</t>
  </si>
  <si>
    <t>BLUE ALUMINUM PIPE (7FT 6INCH)  EACH    20MM OD</t>
  </si>
  <si>
    <t>BLUE ALUMINUM PIPE (19FT 2 INCH) EACH   25MM OD</t>
  </si>
  <si>
    <t>GREEN ALUMINUM PIPE (19FT 2 INCH) EACH   25MM OD</t>
  </si>
  <si>
    <t>1" STAINLESS STEEL 304 GRADE PIPE 19 FT LONG</t>
  </si>
  <si>
    <t>F2020</t>
  </si>
  <si>
    <t>BLUE ALUMINUM PIPE (7FT 6INCH)  EACH    25MM OD</t>
  </si>
  <si>
    <t>BLUE ALUMINUM PIPE (19FT 2 INCH) EACH   40MM OD</t>
  </si>
  <si>
    <t>GREEN ALUMINUM PIPE (19FT 2 INCH) EACH   40MM OD</t>
  </si>
  <si>
    <t xml:space="preserve">1-1/2" STAINLESS STEEL 304 GRADE PIPE 19 FT LONG </t>
  </si>
  <si>
    <t>F4020</t>
  </si>
  <si>
    <t>BLUE ALUMINUM PIPE (7FT 6INCH)  EACH    40MM OD</t>
  </si>
  <si>
    <t>BLUE ALUMINUM PIPE (19FT 2 INCH) EACH   50MM OD</t>
  </si>
  <si>
    <t>GREEN ALUMINUM PIPE (19FT 2 INCH) EACH   50MM OD</t>
  </si>
  <si>
    <t xml:space="preserve">2" STAINLESS STEEL 304 GRADE PIPE 19 FT LONG </t>
  </si>
  <si>
    <t>F5020</t>
  </si>
  <si>
    <t>BLUE ALUMINUM PIPE (7FT 6INCH)  EACH    50MM OD</t>
  </si>
  <si>
    <t xml:space="preserve">JAW SET  3/4", 1", 1-1/2", 2"  </t>
  </si>
  <si>
    <t xml:space="preserve">JAWS 3/4"  </t>
  </si>
  <si>
    <t xml:space="preserve">JAWS 1"  </t>
  </si>
  <si>
    <t xml:space="preserve">JAWS 1-1/2"  </t>
  </si>
  <si>
    <t xml:space="preserve">JAWS 2"  </t>
  </si>
  <si>
    <t xml:space="preserve">JAWS 3"  </t>
  </si>
  <si>
    <t xml:space="preserve">JAWS 4"  </t>
  </si>
  <si>
    <t>HAND PUMP PRESS TOOL</t>
  </si>
  <si>
    <t>3/4" UNION COMPRESSED  PIPE</t>
  </si>
  <si>
    <t xml:space="preserve">3/4" 90 DEGREE ELBOW </t>
  </si>
  <si>
    <t xml:space="preserve">3/4" 45 DEGREE ELBOW </t>
  </si>
  <si>
    <t xml:space="preserve">3/4" EQUAL TEE </t>
  </si>
  <si>
    <t xml:space="preserve">3/4" END CAP </t>
  </si>
  <si>
    <t xml:space="preserve">3/4"  REDUCING TEE X 1/2" FEMALE NPT </t>
  </si>
  <si>
    <t xml:space="preserve">3/4" SINGLE PORT WALL OUTLET, 1/2" NPT  </t>
  </si>
  <si>
    <t>3/4"  X 1/2" NPT MALE THREADED NIPPLE</t>
  </si>
  <si>
    <t xml:space="preserve">3/4" SLIDE UNION </t>
  </si>
  <si>
    <t xml:space="preserve">3/4" MULTI PORT WALL OUTLET, 1/2" NPT (4X) </t>
  </si>
  <si>
    <t xml:space="preserve">3/4" MULTI PORT WALL OUTLET W/SHUTOFF, 1/2" NPT (4X)  </t>
  </si>
  <si>
    <t>3/4" THRU WALL OUTLET KIT, 1/2" NPT ON FACE</t>
  </si>
  <si>
    <t xml:space="preserve">3/4"  X 3/4" NPT FEMALE SWIVEL </t>
  </si>
  <si>
    <t>3/4"  X 1/2" COMPRESSED TUBING TRANSITION UNION</t>
  </si>
  <si>
    <t xml:space="preserve">3/4" CROSS FITTING </t>
  </si>
  <si>
    <t>3/4"  X 3/4" COMPRESSED TUBING TRANSITION UNION</t>
  </si>
  <si>
    <t>3/4"  REPLACEMENT ORING</t>
  </si>
  <si>
    <t xml:space="preserve">3/4" 90 DEGREE REDUCING ELBOW X 1/2" FNPT </t>
  </si>
  <si>
    <t>3/4"  X 1" COMPRESSED TUBING TRANSITION UNION</t>
  </si>
  <si>
    <t>3/4" VALVE KIT  LOCKABLE</t>
  </si>
  <si>
    <t>3/4"  X 3/4" NPT MALE THREADED NIPPLE</t>
  </si>
  <si>
    <t>3/4"  X 3/4" NPT FEMALE THREADED NIPPLE</t>
  </si>
  <si>
    <t xml:space="preserve">1"  UNION </t>
  </si>
  <si>
    <t xml:space="preserve">1" 90 DEGREE ELBOW </t>
  </si>
  <si>
    <t xml:space="preserve">1" 45 DEGREE ELBOW </t>
  </si>
  <si>
    <t xml:space="preserve">1" EQUAL TEE </t>
  </si>
  <si>
    <t xml:space="preserve">1" END CAP </t>
  </si>
  <si>
    <t xml:space="preserve">1  REDUCING TEE X 1/2" FEMALE NPT  </t>
  </si>
  <si>
    <t xml:space="preserve">1" SADDLE DROP X 1/2" FNPT </t>
  </si>
  <si>
    <t xml:space="preserve">1" SINGLE PORT WALL OUTLET, 1/2" NPT </t>
  </si>
  <si>
    <t>1"  X 1/2" NPT MALE THREADED NIPPLE</t>
  </si>
  <si>
    <t xml:space="preserve">1" SLIDE UNION COMPRESSED </t>
  </si>
  <si>
    <t xml:space="preserve">1" MULTI PORT WALL OUTLET, 1/2" NPT (4X) </t>
  </si>
  <si>
    <t xml:space="preserve">1" MULTI PORT WALL OUTLET W/SHUTOFF, 1/2" NPT (4X)  </t>
  </si>
  <si>
    <t>1" THRU WALL OUTLET KIT, 1/2" NPT ON FACE</t>
  </si>
  <si>
    <t xml:space="preserve">1"  X 3/4" NPT FEMALE SWIVEL </t>
  </si>
  <si>
    <t>1"  X 1/2" COMPRESSED TUBING TRANSITION UNION</t>
  </si>
  <si>
    <t xml:space="preserve">1" CROSS FITTING </t>
  </si>
  <si>
    <t>1"  X 3/4" COMPRESSED TUBING TRANSITION UNION</t>
  </si>
  <si>
    <t>1"  REPLACEMENT ORING</t>
  </si>
  <si>
    <t xml:space="preserve">1" 90 DEGREE REDUCING ELBOW X 1/2" FNPT </t>
  </si>
  <si>
    <t>1"  X 1" COMPRESSED TUBING TRANSITION UNION</t>
  </si>
  <si>
    <t xml:space="preserve">1" REDUCTION TEE X 3/4" </t>
  </si>
  <si>
    <t xml:space="preserve">1" SADDLE DROP X  3/4" </t>
  </si>
  <si>
    <t>1"  X 3/4" NPT MALE THREADED NIPPLE</t>
  </si>
  <si>
    <t xml:space="preserve">1" X 3/4" REDUCTION UNION </t>
  </si>
  <si>
    <t xml:space="preserve">1" SADDLE DROP REPLACEMENT GASKET  </t>
  </si>
  <si>
    <t>1"  X 1" NPT MALE THREADED NIPPLE</t>
  </si>
  <si>
    <t>1"  X 1" NPT FEMALE THREADED NIPPLE</t>
  </si>
  <si>
    <t>1" VALVE KIT  LOCKABLE</t>
  </si>
  <si>
    <t xml:space="preserve">1-1/2" UNION </t>
  </si>
  <si>
    <t xml:space="preserve">1-1/2" 90 DEGREE ELBOW </t>
  </si>
  <si>
    <t xml:space="preserve">1-1/2" 45 DEGREE ELBOW </t>
  </si>
  <si>
    <t xml:space="preserve">1-1/2" EQUAL TEE </t>
  </si>
  <si>
    <t xml:space="preserve">1-1/2" END CAP </t>
  </si>
  <si>
    <t xml:space="preserve">1-1/2" REDUCING TEE X 1/2" FEMALE NPT </t>
  </si>
  <si>
    <t xml:space="preserve">1-1/2" SADDLE DROP X 1/2" FNPT </t>
  </si>
  <si>
    <t xml:space="preserve">1-1/2" SLIDE UNION COMPRESSED </t>
  </si>
  <si>
    <t xml:space="preserve">1-1/2"  X 3/4" NPT FEMALE SWIVEL </t>
  </si>
  <si>
    <t xml:space="preserve">1-1/2" CROSS FITTING </t>
  </si>
  <si>
    <t>1-1/2"  REPLACEMENT ORING</t>
  </si>
  <si>
    <t xml:space="preserve">1-1/2" SADDLE DROP X  3/4" </t>
  </si>
  <si>
    <t xml:space="preserve">1-1/2" REDUCTION TEE X  3/4" </t>
  </si>
  <si>
    <t xml:space="preserve">1-1/2" REDUCTION TEE X 1" </t>
  </si>
  <si>
    <t xml:space="preserve">1-1/2" SADDLE DROP X  1" </t>
  </si>
  <si>
    <t xml:space="preserve">1-1/2" SADDLE DROP REPLACEMENT GASKET  </t>
  </si>
  <si>
    <t>1-1/2"  X 1" NPT MALE THREADED NIPPLE</t>
  </si>
  <si>
    <t xml:space="preserve">1-1/2" X 1" REDUCTION UNION </t>
  </si>
  <si>
    <t xml:space="preserve">1-1/2" X 3/4" REDUCTION UNION </t>
  </si>
  <si>
    <t>1-1/2"  X 1-1/2" NPT MALE THREADED NIPPLE</t>
  </si>
  <si>
    <t>1-1/2"  X 1-1/2" NPT FEMALE THREADED NIPPLE</t>
  </si>
  <si>
    <t>1-1/2" VALVE KIT  LOCKABLE</t>
  </si>
  <si>
    <t xml:space="preserve">2" UNION </t>
  </si>
  <si>
    <t xml:space="preserve">2" 90 DEGREE ELBOW </t>
  </si>
  <si>
    <t xml:space="preserve">2" 45 DEGREE ELBOW </t>
  </si>
  <si>
    <t xml:space="preserve">2" EQUAL TEE </t>
  </si>
  <si>
    <t xml:space="preserve">2" END CAP </t>
  </si>
  <si>
    <t xml:space="preserve">2" REDUCING TEE X 1/2" FEMALE NPT  </t>
  </si>
  <si>
    <t xml:space="preserve">2" SADDLE DROP X 1/2" FNPT </t>
  </si>
  <si>
    <t xml:space="preserve">2" SLIDE UNION COMPRESSED </t>
  </si>
  <si>
    <t xml:space="preserve">2"  X 2" NPT FEMALE SWIVEL </t>
  </si>
  <si>
    <t xml:space="preserve">2" CROSS FITTING </t>
  </si>
  <si>
    <t>2"  REPLACEMENT ORING</t>
  </si>
  <si>
    <t xml:space="preserve">2" SADDLE DROP X  3/4" </t>
  </si>
  <si>
    <t xml:space="preserve">2" REDUCTION TEE X  3/4" </t>
  </si>
  <si>
    <t xml:space="preserve">2" REDUCTION TEE X 1" </t>
  </si>
  <si>
    <t xml:space="preserve">2" SADDLE DROP X  1" </t>
  </si>
  <si>
    <t xml:space="preserve">2" SADDLE DROP REPLACEMENT GASKET  </t>
  </si>
  <si>
    <t xml:space="preserve">2" X 1" REDUCTION UNION </t>
  </si>
  <si>
    <t xml:space="preserve">2" X 3/4" REDUCTION UNION </t>
  </si>
  <si>
    <t>2"  X 1-1/2" NPT MALE THREADED NIPPLE</t>
  </si>
  <si>
    <t xml:space="preserve">2" X 1-1/2" REDUCTION UNION </t>
  </si>
  <si>
    <t>2"  X 2" NPT MALE THREADED NIPPLE</t>
  </si>
  <si>
    <t>2" VALVE KIT  LOCKABLE</t>
  </si>
  <si>
    <t xml:space="preserve">3"  UNION </t>
  </si>
  <si>
    <t xml:space="preserve">3" 90 DEGREE ELBOW </t>
  </si>
  <si>
    <t xml:space="preserve">3" 45 DEGREE ELBOW </t>
  </si>
  <si>
    <t xml:space="preserve">3" EQUAL TEE </t>
  </si>
  <si>
    <t xml:space="preserve">3" END CAP </t>
  </si>
  <si>
    <t xml:space="preserve">3" SADDLE DROP X 1/2" FNPT </t>
  </si>
  <si>
    <t xml:space="preserve">3" SLIDE UNION COMPRESSED </t>
  </si>
  <si>
    <t xml:space="preserve">3" CROSS FITTING </t>
  </si>
  <si>
    <t>3"  REPLACEMENT ORING</t>
  </si>
  <si>
    <t xml:space="preserve">3" SADDLE DROP X  3/4" </t>
  </si>
  <si>
    <t xml:space="preserve">3" REDUCTION TEE X 2" </t>
  </si>
  <si>
    <t xml:space="preserve">3" SADDLE DROP X  1" </t>
  </si>
  <si>
    <t xml:space="preserve">3" SADDLE DROP REPLACEMENT GASKET  </t>
  </si>
  <si>
    <t xml:space="preserve">3" X 2" REDUCTION UNION </t>
  </si>
  <si>
    <t>FC7618</t>
  </si>
  <si>
    <t>3"  X 2" NPT MALE THREADED NIPPLE</t>
  </si>
  <si>
    <t>3"  X 3" NPT MALE THREADED NIPPLE</t>
  </si>
  <si>
    <t>3" INLINE VALVE</t>
  </si>
  <si>
    <t>3" FLANGE, ANSI</t>
  </si>
  <si>
    <t xml:space="preserve">4"  UNION </t>
  </si>
  <si>
    <t xml:space="preserve">4" 90 DEGREE ELBOW </t>
  </si>
  <si>
    <t xml:space="preserve">4" 45 DEGREE ELBOW </t>
  </si>
  <si>
    <t xml:space="preserve">4" EQUAL TEE </t>
  </si>
  <si>
    <t xml:space="preserve">4" END CAP </t>
  </si>
  <si>
    <t xml:space="preserve">4" SLIDE UNION COMPRESSED </t>
  </si>
  <si>
    <t xml:space="preserve">4" CROSS FITTING </t>
  </si>
  <si>
    <t>4"  REPLACEMENT ORING</t>
  </si>
  <si>
    <t xml:space="preserve">4" REDUCTION TEE X 3" </t>
  </si>
  <si>
    <t xml:space="preserve">4" X 2" REDUCTION UNION </t>
  </si>
  <si>
    <t xml:space="preserve">4" X 3" REDUCTION UNION </t>
  </si>
  <si>
    <t>4" INLINE VALVE</t>
  </si>
  <si>
    <t>4" FLANGE, ANSI</t>
  </si>
  <si>
    <t>FI0032</t>
  </si>
  <si>
    <t>FI0040</t>
  </si>
  <si>
    <t>FI0146</t>
  </si>
  <si>
    <t>PIPE CUTTER 2" THRU 3"</t>
  </si>
  <si>
    <t>MANUAL PIPE CUTTER 4" THRU 6"</t>
  </si>
  <si>
    <t>FI0153</t>
  </si>
  <si>
    <t>PIPE DEBURRING TOOL 3"   ELECT DRILL REQUIRED</t>
  </si>
  <si>
    <t>FI0154</t>
  </si>
  <si>
    <t>PIPE DEBURRING TOOL / PIPE MARKER  4"   ELECT DRILL REQUIRED</t>
  </si>
  <si>
    <t>FI0155</t>
  </si>
  <si>
    <t>PIPE DEBURRING TOOL / PIPE MARKER  6"   ELECT DRILL REQUIRED</t>
  </si>
  <si>
    <t>BLUE ALUMINUM PIPE (19FT 2 INCH) EACH   80MM OD</t>
  </si>
  <si>
    <t>FI7020</t>
  </si>
  <si>
    <t>PIPE CLIP  EACH          THRU HOLE, OR USE 3/8 THREADED ROD</t>
  </si>
  <si>
    <t>BLUE ALUMINUM PIPE (7FT 6INCH)  EACH    80MM OD</t>
  </si>
  <si>
    <t>BOLT AND GASKET SET,   4 X 2-3/4" LONG BOLTS</t>
  </si>
  <si>
    <t>BLUE ALUMINUM PIPE (19FT 2 INCH) EACH   102MM OD</t>
  </si>
  <si>
    <t xml:space="preserve">4" SADDLE DROP REPLACEMENT GASKET  </t>
  </si>
  <si>
    <t>SADDLE DROP           4"               1"</t>
  </si>
  <si>
    <t>BOLT AND GASKET SET,  8 X 3" LONG BOLTS</t>
  </si>
  <si>
    <t>FI9000</t>
  </si>
  <si>
    <t>BLUE ALUMINUM PIPE (19FT 2 INCH) EACH   153MM OD</t>
  </si>
  <si>
    <t>REMS AKKU PRESS CORDLESS LUGGING TOOL  3/4"-2" FITTINGS</t>
  </si>
  <si>
    <t>FI9021</t>
  </si>
  <si>
    <t>LUGTOOL JAW SET ,  4" AND 6" JAW SET</t>
  </si>
  <si>
    <t>RAPIDAIR PRESS CORDLESS LUGGING TOOL  3"-4"  FITTINGS</t>
  </si>
  <si>
    <t>FI9210C</t>
  </si>
  <si>
    <t xml:space="preserve">6" SADDLE DROP REPLACEMENT GASKET  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</si>
  <si>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</si>
  <si>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</si>
  <si>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</si>
  <si>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</si>
  <si>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</si>
  <si>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</si>
  <si>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</si>
  <si>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</si>
  <si>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</si>
  <si>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</si>
  <si>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</si>
  <si>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</si>
  <si>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</si>
  <si>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</si>
  <si>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</si>
  <si>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</si>
  <si>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</si>
  <si>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FLEXIBLE TUBING X 3/8" MALE NPT STRAIGHT FITTING</t>
  </si>
  <si>
    <t>MC8002</t>
  </si>
  <si>
    <t>1/2" FLEXIBLE TUBING X 1/2" MALE NPT STRAIGHT FITTING</t>
  </si>
  <si>
    <t>MC8003</t>
  </si>
  <si>
    <t>3/4" FLEXIBLE TUBING X 3/4" MALE NPT FITTING</t>
  </si>
  <si>
    <t>MC8004</t>
  </si>
  <si>
    <t>1" FLEXIBLE TUBING X 1" MALE NPT STRAIGHT FITTING</t>
  </si>
  <si>
    <t>MC8005</t>
  </si>
  <si>
    <t>3/4" FLEXIBLE TUBING X 1/2" MALE NPT FITTING</t>
  </si>
  <si>
    <t>MC8006</t>
  </si>
  <si>
    <t>1/2" FLEXIBLE TUBING X 1/2" FEMALE NPT STRAIGHT FITTING</t>
  </si>
  <si>
    <t>MC8007</t>
  </si>
  <si>
    <t>3/4" FLEXIBLE TUBING X 3/4" FEMALE NPT STRAIGHT FITTING</t>
  </si>
  <si>
    <t>MC8009</t>
  </si>
  <si>
    <t>1/2" FLEXIBLE TUBING SINGLE PORT ELBOW, 1/2" FEMALE NPT</t>
  </si>
  <si>
    <t>MC8010</t>
  </si>
  <si>
    <t>1/2"  EQUAL TEE FLEXIBLE TUBING</t>
  </si>
  <si>
    <t>MC8011</t>
  </si>
  <si>
    <t>3/4" EQUAL TEE FLEXIBLE TUBING</t>
  </si>
  <si>
    <t>MC8012</t>
  </si>
  <si>
    <t>1"  EQUAL TEE  FLEXIBLE TUBING</t>
  </si>
  <si>
    <t>MC8014</t>
  </si>
  <si>
    <t>3/4" REDUCING TEE FITTING, DROP LEG 1/2" FLEXIBLE TUBING</t>
  </si>
  <si>
    <t>MC8015</t>
  </si>
  <si>
    <t>1" FLEXIBLE TUBING X 3/4" MALE NPT STRAIGHT FITTING</t>
  </si>
  <si>
    <t>MC8016</t>
  </si>
  <si>
    <t>1" REDUCING TEE FITTING, DROP LEG 1/2" FLEXIBLE TUBING</t>
  </si>
  <si>
    <t>MC8018</t>
  </si>
  <si>
    <t>1" REDUCING TEE FITTING, DROP LEG 3/4" FLEXIBLE TUBING</t>
  </si>
  <si>
    <t>MC8019</t>
  </si>
  <si>
    <t>1/2" REDUCING TEE X 1/2" FEMALE NPT FLEXIBLE TUBING</t>
  </si>
  <si>
    <t>MC8020</t>
  </si>
  <si>
    <t>1" X 1/2"  REDUCING UNION FITTING  FLEXIBLE TUBING</t>
  </si>
  <si>
    <t>MC8021</t>
  </si>
  <si>
    <t>1/2" UNION FITTING FLEXIBLE TUBING</t>
  </si>
  <si>
    <t>MC8022</t>
  </si>
  <si>
    <t>3/4" UNION FITTING FLEXIBLE TUBING</t>
  </si>
  <si>
    <t>MC8023</t>
  </si>
  <si>
    <t>1" UNION FITTING FLEXIBLE TUBING</t>
  </si>
  <si>
    <t>MC8024</t>
  </si>
  <si>
    <t>3/4" X 1/2"  REDUCING UNION FITTING  FLEXIBLE TUBING</t>
  </si>
  <si>
    <t>MC8025</t>
  </si>
  <si>
    <t>1" X 3/4" REDUCING UNION FITTING  FLEXIBLE TUBING</t>
  </si>
  <si>
    <t>MC8026</t>
  </si>
  <si>
    <t>1/2"  END CAP FITTING FLEXIBLE TUBING</t>
  </si>
  <si>
    <t>MC8027</t>
  </si>
  <si>
    <t>3/4"  END CAP FITTING FLEXIBLE TUBING</t>
  </si>
  <si>
    <t>MC8028</t>
  </si>
  <si>
    <t>1"  END CAP FITTING FLEXIBLE TUBING</t>
  </si>
  <si>
    <t>MC8038</t>
  </si>
  <si>
    <t>1/2" INLINE HAND VALVE FLEXIBLE TUBING standard handle</t>
  </si>
  <si>
    <t>MC8039</t>
  </si>
  <si>
    <t>3/4" INLINE HAND VALVE FLEXIBLE TUBING</t>
  </si>
  <si>
    <t>MC8040</t>
  </si>
  <si>
    <t>1" INLINE HAND VALVE FLEXIBLE TUBING</t>
  </si>
  <si>
    <t>MC8054-10</t>
  </si>
  <si>
    <t>1/2"  REPLACEMENT ORING FLEXIBLE TUBING</t>
  </si>
  <si>
    <t>MC8055-10</t>
  </si>
  <si>
    <t>3/4"  REPLACEMENT ORING FLEXIBLE TUBING</t>
  </si>
  <si>
    <t>MC8056-10</t>
  </si>
  <si>
    <t>1"  REPLACEMENT ORING FLEXIBLE TUBING</t>
  </si>
  <si>
    <t>MC8067</t>
  </si>
  <si>
    <t>3/4" ELBOW FLEXIBLE TUBING</t>
  </si>
  <si>
    <t>MC8068</t>
  </si>
  <si>
    <t>1" ELBOW FLEXIBLE TUBING</t>
  </si>
  <si>
    <t>MC8078</t>
  </si>
  <si>
    <t>3/4" REDUCING TEE, 1/2" FEMALE NPT DROP LEG  FLEXIBLE TUBING</t>
  </si>
  <si>
    <t>MC8080</t>
  </si>
  <si>
    <t>1/2"  ELBOW FITTING FLEXIBLE TUBING</t>
  </si>
  <si>
    <t>MC8085</t>
  </si>
  <si>
    <t>1/2" FLEXIBLE TUBING X 1/2" MALE NPT ELBOW FITTING</t>
  </si>
  <si>
    <t>MC8086</t>
  </si>
  <si>
    <t>3/4" FLEXIBLE TUBING X 1/2" MALE NPT ELBOW FITTING</t>
  </si>
  <si>
    <t>MC8088</t>
  </si>
  <si>
    <t>3/4" FLEXIBLE TUBING X 3/4" MALE NPT ELBOW FITTING</t>
  </si>
  <si>
    <t>MC8089</t>
  </si>
  <si>
    <t>1"  REDUCING TEE, 3/4" FEMALE NPT DROP LEG,   FLEXIBLE TUBING</t>
  </si>
  <si>
    <t>MC8090</t>
  </si>
  <si>
    <t>1" FLEXIBLE TUBING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</si>
  <si>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</si>
  <si>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</si>
  <si>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</si>
  <si>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</si>
  <si>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</si>
  <si>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</si>
  <si>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</si>
  <si>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</si>
  <si>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</si>
  <si>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</si>
  <si>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</si>
  <si>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</si>
  <si>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</si>
  <si>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</si>
  <si>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</si>
  <si>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</si>
  <si>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</si>
  <si>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</si>
  <si>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1/2"  X 3/8" MALE NPT STRAIGHT FITTING</t>
  </si>
  <si>
    <t>1/2"  X 1/2" MALE NPT STRAIGHT FITTING</t>
  </si>
  <si>
    <t>3/4"  X 3/4" MALE NPT FITTING</t>
  </si>
  <si>
    <t>1"  X 1" MALE NPT STRAIGHT FITTING</t>
  </si>
  <si>
    <t>3/4"  X 1/2" MALE NPT FITTING</t>
  </si>
  <si>
    <t>1/2"  X 1/2" FEMALE NPT STRAIGHT FITTING</t>
  </si>
  <si>
    <t>3/4"  X 3/4" FEMALE NPT STRAIGHT FITTING</t>
  </si>
  <si>
    <t>1/2"  SINGLE PORT ELBOW, 1/2" FEMALE NPT</t>
  </si>
  <si>
    <t xml:space="preserve">1/2"  EQUAL TEE </t>
  </si>
  <si>
    <t xml:space="preserve">1"  EQUAL TEE  </t>
  </si>
  <si>
    <t xml:space="preserve">3/4" REDUCING TEE FITTING, DROP LEG 1/2" </t>
  </si>
  <si>
    <t>1"  X 3/4" MALE NPT STRAIGHT FITTING</t>
  </si>
  <si>
    <t xml:space="preserve">1" REDUCING TEE FITTING, DROP LEG 1/2" </t>
  </si>
  <si>
    <t xml:space="preserve">1" REDUCING TEE FITTING, DROP LEG 3/4" </t>
  </si>
  <si>
    <t xml:space="preserve">1/2" REDUCING TEE X 1/2" FEMALE NPT </t>
  </si>
  <si>
    <t xml:space="preserve">1" X 1/2"  REDUCING UNION FITTING  </t>
  </si>
  <si>
    <t xml:space="preserve">1/2" UNION FITTING </t>
  </si>
  <si>
    <t xml:space="preserve">3/4" UNION FITTING </t>
  </si>
  <si>
    <t xml:space="preserve">1" UNION FITTING </t>
  </si>
  <si>
    <t xml:space="preserve">3/4" X 1/2"  REDUCING UNION FITTING  </t>
  </si>
  <si>
    <t xml:space="preserve">1" X 3/4" REDUCING UNION FITTING  </t>
  </si>
  <si>
    <t xml:space="preserve">1/2"  END CAP FITTING </t>
  </si>
  <si>
    <t xml:space="preserve">3/4"  END CAP FITTING </t>
  </si>
  <si>
    <t xml:space="preserve">1"  END CAP FITTING </t>
  </si>
  <si>
    <t>1/2" INLINE HAND VALVE  standard handle</t>
  </si>
  <si>
    <t xml:space="preserve">3/4" INLINE HAND VALVE </t>
  </si>
  <si>
    <t xml:space="preserve">1" INLINE HAND VALVE </t>
  </si>
  <si>
    <t xml:space="preserve">3/4" ELBOW </t>
  </si>
  <si>
    <t xml:space="preserve">1" ELBOW </t>
  </si>
  <si>
    <t xml:space="preserve">3/4" REDUCING TEE, 1/2" FEMALE NPT DROP LEG  </t>
  </si>
  <si>
    <t xml:space="preserve">1/2"  ELBOW FITTING </t>
  </si>
  <si>
    <t>1/2"  X 1/2" MALE NPT ELBOW FITTING</t>
  </si>
  <si>
    <t>3/4"  X 1/2" MALE NPT ELBOW FITTING</t>
  </si>
  <si>
    <t>3/4"  X 3/4" MALE NPT ELBOW FITTING</t>
  </si>
  <si>
    <t xml:space="preserve">1"  REDUCING TEE, 3/4" FEMALE NPT DROP LEG,   </t>
  </si>
  <si>
    <t>1"  X 1" MALE NPT ELBOW FITTING</t>
  </si>
  <si>
    <t>1/2"  REPLACEMENT ORING   10 PACK</t>
  </si>
  <si>
    <t>3/4"  REPLACEMENT ORING   10 PACK</t>
  </si>
  <si>
    <t>1"  REPLACEMENT ORING        10 PACK</t>
  </si>
  <si>
    <t>Pricing</t>
  </si>
  <si>
    <t>FC8818</t>
  </si>
  <si>
    <t>4"  X 4" NPT MALE THREADED NIPPLE</t>
  </si>
  <si>
    <t>Price list 10-2022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</si>
  <si>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</si>
  <si>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</si>
  <si>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</si>
  <si>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</si>
  <si>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</si>
  <si>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</si>
  <si>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</si>
  <si>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</si>
  <si>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</si>
  <si>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</si>
  <si>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</si>
  <si>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</si>
  <si>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</si>
  <si>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</si>
  <si>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</si>
  <si>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</si>
  <si>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</si>
  <si>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</si>
  <si>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</si>
  <si>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</si>
  <si>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</si>
  <si>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</si>
  <si>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</si>
  <si>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</si>
  <si>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</si>
  <si>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</si>
  <si>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</si>
  <si>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</si>
  <si>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</si>
  <si>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</si>
  <si>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</si>
  <si>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</si>
  <si>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</si>
  <si>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</si>
  <si>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</si>
  <si>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</si>
  <si>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</si>
  <si>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</si>
  <si>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</si>
  <si>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</si>
  <si>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</si>
  <si>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</si>
  <si>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</si>
  <si>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</si>
  <si>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</si>
  <si>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</si>
  <si>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</si>
  <si>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</si>
  <si>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</si>
  <si>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</si>
  <si>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</si>
  <si>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</si>
  <si>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</si>
  <si>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</si>
  <si>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</si>
  <si>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</si>
  <si>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</si>
  <si>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</si>
  <si>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</si>
  <si>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</si>
  <si>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</si>
  <si>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</si>
  <si>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</si>
  <si>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</si>
  <si>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</si>
  <si>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</si>
  <si>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</si>
  <si>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</si>
  <si>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</si>
  <si>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</si>
  <si>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</si>
  <si>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</si>
  <si>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</si>
  <si>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</si>
  <si>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</si>
  <si>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</si>
  <si>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</si>
  <si>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</si>
  <si>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</si>
  <si>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</si>
  <si>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</si>
  <si>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</si>
  <si>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</si>
  <si>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</si>
  <si>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</si>
  <si>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</si>
  <si>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</si>
  <si>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</si>
  <si>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</si>
  <si>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</si>
  <si>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</si>
  <si>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</si>
  <si>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</si>
  <si>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</si>
  <si>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</si>
  <si>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</si>
  <si>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</si>
  <si>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</si>
  <si>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</si>
  <si>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</si>
  <si>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</si>
  <si>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</si>
  <si>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</si>
  <si>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</si>
  <si>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</si>
  <si>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</si>
  <si>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</si>
  <si>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</si>
  <si>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</si>
  <si>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</si>
  <si>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</si>
  <si>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</si>
  <si>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</si>
  <si>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</si>
  <si>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</si>
  <si>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</si>
  <si>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</si>
  <si>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</si>
  <si>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</si>
  <si>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</si>
  <si>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</si>
  <si>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</si>
  <si>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</si>
  <si>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</si>
  <si>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</si>
  <si>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</si>
  <si>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</si>
  <si>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</si>
  <si>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</si>
  <si>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</si>
  <si>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</si>
  <si>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</si>
  <si>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</si>
  <si>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</si>
  <si>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</si>
  <si>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</si>
  <si>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</si>
  <si>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</si>
  <si>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</si>
  <si>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</si>
  <si>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</si>
  <si>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</si>
  <si>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</si>
  <si>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</si>
  <si>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</si>
  <si>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</si>
  <si>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</si>
  <si>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</si>
  <si>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</si>
  <si>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</si>
  <si>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</si>
  <si>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</si>
  <si>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</si>
  <si>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</si>
  <si>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</si>
  <si>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</si>
  <si>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</si>
  <si>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</si>
  <si>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</si>
  <si>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</si>
  <si>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</si>
  <si>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</si>
  <si>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</si>
  <si>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</si>
  <si>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</si>
  <si>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</si>
  <si>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</si>
  <si>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</si>
  <si>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</si>
  <si>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</si>
  <si>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</si>
  <si>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</si>
  <si>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</si>
  <si>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</si>
  <si>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</si>
  <si>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</si>
  <si>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</si>
  <si>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</si>
  <si>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</si>
  <si>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</si>
  <si>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</si>
  <si>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</si>
  <si>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</si>
  <si>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</si>
  <si>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</si>
  <si>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</si>
  <si>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</si>
  <si>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</si>
  <si>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</si>
  <si>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</si>
  <si>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</si>
  <si>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</si>
  <si>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</si>
  <si>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</si>
  <si>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</si>
  <si>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</si>
  <si>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</si>
  <si>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</si>
  <si>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</si>
  <si>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</si>
  <si>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</si>
  <si>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</si>
  <si>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</si>
  <si>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</si>
  <si>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</si>
  <si>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</si>
  <si>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</si>
  <si>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</si>
  <si>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</si>
  <si>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</si>
  <si>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</si>
  <si>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</si>
  <si>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</si>
  <si>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</si>
  <si>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</si>
  <si>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</si>
  <si>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</si>
  <si>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</si>
  <si>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</si>
  <si>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</si>
  <si>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</si>
  <si>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</si>
  <si>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</si>
  <si>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</si>
  <si>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</si>
  <si>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</si>
  <si>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</si>
  <si>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</si>
  <si>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</si>
  <si>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</si>
  <si>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</si>
  <si>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</si>
  <si>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</si>
  <si>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</si>
  <si>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</si>
  <si>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</si>
  <si>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</si>
  <si>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</si>
  <si>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</si>
  <si>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</si>
  <si>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</si>
  <si>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</si>
  <si>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</si>
  <si>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</si>
  <si>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</si>
  <si>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</si>
  <si>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</si>
  <si>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</si>
  <si>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</si>
  <si>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</si>
  <si>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</si>
  <si>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</si>
  <si>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</si>
  <si>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</si>
  <si>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</si>
  <si>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</si>
  <si>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1/4" Female NPT  Safety Quick Coupler   30 CFM  TYPE M</t>
  </si>
  <si>
    <t>K7221</t>
  </si>
  <si>
    <t>1/4" Male NPT  Safety Quick Coupler       30 CFM  TYPE M</t>
  </si>
  <si>
    <t>K7241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</si>
  <si>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</si>
  <si>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</si>
  <si>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</si>
  <si>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</si>
  <si>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</si>
  <si>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</si>
  <si>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</si>
  <si>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</si>
  <si>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</si>
  <si>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</si>
  <si>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</si>
  <si>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</si>
  <si>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</si>
  <si>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</si>
  <si>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</si>
  <si>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</si>
  <si>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</si>
  <si>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</si>
  <si>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</si>
  <si>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</si>
  <si>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</si>
  <si>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</si>
  <si>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</si>
  <si>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</si>
  <si>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</si>
  <si>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</si>
  <si>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</si>
  <si>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</si>
  <si>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</si>
  <si>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</si>
  <si>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</si>
  <si>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</si>
  <si>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</si>
  <si>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</si>
  <si>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</si>
  <si>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</si>
  <si>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</si>
  <si>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</si>
  <si>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</si>
  <si>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</si>
  <si>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</si>
  <si>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</si>
  <si>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</si>
  <si>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</si>
  <si>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</si>
  <si>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</si>
  <si>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</si>
  <si>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</si>
  <si>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</si>
  <si>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</si>
  <si>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</si>
  <si>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</si>
  <si>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1/2" VERTICAL FILTER REGULATOR  1/2"  NPT PORTS</t>
  </si>
  <si>
    <t>K96075</t>
  </si>
  <si>
    <t>3/4" VERTICAL FILTER REGULATOR  3/4"  NPT PORTS</t>
  </si>
  <si>
    <t>R-01045</t>
  </si>
  <si>
    <t>ELECTRIC CORD REEL 16 GA X 45 FT, WITH SWIVEL, LEAD IN CORD (3 FT), RATED 10 AMPS AT 120 VOLTS</t>
  </si>
  <si>
    <t>R-03050</t>
  </si>
  <si>
    <t>Hose Reel,  3/8 X 50 FT, 1/2" inlet X 1/4" outlet</t>
  </si>
  <si>
    <t>R-03075</t>
  </si>
  <si>
    <t>Hose Reel,  3/8 X 75 FT, 1/2" inlet X 1/4" outlet</t>
  </si>
  <si>
    <t>R-05050</t>
  </si>
  <si>
    <t>Hose Reel,  1/2 X 50 FT, 1/2" inlet X 1/2" NPT outlet</t>
  </si>
  <si>
    <t>R-05100</t>
  </si>
  <si>
    <t>Hose Reel,  1/2 X 100 FT, 1/2" inlet X 1/2" NPT outlet</t>
  </si>
  <si>
    <t>R-SB03050</t>
  </si>
  <si>
    <t>SWIVEL BRACKET FOR R-03050</t>
  </si>
  <si>
    <t>R-SB05050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</si>
  <si>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</si>
  <si>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</si>
  <si>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</si>
  <si>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</si>
  <si>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</si>
  <si>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</si>
  <si>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</si>
  <si>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F0238-160</t>
  </si>
  <si>
    <t>3/8" Push on Hose, 160' Roll</t>
  </si>
  <si>
    <t>F0238-FT</t>
  </si>
  <si>
    <t>3/8" Push on Hose, sold by the foot</t>
  </si>
  <si>
    <t>F0250-160</t>
  </si>
  <si>
    <t>1/2" Push on Hose, 160' Roll</t>
  </si>
  <si>
    <t>F0250-FT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</si>
  <si>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</si>
  <si>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</si>
  <si>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</si>
  <si>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</si>
  <si>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</si>
  <si>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</si>
  <si>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</si>
  <si>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(1) Bottle Pipe Sealant, (1) roll of  Tape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</si>
  <si>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</si>
  <si>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</si>
  <si>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</si>
  <si>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</si>
  <si>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</si>
  <si>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</si>
  <si>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</si>
  <si>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</si>
  <si>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</si>
  <si>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</si>
  <si>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</si>
  <si>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</si>
  <si>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</si>
  <si>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</si>
  <si>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</si>
  <si>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</si>
  <si>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</si>
  <si>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</si>
  <si>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</si>
  <si>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</si>
  <si>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</si>
  <si>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</si>
  <si>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</si>
  <si>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</si>
  <si>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</si>
  <si>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</si>
  <si>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</si>
  <si>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</si>
  <si>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</si>
  <si>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</si>
  <si>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</si>
  <si>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</si>
  <si>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</si>
  <si>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</si>
  <si>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</si>
  <si>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</si>
  <si>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</si>
  <si>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</si>
  <si>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</si>
  <si>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</si>
  <si>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</si>
  <si>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</si>
  <si>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</si>
  <si>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</si>
  <si>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</si>
  <si>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</si>
  <si>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</si>
  <si>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</si>
  <si>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</si>
  <si>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</si>
  <si>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</si>
  <si>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</si>
  <si>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</si>
  <si>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</si>
  <si>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</si>
  <si>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</si>
  <si>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</si>
  <si>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</si>
  <si>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</si>
  <si>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</si>
  <si>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</si>
  <si>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</si>
  <si>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</si>
  <si>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</si>
  <si>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</si>
  <si>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</si>
  <si>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</si>
  <si>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</si>
  <si>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</si>
  <si>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</si>
  <si>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</si>
  <si>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</si>
  <si>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</si>
  <si>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</si>
  <si>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</si>
  <si>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</si>
  <si>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</si>
  <si>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</si>
  <si>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</si>
  <si>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</si>
  <si>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</si>
  <si>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</si>
  <si>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</si>
  <si>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</si>
  <si>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</si>
  <si>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</si>
  <si>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</si>
  <si>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</si>
  <si>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</si>
  <si>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</si>
  <si>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</si>
  <si>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</si>
  <si>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</si>
  <si>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</si>
  <si>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</si>
  <si>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</si>
  <si>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</si>
  <si>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</si>
  <si>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</si>
  <si>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</si>
  <si>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</si>
  <si>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</si>
  <si>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</si>
  <si>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</si>
  <si>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</si>
  <si>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</si>
  <si>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</si>
  <si>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</si>
  <si>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</si>
  <si>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</si>
  <si>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</si>
  <si>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</si>
  <si>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</si>
  <si>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</si>
  <si>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</si>
  <si>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</si>
  <si>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</si>
  <si>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</si>
  <si>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</si>
  <si>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</si>
  <si>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</si>
  <si>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</si>
  <si>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</si>
  <si>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</si>
  <si>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</si>
  <si>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</si>
  <si>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</si>
  <si>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</si>
  <si>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</si>
  <si>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</si>
  <si>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</si>
  <si>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</si>
  <si>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</si>
  <si>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</si>
  <si>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</si>
  <si>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</si>
  <si>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</si>
  <si>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</si>
  <si>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</si>
  <si>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</si>
  <si>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</si>
  <si>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</si>
  <si>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</si>
  <si>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</si>
  <si>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</si>
  <si>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</si>
  <si>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</si>
  <si>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</si>
  <si>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</si>
  <si>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</si>
  <si>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</si>
  <si>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</si>
  <si>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</si>
  <si>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</si>
  <si>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</si>
  <si>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</si>
  <si>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</si>
  <si>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</si>
  <si>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</si>
  <si>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</si>
  <si>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</si>
  <si>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</si>
  <si>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</si>
  <si>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</si>
  <si>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</si>
  <si>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</si>
  <si>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</si>
  <si>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</si>
  <si>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</si>
  <si>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</si>
  <si>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F0212</t>
  </si>
  <si>
    <t>Jumper Hose Rubber  1/2" npt Male x Fem x 2 FT</t>
  </si>
  <si>
    <t>F0213</t>
  </si>
  <si>
    <t>Jumper Hose Rubber  1/2" npt Male x Fem x 3 FT</t>
  </si>
  <si>
    <t>F0214</t>
  </si>
  <si>
    <t>Jumper Hose Rubber  3/4" npt Male x Fem x 2 FT</t>
  </si>
  <si>
    <t>F0215</t>
  </si>
  <si>
    <t>Jumper Hose Rubber  3/4" npt Male x Fem x 3 FT</t>
  </si>
  <si>
    <t>F0216</t>
  </si>
  <si>
    <t>Jumper Hose Rubber  1" npt Male x Fem x 2 FT</t>
  </si>
  <si>
    <t>F0217</t>
  </si>
  <si>
    <t>Jumper Hose Rubber  1" npt Male x Fem x 3 FT</t>
  </si>
  <si>
    <t>F0221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</si>
  <si>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</si>
  <si>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</si>
  <si>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</si>
  <si>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</si>
  <si>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</si>
  <si>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</si>
  <si>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</si>
  <si>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</si>
  <si>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</si>
  <si>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</si>
  <si>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</si>
  <si>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</si>
  <si>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</si>
  <si>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</si>
  <si>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</si>
  <si>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</si>
  <si>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</si>
  <si>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</si>
  <si>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F0240</t>
  </si>
  <si>
    <t>3/8" Push on Hose Fitting x 1/4" Male npt</t>
  </si>
  <si>
    <t>F0241</t>
  </si>
  <si>
    <t>3/8" Push on Hose Fitting x 3/8" Male npt</t>
  </si>
  <si>
    <t>F0242</t>
  </si>
  <si>
    <t>3/8" Push on Hose Fitting x 1/2" Male npt</t>
  </si>
  <si>
    <t>F0243</t>
  </si>
  <si>
    <t>3/8" Push on Hose Fitting x 1/4" Female swivel npt</t>
  </si>
  <si>
    <t>F0244</t>
  </si>
  <si>
    <t>3/8" Push on Hose Fitting x 1/2" Female swivel npt</t>
  </si>
  <si>
    <t>F0250</t>
  </si>
  <si>
    <t>1/2" PUSH ON HOSE,   do not use for inventory only   use F0250-160 or F0250-FT</t>
  </si>
  <si>
    <t>F0251</t>
  </si>
  <si>
    <t>1/2" Push on Hose Fitting x 1/2" Male npt</t>
  </si>
  <si>
    <t>F0252</t>
  </si>
  <si>
    <t>1/2" Push on Hose Fitting x 1/2" Female swivel npt</t>
  </si>
  <si>
    <t>1/2" Push on Hose 160 FT ROLL</t>
  </si>
  <si>
    <t>1/2" Push on Hose PER FT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</si>
  <si>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</si>
  <si>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</si>
  <si>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</si>
  <si>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</si>
  <si>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</si>
  <si>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</si>
  <si>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</si>
  <si>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</si>
  <si>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</si>
  <si>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</si>
  <si>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</si>
  <si>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</si>
  <si>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</si>
  <si>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</si>
  <si>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</si>
  <si>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</si>
  <si>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</si>
  <si>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</si>
  <si>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</si>
  <si>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</si>
  <si>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</si>
  <si>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</si>
  <si>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</si>
  <si>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</si>
  <si>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</si>
  <si>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F1018</t>
  </si>
  <si>
    <t>Threaded Male Adapter   1/2" Male NPT</t>
  </si>
  <si>
    <t>Spanner wrench, 2 required</t>
  </si>
  <si>
    <t>Pipe Clip  10 PACK     thru hole, or use 5/16 threaded rod</t>
  </si>
  <si>
    <t>F1024</t>
  </si>
  <si>
    <t>Wall Outlet, ¾” Inlet, (4) ½” fem npt outlets</t>
  </si>
  <si>
    <t>F1051</t>
  </si>
  <si>
    <t>Cross</t>
  </si>
  <si>
    <t>F1071</t>
  </si>
  <si>
    <t>3/4" FASTPIPE TENSION ORING BLUE</t>
  </si>
  <si>
    <t>F1076</t>
  </si>
  <si>
    <t xml:space="preserve">inner parts set oring and ss bite ring </t>
  </si>
  <si>
    <t>F1118</t>
  </si>
  <si>
    <t>Threaded Male Adapter   3/4" Male NPT</t>
  </si>
  <si>
    <t>F1120</t>
  </si>
  <si>
    <t>Threaded Female Adapter   3/4"  female NPT</t>
  </si>
  <si>
    <t>Blue Aluminum Pipe (7ft 6inch)  each    20mm od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</si>
  <si>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</si>
  <si>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</si>
  <si>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</si>
  <si>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</si>
  <si>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</si>
  <si>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F2002</t>
  </si>
  <si>
    <t>F2003</t>
  </si>
  <si>
    <t>F2004</t>
  </si>
  <si>
    <t>45° Elbow</t>
  </si>
  <si>
    <t>F2005</t>
  </si>
  <si>
    <t>F2006</t>
  </si>
  <si>
    <t>F2018</t>
  </si>
  <si>
    <t>F2024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</si>
  <si>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</si>
  <si>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</si>
  <si>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</si>
  <si>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</si>
  <si>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</si>
  <si>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</si>
  <si>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</si>
  <si>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</si>
  <si>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</si>
  <si>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</si>
  <si>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</si>
  <si>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</si>
  <si>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</si>
  <si>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inner parts set oring and ss bite ring</t>
  </si>
  <si>
    <t>F2107</t>
  </si>
  <si>
    <t>Reduction Tee          1                     3/4"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</si>
  <si>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</si>
  <si>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</si>
  <si>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</si>
  <si>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</si>
  <si>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</si>
  <si>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</si>
  <si>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</si>
  <si>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</si>
  <si>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</si>
  <si>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</si>
  <si>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</si>
  <si>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</si>
  <si>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</si>
  <si>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</si>
  <si>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</si>
  <si>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</si>
  <si>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</si>
  <si>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</si>
  <si>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</si>
  <si>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</si>
  <si>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</si>
  <si>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</si>
  <si>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</si>
  <si>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</si>
  <si>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</si>
  <si>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</si>
  <si>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</si>
  <si>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</si>
  <si>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</si>
  <si>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</si>
  <si>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</si>
  <si>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</si>
  <si>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</si>
  <si>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</si>
  <si>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</si>
  <si>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F4002</t>
  </si>
  <si>
    <t>F4003</t>
  </si>
  <si>
    <t>F4004</t>
  </si>
  <si>
    <t>F4005</t>
  </si>
  <si>
    <t>F4006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</si>
  <si>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</si>
  <si>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</si>
  <si>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</si>
  <si>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</si>
  <si>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</si>
  <si>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</si>
  <si>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</si>
  <si>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</si>
  <si>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</si>
  <si>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</si>
  <si>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</si>
  <si>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</si>
  <si>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</si>
  <si>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</si>
  <si>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Saddle Drop        1-1/2"             3/4"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</si>
  <si>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</si>
  <si>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</si>
  <si>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</si>
  <si>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</si>
  <si>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</si>
  <si>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</si>
  <si>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</si>
  <si>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</si>
  <si>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</si>
  <si>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</si>
  <si>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</si>
  <si>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</si>
  <si>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</si>
  <si>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</si>
  <si>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F4418</t>
  </si>
  <si>
    <t>Threaded Male Adapter   1-1/2" Male NPT</t>
  </si>
  <si>
    <t>F4420</t>
  </si>
  <si>
    <t>Threaded Female Adapter   1-1/2" female NPT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</si>
  <si>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</si>
  <si>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</si>
  <si>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</si>
  <si>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</si>
  <si>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</si>
  <si>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F5002</t>
  </si>
  <si>
    <t>F5003</t>
  </si>
  <si>
    <t>F5004</t>
  </si>
  <si>
    <t>F5005</t>
  </si>
  <si>
    <t>F5006</t>
  </si>
  <si>
    <t>F5051</t>
  </si>
  <si>
    <t>F5065</t>
  </si>
  <si>
    <t>2" FASTPIPE  ORING</t>
  </si>
  <si>
    <t>F5070</t>
  </si>
  <si>
    <t>2" FASTPIPE STAINLESS STEEL BITE RING</t>
  </si>
  <si>
    <t>F5110</t>
  </si>
  <si>
    <t>Saddle Drop            2"               3/4"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</si>
  <si>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</si>
  <si>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</si>
  <si>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</si>
  <si>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</si>
  <si>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</si>
  <si>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</si>
  <si>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</si>
  <si>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</si>
  <si>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</si>
  <si>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</si>
  <si>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</si>
  <si>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F5418</t>
  </si>
  <si>
    <t>F5421</t>
  </si>
  <si>
    <t>Reduction Union 2" X 1-1/2"</t>
  </si>
  <si>
    <t>F5518</t>
  </si>
  <si>
    <t>Threaded Male Adapter     2" Male NPT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</si>
  <si>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</si>
  <si>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</si>
  <si>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</si>
  <si>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</si>
  <si>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</si>
  <si>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</si>
  <si>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</si>
  <si>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</si>
  <si>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</si>
  <si>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</si>
  <si>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</si>
  <si>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</si>
  <si>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</si>
  <si>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</si>
  <si>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</si>
  <si>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</si>
  <si>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</si>
  <si>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</si>
  <si>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</si>
  <si>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</si>
  <si>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</si>
  <si>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</si>
  <si>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</si>
  <si>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</si>
  <si>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</si>
  <si>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</si>
  <si>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</si>
  <si>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</si>
  <si>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</si>
  <si>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</si>
  <si>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FI7900</t>
  </si>
  <si>
    <t>Flange,  compression x flange, ANSI 150#  4 bolt x 7.5 O.D.</t>
  </si>
  <si>
    <t>Bolt and Gasket set,   4 x 2-3/4" long bolts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</si>
  <si>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</si>
  <si>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</si>
  <si>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</si>
  <si>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</si>
  <si>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</si>
  <si>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</si>
  <si>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</si>
  <si>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</si>
  <si>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</si>
  <si>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</si>
  <si>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</si>
  <si>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</si>
  <si>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FI8221</t>
  </si>
  <si>
    <t xml:space="preserve">Union Plug x 2" Female NPT           </t>
  </si>
  <si>
    <t>Saddle Drop 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</si>
  <si>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</si>
  <si>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</si>
  <si>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</si>
  <si>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</si>
  <si>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</si>
  <si>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</si>
  <si>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Bolt and Gasket set,  8 x 3" long bolts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</si>
  <si>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</si>
  <si>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</si>
  <si>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</si>
  <si>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</si>
  <si>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</si>
  <si>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</si>
  <si>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</si>
  <si>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</si>
  <si>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</si>
  <si>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Rems Akku Press Cordless Lugging Tool</t>
  </si>
  <si>
    <t>LugTool Jaw Set ,  4" and 6" jaw set</t>
  </si>
  <si>
    <t>FI9076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</si>
  <si>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</si>
  <si>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</si>
  <si>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</si>
  <si>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</si>
  <si>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</si>
  <si>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</si>
  <si>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</si>
  <si>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</si>
  <si>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</si>
  <si>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</si>
  <si>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</si>
  <si>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</si>
  <si>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Tool kit: spanners,deburr, cutter, spray bottle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</si>
  <si>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</si>
  <si>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</si>
  <si>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</si>
  <si>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</si>
  <si>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</si>
  <si>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</si>
  <si>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</si>
  <si>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</si>
  <si>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</si>
  <si>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</si>
  <si>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F1024V</t>
  </si>
  <si>
    <t>Wall Outlet w/shutoff, ¾” Inlet, (4) ½” fem npt outlets</t>
  </si>
  <si>
    <t>F1024W</t>
  </si>
  <si>
    <t>Outside or Thru Wall Outlet, (1) 1/2" fem npt outlet</t>
  </si>
  <si>
    <t>F1073</t>
  </si>
  <si>
    <t>90° Elbow X 1/4" FEMALE NPT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</si>
  <si>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</si>
  <si>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</si>
  <si>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</si>
  <si>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</si>
  <si>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</si>
  <si>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</si>
  <si>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F1221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</si>
  <si>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</si>
  <si>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</si>
  <si>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</si>
  <si>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</si>
  <si>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</si>
  <si>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</si>
  <si>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</si>
  <si>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</si>
  <si>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</si>
  <si>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</si>
  <si>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</si>
  <si>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</si>
  <si>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</si>
  <si>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</si>
  <si>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</si>
  <si>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</si>
  <si>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</si>
  <si>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</si>
  <si>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</si>
  <si>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</si>
  <si>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</si>
  <si>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</si>
  <si>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</si>
  <si>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</si>
  <si>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</si>
  <si>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</si>
  <si>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</si>
  <si>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</si>
  <si>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F2073</t>
  </si>
  <si>
    <t>F2076-10</t>
  </si>
  <si>
    <t>1" FASTPIPE ORING/BITE RING 10 PACK</t>
  </si>
  <si>
    <t>F2083</t>
  </si>
  <si>
    <t>90° Elbow X 3/4" FEMALE NPT</t>
  </si>
  <si>
    <t>F2093</t>
  </si>
  <si>
    <t>F2112</t>
  </si>
  <si>
    <t>Saddle Drop            1"                  3/4" NPT</t>
  </si>
  <si>
    <t>F2221</t>
  </si>
  <si>
    <t>F2222</t>
  </si>
  <si>
    <t>F2231</t>
  </si>
  <si>
    <t>F28070</t>
  </si>
  <si>
    <t xml:space="preserve">3/4" FASTPIPE MASTER KIT 90 FT, 3 OUTLETS 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</si>
  <si>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</si>
  <si>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</si>
  <si>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</si>
  <si>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</si>
  <si>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</si>
  <si>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1" FASTPIPE MASTER KIT 90FT, 3 OUTLETS</t>
  </si>
  <si>
    <t>F28090 fitting box only</t>
  </si>
  <si>
    <t>1" FASTPIPE MASTER KIT 90FT,    fitting box only</t>
  </si>
  <si>
    <t>F28092</t>
  </si>
  <si>
    <t>1" FASTPIPE COOLING KIT</t>
  </si>
  <si>
    <t>F28099</t>
  </si>
  <si>
    <t xml:space="preserve">3/4" FASTPIPE MASTER KIT 235FT, 5 OUTLETS </t>
  </si>
  <si>
    <t>F28099 fitting box only</t>
  </si>
  <si>
    <t>3/4" FASTPIPE MASTER KIT 235FT, fitting box only</t>
  </si>
  <si>
    <t>F28235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</si>
  <si>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</si>
  <si>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</si>
  <si>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</si>
  <si>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</si>
  <si>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</si>
  <si>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</si>
  <si>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</si>
  <si>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</si>
  <si>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</si>
  <si>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</si>
  <si>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</si>
  <si>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</si>
  <si>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</si>
  <si>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</si>
  <si>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</si>
  <si>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</si>
  <si>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</si>
  <si>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F4076</t>
  </si>
  <si>
    <t>F4076-10</t>
  </si>
  <si>
    <t>1-1/2 FASTPIPE ORING/BITE RING 10 PACK</t>
  </si>
  <si>
    <t>F4112</t>
  </si>
  <si>
    <t>Saddle Drop            1-1/2"            3/4" NPT</t>
  </si>
  <si>
    <t>F4231</t>
  </si>
  <si>
    <t>Threaded Female Adapter   3/4" female NPT</t>
  </si>
  <si>
    <t>F4241</t>
  </si>
  <si>
    <t>1-1/2" REDUCING UNION X 1/2" FEMALE NPT  (F4221-1/2")  FASTPIPE</t>
  </si>
  <si>
    <t>F4444</t>
  </si>
  <si>
    <t>Blue Aluminum Pipe (7ft 6inch)  each    40mm od</t>
  </si>
  <si>
    <t>F4863Green</t>
  </si>
  <si>
    <t>green 1-1/2" ALUMINUM PIPE (7" 6") FASTPIPE EACH, green,   non returnable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</si>
  <si>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</si>
  <si>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</si>
  <si>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</si>
  <si>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</si>
  <si>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</si>
  <si>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</si>
  <si>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</si>
  <si>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</si>
  <si>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F5076</t>
  </si>
  <si>
    <t>F5076-10</t>
  </si>
  <si>
    <t>2" FASTPIPE ORING/BITE RING 10 PACK</t>
  </si>
  <si>
    <t>F5112</t>
  </si>
  <si>
    <t>Saddle Drop               2"            3/4" NPT</t>
  </si>
  <si>
    <t>F5231</t>
  </si>
  <si>
    <t>F5241</t>
  </si>
  <si>
    <t>Threaded Female Adapter   1/2" female NPT</t>
  </si>
  <si>
    <t>F5555</t>
  </si>
  <si>
    <t>2" ALUMINUM PIPE (7" 6") FASTPIPE EACH, BLUE,   non returnable</t>
  </si>
  <si>
    <t>F5863Green</t>
  </si>
  <si>
    <t>green 2" ALUMINUM PIPE (7" 6") FASTPIPE EACH, green,   non returnable</t>
  </si>
  <si>
    <t>FI7076</t>
  </si>
  <si>
    <t>FI7076-10</t>
  </si>
  <si>
    <t>3" FASTPIPE ORING/BITE RING 10 PACK</t>
  </si>
  <si>
    <t>FI7777</t>
  </si>
  <si>
    <t>3" ALUMINUM PIPE (7" 6") FASTPIPE EACH, BLUE,   non returnable</t>
  </si>
  <si>
    <t>MAXLINE</t>
  </si>
  <si>
    <t>M3810</t>
  </si>
  <si>
    <t>SINGLE PORT OUTLET(1/4 NPT OUT )</t>
  </si>
  <si>
    <t>M38220</t>
  </si>
  <si>
    <t>MANIFOLD BLOCK ONLY 3/8" PORTS, MAXLINE LONG</t>
  </si>
  <si>
    <t>M6026</t>
  </si>
  <si>
    <t>1/2" MAXLINE TUBING 100FT ROLL</t>
  </si>
  <si>
    <t>M6026G</t>
  </si>
  <si>
    <t>100 FT .63 OD X .50 ID  TUBING GREEN      includes cutter and deburr tool</t>
  </si>
  <si>
    <t>M6027</t>
  </si>
  <si>
    <t>1/2" MAXLINE TUBING 300FT ROLL</t>
  </si>
  <si>
    <t>M6027G</t>
  </si>
  <si>
    <t>300 FT .63 OD X .50 ID  TUBING GREEN      includes cutter and deburr tool</t>
  </si>
  <si>
    <t>M6030</t>
  </si>
  <si>
    <t>3/4" MAXLINE TUBING 100FT ROLL,</t>
  </si>
  <si>
    <t>M6030G</t>
  </si>
  <si>
    <t>100 FT .98 OD X .80 ID  TUBING GREEN        includes cutter and deburr tool</t>
  </si>
  <si>
    <t>M6031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</si>
  <si>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</si>
  <si>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</si>
  <si>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</si>
  <si>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</si>
  <si>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</si>
  <si>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</si>
  <si>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</si>
  <si>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</si>
  <si>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</si>
  <si>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</si>
  <si>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</si>
  <si>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</si>
  <si>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</si>
  <si>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M7510</t>
  </si>
  <si>
    <t>SINGLE PORT OUTLET(1/2" NPT OUT)</t>
  </si>
  <si>
    <t>M7510-SPACER</t>
  </si>
  <si>
    <t>SPACER PLATE FOR M81010 BLOCK, 1/4" THICK</t>
  </si>
  <si>
    <t>M8001</t>
  </si>
  <si>
    <t>STRAIGHT 1/2" TUBING X 3/8" MALE NPT</t>
  </si>
  <si>
    <t>M8002</t>
  </si>
  <si>
    <t>1/2" MAXLINE X 1/2" MALE NPT STRAIGHT FITTING</t>
  </si>
  <si>
    <t>M8003</t>
  </si>
  <si>
    <t>3/4" MAXLINE X 3/4" MALE NPT FITTING</t>
  </si>
  <si>
    <t>M8004</t>
  </si>
  <si>
    <t>STRAIGHT 1" TUBING X 1" MALE NPT</t>
  </si>
  <si>
    <t>M8005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</si>
  <si>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</si>
  <si>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</si>
  <si>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</si>
  <si>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</si>
  <si>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</si>
  <si>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</si>
  <si>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</si>
  <si>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M8010</t>
  </si>
  <si>
    <t>1/2"  EQUAL TEE MAXLINE</t>
  </si>
  <si>
    <t>M8011</t>
  </si>
  <si>
    <t>3/4" EQUAL TEE MAXLINE</t>
  </si>
  <si>
    <t>M8012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</si>
  <si>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</si>
  <si>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</si>
  <si>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</si>
  <si>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</si>
  <si>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</si>
  <si>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</si>
  <si>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</si>
  <si>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M8019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</si>
  <si>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</si>
  <si>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</si>
  <si>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</si>
  <si>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</si>
  <si>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</si>
  <si>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</si>
  <si>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</si>
  <si>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</si>
  <si>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</si>
  <si>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</si>
  <si>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</si>
  <si>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</si>
  <si>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</si>
  <si>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</si>
  <si>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</si>
  <si>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</si>
  <si>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</si>
  <si>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</si>
  <si>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</si>
  <si>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</si>
  <si>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</si>
  <si>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</si>
  <si>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</si>
  <si>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</si>
  <si>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</si>
  <si>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</si>
  <si>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</si>
  <si>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</si>
  <si>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</si>
  <si>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1/2" INLINE HAND VALVE MAXLINE     blue tee handle design</t>
  </si>
  <si>
    <t>M8039</t>
  </si>
  <si>
    <t>M8040</t>
  </si>
  <si>
    <t>M8041</t>
  </si>
  <si>
    <t>CROSS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</si>
  <si>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</si>
  <si>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</si>
  <si>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</si>
  <si>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</si>
  <si>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</si>
  <si>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</si>
  <si>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</si>
  <si>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</si>
  <si>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</si>
  <si>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</si>
  <si>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</si>
  <si>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</si>
  <si>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</si>
  <si>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</si>
  <si>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</si>
  <si>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</si>
  <si>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</si>
  <si>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</si>
  <si>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</si>
  <si>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</si>
  <si>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</si>
  <si>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</si>
  <si>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</si>
  <si>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</si>
  <si>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</si>
  <si>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</si>
  <si>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</si>
  <si>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M8078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</si>
  <si>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</si>
  <si>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</si>
  <si>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</si>
  <si>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</si>
  <si>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</si>
  <si>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</si>
  <si>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</si>
  <si>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</si>
  <si>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</si>
  <si>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</si>
  <si>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</si>
  <si>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</si>
  <si>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</si>
  <si>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</si>
  <si>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</si>
  <si>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</si>
  <si>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</si>
  <si>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</si>
  <si>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</si>
  <si>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</si>
  <si>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</si>
  <si>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</si>
  <si>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M81010</t>
  </si>
  <si>
    <t>SINGLE PORT OUTLET, 1/2" npt outlet BLOCK ONLY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</si>
  <si>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</si>
  <si>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</si>
  <si>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</si>
  <si>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</si>
  <si>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</si>
  <si>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</si>
  <si>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</si>
  <si>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</si>
  <si>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</si>
  <si>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</si>
  <si>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</si>
  <si>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</si>
  <si>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</si>
  <si>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</si>
  <si>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</si>
  <si>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</si>
  <si>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</si>
  <si>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</si>
  <si>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</si>
  <si>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</si>
  <si>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</si>
  <si>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M8595</t>
  </si>
  <si>
    <t>2"  BEVELING TOOL</t>
  </si>
  <si>
    <t>M3800</t>
  </si>
  <si>
    <t>1/2" MAXLINE MASTER KIT 100 FT,  3 OUTLETS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</si>
  <si>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</si>
  <si>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</si>
  <si>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</si>
  <si>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</si>
  <si>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</si>
  <si>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</si>
  <si>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</si>
  <si>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</si>
  <si>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</si>
  <si>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</si>
  <si>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</si>
  <si>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</si>
  <si>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</si>
  <si>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</si>
  <si>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</si>
  <si>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</si>
  <si>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</si>
  <si>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</si>
  <si>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</si>
  <si>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</si>
  <si>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</si>
  <si>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</si>
  <si>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M7500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</si>
  <si>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</si>
  <si>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</si>
  <si>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</si>
  <si>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</si>
  <si>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</si>
  <si>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</si>
  <si>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</si>
  <si>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</si>
  <si>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SINGLE PORT OUTLET(1/2" NPT OUT)  WITH SHUTOFF</t>
  </si>
  <si>
    <t>M7510W</t>
  </si>
  <si>
    <t>SINGLE PORT OUTLET THRU WALL KIT (1/2 NPT OUT )</t>
  </si>
  <si>
    <t>M7580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</si>
  <si>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</si>
  <si>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</si>
  <si>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</si>
  <si>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</si>
  <si>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</si>
  <si>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</si>
  <si>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</si>
  <si>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</si>
  <si>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</si>
  <si>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</si>
  <si>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</si>
  <si>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</si>
  <si>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DUAL PORT OUTLET, (2) 1/2" NPT OUTLET PORTS</t>
  </si>
  <si>
    <t>M8200V</t>
  </si>
  <si>
    <t>1/2" MAXLINE MULTI PORT OUTLET  WITH SHUTOFF</t>
  </si>
  <si>
    <t>M8201</t>
  </si>
  <si>
    <t>M8201V</t>
  </si>
  <si>
    <t xml:space="preserve">3/4" MAXLINE MULTI PORT OUTLET WITH SHUTOFF, </t>
  </si>
  <si>
    <t>M8203</t>
  </si>
  <si>
    <t>M8203V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</si>
  <si>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</si>
  <si>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</si>
  <si>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</si>
  <si>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PARTS</t>
  </si>
  <si>
    <t>SHIP</t>
  </si>
  <si>
    <t>GRAND TOTAL</t>
  </si>
  <si>
    <t>ADDITIONAL DISCOUNT if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</si>
</sst>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32323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32323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/>
    <xf numFmtId="0" fontId="8" fillId="0" borderId="34" xfId="0" applyFont="1" applyBorder="1"/>
    <xf numFmtId="0" fontId="8" fillId="0" borderId="35" xfId="0" applyFont="1" applyBorder="1"/>
    <xf numFmtId="0" fontId="8" fillId="2" borderId="2" xfId="0" applyFont="1" applyFill="1" applyBorder="1"/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21" xfId="0" applyFont="1" applyBorder="1"/>
    <xf numFmtId="0" fontId="8" fillId="0" borderId="1" xfId="0" applyFont="1" applyBorder="1" applyAlignment="1">
      <alignment horizontal="center"/>
    </xf>
    <xf numFmtId="0" fontId="8" fillId="2" borderId="5" xfId="0" applyFont="1" applyFill="1" applyBorder="1"/>
    <xf numFmtId="165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2" borderId="12" xfId="0" applyFont="1" applyFill="1" applyBorder="1"/>
    <xf numFmtId="165" fontId="8" fillId="0" borderId="12" xfId="0" applyNumberFormat="1" applyFont="1" applyBorder="1" applyAlignment="1">
      <alignment horizontal="center" vertical="center"/>
    </xf>
    <xf numFmtId="165" fontId="8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14" xfId="0" applyFont="1" applyBorder="1"/>
    <xf numFmtId="0" fontId="8" fillId="2" borderId="23" xfId="0" applyFont="1" applyFill="1" applyBorder="1"/>
    <xf numFmtId="165" fontId="8" fillId="0" borderId="13" xfId="0" applyNumberFormat="1" applyFont="1" applyBorder="1" applyAlignment="1">
      <alignment horizontal="center" vertical="center"/>
    </xf>
    <xf numFmtId="0" fontId="8" fillId="2" borderId="24" xfId="0" applyFont="1" applyFill="1" applyBorder="1"/>
    <xf numFmtId="0" fontId="8" fillId="2" borderId="29" xfId="0" applyFont="1" applyFill="1" applyBorder="1"/>
    <xf numFmtId="0" fontId="8" fillId="2" borderId="25" xfId="0" applyFont="1" applyFill="1" applyBorder="1"/>
    <xf numFmtId="165" fontId="8" fillId="0" borderId="18" xfId="0" applyNumberFormat="1" applyFont="1" applyBorder="1" applyAlignment="1">
      <alignment horizontal="center" vertical="center"/>
    </xf>
    <xf numFmtId="0" fontId="8" fillId="0" borderId="20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40" xfId="1" applyFont="1" applyBorder="1" applyAlignment="1">
      <alignment vertical="center"/>
    </xf>
    <xf numFmtId="0" fontId="8" fillId="2" borderId="17" xfId="0" applyFont="1" applyFill="1" applyBorder="1"/>
    <xf numFmtId="0" fontId="8" fillId="0" borderId="18" xfId="0" applyFont="1" applyBorder="1" applyAlignment="1">
      <alignment horizontal="center"/>
    </xf>
    <xf numFmtId="0" fontId="8" fillId="0" borderId="19" xfId="1" applyFont="1" applyBorder="1" applyAlignment="1">
      <alignment vertical="center"/>
    </xf>
    <xf numFmtId="0" fontId="8" fillId="0" borderId="36" xfId="0" applyFont="1" applyBorder="1"/>
    <xf numFmtId="0" fontId="8" fillId="0" borderId="21" xfId="1" applyFont="1" applyBorder="1" applyAlignment="1">
      <alignment vertical="center"/>
    </xf>
    <xf numFmtId="165" fontId="8" fillId="0" borderId="23" xfId="0" applyNumberFormat="1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0" fontId="8" fillId="0" borderId="30" xfId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165" fontId="8" fillId="0" borderId="25" xfId="0" applyNumberFormat="1" applyFont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4" xfId="0" applyFont="1" applyFill="1" applyBorder="1"/>
    <xf numFmtId="165" fontId="8" fillId="0" borderId="3" xfId="0" applyNumberFormat="1" applyFont="1" applyBorder="1" applyAlignment="1">
      <alignment horizontal="center" vertical="center"/>
    </xf>
    <xf numFmtId="165" fontId="8" fillId="0" borderId="41" xfId="0" applyNumberFormat="1" applyFont="1" applyBorder="1" applyAlignment="1">
      <alignment horizontal="center" vertical="center"/>
    </xf>
    <xf numFmtId="0" fontId="8" fillId="0" borderId="47" xfId="1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21" xfId="1" applyFont="1" applyFill="1" applyBorder="1" applyAlignment="1">
      <alignment vertical="center"/>
    </xf>
    <xf numFmtId="165" fontId="8" fillId="0" borderId="17" xfId="0" applyNumberFormat="1" applyFont="1" applyBorder="1" applyAlignment="1">
      <alignment horizontal="center" vertical="center"/>
    </xf>
    <xf numFmtId="0" fontId="8" fillId="2" borderId="41" xfId="0" applyFont="1" applyFill="1" applyBorder="1"/>
    <xf numFmtId="0" fontId="8" fillId="2" borderId="0" xfId="0" applyFont="1" applyFill="1"/>
    <xf numFmtId="166" fontId="8" fillId="2" borderId="0" xfId="0" applyNumberFormat="1" applyFont="1" applyFill="1" applyAlignment="1">
      <alignment horizontal="center"/>
    </xf>
    <xf numFmtId="164" fontId="8" fillId="2" borderId="23" xfId="0" applyNumberFormat="1" applyFont="1" applyFill="1" applyBorder="1" applyAlignment="1">
      <alignment horizontal="left" vertical="center"/>
    </xf>
    <xf numFmtId="164" fontId="8" fillId="2" borderId="24" xfId="0" applyNumberFormat="1" applyFont="1" applyFill="1" applyBorder="1" applyAlignment="1">
      <alignment horizontal="left" vertical="center"/>
    </xf>
    <xf numFmtId="164" fontId="8" fillId="2" borderId="25" xfId="0" applyNumberFormat="1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/>
    </xf>
    <xf numFmtId="0" fontId="8" fillId="0" borderId="22" xfId="0" applyFont="1" applyBorder="1"/>
    <xf numFmtId="0" fontId="8" fillId="0" borderId="12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44" xfId="0" applyFont="1" applyBorder="1" applyAlignment="1">
      <alignment horizontal="center"/>
    </xf>
    <xf numFmtId="165" fontId="8" fillId="0" borderId="29" xfId="0" applyNumberFormat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0" borderId="6" xfId="0" applyFont="1" applyBorder="1"/>
    <xf numFmtId="0" fontId="8" fillId="0" borderId="14" xfId="0" applyFont="1" applyBorder="1" applyAlignment="1">
      <alignment horizontal="left"/>
    </xf>
    <xf numFmtId="0" fontId="8" fillId="0" borderId="51" xfId="1" applyFont="1" applyBorder="1" applyAlignment="1">
      <alignment vertical="center"/>
    </xf>
    <xf numFmtId="0" fontId="8" fillId="0" borderId="27" xfId="0" applyFont="1" applyBorder="1" applyAlignment="1">
      <alignment horizontal="center"/>
    </xf>
    <xf numFmtId="0" fontId="8" fillId="0" borderId="1" xfId="0" applyFont="1" applyBorder="1"/>
    <xf numFmtId="0" fontId="4" fillId="0" borderId="0" xfId="1"/>
    <xf numFmtId="0" fontId="8" fillId="0" borderId="0" xfId="0" applyFont="1" applyAlignment="1">
      <alignment vertical="center"/>
    </xf>
    <xf numFmtId="0" fontId="8" fillId="0" borderId="20" xfId="0" applyFont="1" applyBorder="1"/>
    <xf numFmtId="166" fontId="8" fillId="2" borderId="11" xfId="0" applyNumberFormat="1" applyFont="1" applyFill="1" applyBorder="1" applyAlignment="1">
      <alignment horizontal="center"/>
    </xf>
    <xf numFmtId="165" fontId="8" fillId="0" borderId="52" xfId="0" applyNumberFormat="1" applyFont="1" applyBorder="1" applyAlignment="1">
      <alignment horizontal="center" vertical="center"/>
    </xf>
    <xf numFmtId="164" fontId="8" fillId="2" borderId="41" xfId="0" applyNumberFormat="1" applyFont="1" applyFill="1" applyBorder="1" applyAlignment="1">
      <alignment horizontal="left" vertical="center"/>
    </xf>
    <xf numFmtId="165" fontId="8" fillId="2" borderId="24" xfId="0" applyNumberFormat="1" applyFont="1" applyFill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165" fontId="11" fillId="0" borderId="11" xfId="3" applyNumberFormat="1" applyFont="1" applyBorder="1" applyAlignment="1" applyProtection="1"/>
    <xf numFmtId="0" fontId="8" fillId="2" borderId="28" xfId="0" applyFont="1" applyFill="1" applyBorder="1" applyAlignment="1">
      <alignment horizontal="left"/>
    </xf>
    <xf numFmtId="165" fontId="11" fillId="0" borderId="14" xfId="3" applyNumberFormat="1" applyFont="1" applyBorder="1" applyAlignment="1" applyProtection="1"/>
    <xf numFmtId="14" fontId="8" fillId="2" borderId="42" xfId="0" applyNumberFormat="1" applyFont="1" applyFill="1" applyBorder="1" applyAlignment="1" applyProtection="1">
      <alignment horizontal="left"/>
      <protection locked="0"/>
    </xf>
    <xf numFmtId="165" fontId="8" fillId="0" borderId="14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3" borderId="42" xfId="0" applyFont="1" applyFill="1" applyBorder="1" applyAlignment="1" applyProtection="1">
      <alignment horizontal="left"/>
      <protection locked="0"/>
    </xf>
    <xf numFmtId="0" fontId="8" fillId="0" borderId="0" xfId="1" applyFont="1"/>
    <xf numFmtId="165" fontId="8" fillId="0" borderId="16" xfId="0" applyNumberFormat="1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8" fillId="2" borderId="52" xfId="0" applyFont="1" applyFill="1" applyBorder="1"/>
    <xf numFmtId="165" fontId="8" fillId="0" borderId="29" xfId="0" applyNumberFormat="1" applyFont="1" applyBorder="1" applyAlignment="1">
      <alignment horizontal="center"/>
    </xf>
    <xf numFmtId="0" fontId="8" fillId="0" borderId="30" xfId="0" applyFont="1" applyBorder="1"/>
    <xf numFmtId="0" fontId="8" fillId="2" borderId="25" xfId="0" applyFont="1" applyFill="1" applyBorder="1" applyAlignment="1">
      <alignment horizontal="left"/>
    </xf>
    <xf numFmtId="165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0" borderId="0" xfId="0" applyNumberFormat="1" applyFont="1" applyAlignment="1">
      <alignment horizontal="center"/>
    </xf>
    <xf numFmtId="165" fontId="8" fillId="0" borderId="36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166" fontId="10" fillId="2" borderId="1" xfId="0" applyNumberFormat="1" applyFont="1" applyFill="1" applyBorder="1"/>
    <xf numFmtId="166" fontId="10" fillId="2" borderId="7" xfId="0" applyNumberFormat="1" applyFont="1" applyFill="1" applyBorder="1"/>
    <xf numFmtId="0" fontId="10" fillId="0" borderId="10" xfId="0" applyFont="1" applyBorder="1" applyAlignment="1">
      <alignment horizontal="right"/>
    </xf>
    <xf numFmtId="166" fontId="10" fillId="2" borderId="53" xfId="0" applyNumberFormat="1" applyFont="1" applyFill="1" applyBorder="1"/>
    <xf numFmtId="0" fontId="10" fillId="2" borderId="53" xfId="0" applyFont="1" applyFill="1" applyBorder="1" applyProtection="1">
      <protection locked="0"/>
    </xf>
    <xf numFmtId="0" fontId="1" fillId="0" borderId="0" xfId="0" applyFont="1"/>
    <xf numFmtId="0" fontId="8" fillId="0" borderId="24" xfId="0" applyFont="1" applyBorder="1"/>
    <xf numFmtId="0" fontId="1" fillId="0" borderId="0" xfId="0" applyFont="1" applyAlignment="1">
      <alignment vertical="center"/>
    </xf>
    <xf numFmtId="0" fontId="13" fillId="0" borderId="0" xfId="0" applyFont="1"/>
    <xf numFmtId="2" fontId="8" fillId="0" borderId="0" xfId="0" applyNumberFormat="1" applyFont="1" applyAlignment="1">
      <alignment horizontal="center"/>
    </xf>
    <xf numFmtId="1" fontId="1" fillId="4" borderId="50" xfId="0" applyNumberFormat="1" applyFont="1" applyFill="1" applyBorder="1" applyAlignment="1" applyProtection="1">
      <alignment horizontal="center" vertical="center"/>
      <protection locked="0"/>
    </xf>
    <xf numFmtId="1" fontId="1" fillId="4" borderId="45" xfId="0" applyNumberFormat="1" applyFont="1" applyFill="1" applyBorder="1" applyAlignment="1" applyProtection="1">
      <alignment horizontal="center" vertical="center"/>
      <protection locked="0"/>
    </xf>
    <xf numFmtId="1" fontId="1" fillId="4" borderId="45" xfId="0" applyNumberFormat="1" applyFont="1" applyFill="1" applyBorder="1" applyAlignment="1" applyProtection="1">
      <alignment horizontal="center"/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1" fontId="1" fillId="4" borderId="48" xfId="0" applyNumberFormat="1" applyFont="1" applyFill="1" applyBorder="1" applyAlignment="1" applyProtection="1">
      <alignment horizontal="center" vertical="center"/>
      <protection locked="0"/>
    </xf>
    <xf numFmtId="1" fontId="1" fillId="4" borderId="49" xfId="0" applyNumberFormat="1" applyFont="1" applyFill="1" applyBorder="1" applyAlignment="1" applyProtection="1">
      <alignment horizontal="center" vertical="center"/>
      <protection locked="0"/>
    </xf>
    <xf numFmtId="1" fontId="1" fillId="4" borderId="31" xfId="0" applyNumberFormat="1" applyFont="1" applyFill="1" applyBorder="1" applyAlignment="1" applyProtection="1">
      <alignment horizontal="center" vertical="center"/>
      <protection locked="0"/>
    </xf>
    <xf numFmtId="1" fontId="1" fillId="4" borderId="32" xfId="0" applyNumberFormat="1" applyFont="1" applyFill="1" applyBorder="1" applyAlignment="1" applyProtection="1">
      <alignment horizontal="center" vertical="center"/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2" borderId="45" xfId="0" applyNumberFormat="1" applyFont="1" applyFill="1" applyBorder="1" applyAlignment="1" applyProtection="1">
      <alignment horizontal="center" vertical="center"/>
      <protection locked="0"/>
    </xf>
    <xf numFmtId="1" fontId="1" fillId="4" borderId="31" xfId="0" applyNumberFormat="1" applyFont="1" applyFill="1" applyBorder="1" applyAlignment="1" applyProtection="1">
      <alignment horizontal="center"/>
      <protection locked="0"/>
    </xf>
    <xf numFmtId="1" fontId="1" fillId="4" borderId="39" xfId="0" applyNumberFormat="1" applyFont="1" applyFill="1" applyBorder="1" applyAlignment="1" applyProtection="1">
      <alignment horizontal="center"/>
      <protection locked="0"/>
    </xf>
    <xf numFmtId="1" fontId="1" fillId="4" borderId="36" xfId="0" applyNumberFormat="1" applyFont="1" applyFill="1" applyBorder="1" applyAlignment="1" applyProtection="1">
      <alignment horizontal="center"/>
      <protection locked="0"/>
    </xf>
    <xf numFmtId="1" fontId="1" fillId="4" borderId="33" xfId="0" applyNumberFormat="1" applyFont="1" applyFill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1" fontId="1" fillId="4" borderId="39" xfId="0" applyNumberFormat="1" applyFont="1" applyFill="1" applyBorder="1" applyAlignment="1" applyProtection="1">
      <alignment horizontal="center" vertical="center"/>
      <protection locked="0"/>
    </xf>
    <xf numFmtId="1" fontId="1" fillId="4" borderId="46" xfId="0" applyNumberFormat="1" applyFont="1" applyFill="1" applyBorder="1" applyAlignment="1" applyProtection="1">
      <alignment horizontal="center" vertical="center"/>
      <protection locked="0"/>
    </xf>
    <xf numFmtId="1" fontId="1" fillId="0" borderId="48" xfId="0" applyNumberFormat="1" applyFont="1" applyBorder="1" applyAlignment="1" applyProtection="1">
      <alignment horizontal="center" vertical="center"/>
      <protection locked="0"/>
    </xf>
    <xf numFmtId="1" fontId="1" fillId="4" borderId="37" xfId="0" applyNumberFormat="1" applyFont="1" applyFill="1" applyBorder="1" applyAlignment="1" applyProtection="1">
      <alignment horizontal="center" vertical="center"/>
      <protection locked="0"/>
    </xf>
    <xf numFmtId="0" fontId="1" fillId="0" borderId="24" xfId="0" applyFont="1" applyBorder="1"/>
    <xf numFmtId="0" fontId="1" fillId="0" borderId="25" xfId="0" applyFont="1" applyBorder="1"/>
    <xf numFmtId="1" fontId="1" fillId="4" borderId="36" xfId="0" applyNumberFormat="1" applyFont="1" applyFill="1" applyBorder="1" applyAlignment="1" applyProtection="1">
      <alignment horizontal="center" vertical="center"/>
      <protection locked="0"/>
    </xf>
    <xf numFmtId="1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/>
    <xf numFmtId="1" fontId="1" fillId="4" borderId="32" xfId="0" applyNumberFormat="1" applyFont="1" applyFill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1" fontId="1" fillId="0" borderId="37" xfId="0" applyNumberFormat="1" applyFont="1" applyBorder="1" applyAlignment="1">
      <alignment horizontal="center"/>
    </xf>
    <xf numFmtId="1" fontId="1" fillId="4" borderId="33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5" fontId="8" fillId="2" borderId="12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65" fontId="8" fillId="2" borderId="18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165" fontId="8" fillId="2" borderId="38" xfId="0" applyNumberFormat="1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/>
    </xf>
    <xf numFmtId="0" fontId="8" fillId="0" borderId="25" xfId="0" applyFont="1" applyBorder="1"/>
    <xf numFmtId="0" fontId="12" fillId="0" borderId="0" xfId="0" applyFont="1"/>
    <xf numFmtId="165" fontId="12" fillId="0" borderId="0" xfId="0" applyNumberFormat="1" applyFont="1"/>
    <xf numFmtId="2" fontId="12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center"/>
    </xf>
    <xf numFmtId="49" fontId="14" fillId="0" borderId="27" xfId="0" applyNumberFormat="1" applyFont="1" applyBorder="1"/>
    <xf numFmtId="165" fontId="15" fillId="5" borderId="1" xfId="2" applyNumberFormat="1" applyFont="1" applyFill="1" applyBorder="1"/>
    <xf numFmtId="0" fontId="14" fillId="0" borderId="14" xfId="0" applyFont="1" applyBorder="1" applyAlignment="1">
      <alignment horizontal="center"/>
    </xf>
    <xf numFmtId="49" fontId="14" fillId="0" borderId="0" xfId="0" applyNumberFormat="1" applyFont="1"/>
    <xf numFmtId="49" fontId="14" fillId="0" borderId="14" xfId="0" applyNumberFormat="1" applyFont="1" applyBorder="1" applyAlignment="1">
      <alignment horizontal="center"/>
    </xf>
    <xf numFmtId="49" fontId="14" fillId="0" borderId="16" xfId="0" applyNumberFormat="1" applyFont="1" applyBorder="1" applyAlignment="1">
      <alignment horizontal="center"/>
    </xf>
    <xf numFmtId="49" fontId="14" fillId="0" borderId="6" xfId="0" applyNumberFormat="1" applyFont="1" applyBorder="1"/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16" xfId="0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6" fillId="0" borderId="14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4" fillId="0" borderId="26" xfId="0" applyNumberFormat="1" applyFont="1" applyBorder="1"/>
    <xf numFmtId="165" fontId="0" fillId="0" borderId="0" xfId="0" applyNumberFormat="1"/>
    <xf numFmtId="0" fontId="12" fillId="0" borderId="0" xfId="0" applyFont="1" applyAlignment="1">
      <alignment horizontal="center"/>
    </xf>
    <xf numFmtId="165" fontId="8" fillId="0" borderId="53" xfId="0" applyNumberFormat="1" applyFont="1" applyBorder="1" applyAlignment="1">
      <alignment horizontal="center"/>
    </xf>
    <xf numFmtId="0" fontId="8" fillId="2" borderId="5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55" xfId="0" applyFont="1" applyFill="1" applyBorder="1" applyAlignment="1">
      <alignment horizontal="center"/>
    </xf>
    <xf numFmtId="0" fontId="6" fillId="2" borderId="8" xfId="0" applyFont="1" applyFill="1" applyBorder="1"/>
    <xf numFmtId="0" fontId="8" fillId="0" borderId="26" xfId="0" applyFont="1" applyBorder="1"/>
    <xf numFmtId="0" fontId="8" fillId="0" borderId="0" xfId="0" applyFont="1"/>
    <xf numFmtId="0" fontId="8" fillId="0" borderId="42" xfId="0" applyFont="1" applyBorder="1"/>
    <xf numFmtId="0" fontId="8" fillId="0" borderId="9" xfId="0" applyFont="1" applyBorder="1"/>
    <xf numFmtId="0" fontId="6" fillId="0" borderId="26" xfId="0" applyFont="1" applyBorder="1"/>
    <xf numFmtId="0" fontId="6" fillId="0" borderId="0" xfId="0" applyFont="1"/>
    <xf numFmtId="0" fontId="6" fillId="0" borderId="42" xfId="0" applyFont="1" applyBorder="1"/>
    <xf numFmtId="0" fontId="6" fillId="0" borderId="9" xfId="0" applyFont="1" applyBorder="1"/>
    <xf numFmtId="0" fontId="6" fillId="0" borderId="27" xfId="0" applyFont="1" applyBorder="1"/>
    <xf numFmtId="0" fontId="6" fillId="0" borderId="28" xfId="0" applyFont="1" applyBorder="1"/>
    <xf numFmtId="0" fontId="6" fillId="2" borderId="26" xfId="0" applyFont="1" applyFill="1" applyBorder="1"/>
    <xf numFmtId="0" fontId="6" fillId="2" borderId="11" xfId="0" applyFont="1" applyFill="1" applyBorder="1"/>
    <xf numFmtId="0" fontId="6" fillId="2" borderId="27" xfId="0" applyFont="1" applyFill="1" applyBorder="1"/>
    <xf numFmtId="0" fontId="8" fillId="0" borderId="27" xfId="0" applyFont="1" applyBorder="1"/>
    <xf numFmtId="0" fontId="8" fillId="0" borderId="28" xfId="0" applyFont="1" applyBorder="1"/>
    <xf numFmtId="0" fontId="6" fillId="0" borderId="6" xfId="0" applyFont="1" applyBorder="1"/>
    <xf numFmtId="0" fontId="6" fillId="0" borderId="43" xfId="0" applyFont="1" applyBorder="1"/>
    <xf numFmtId="0" fontId="7" fillId="2" borderId="8" xfId="0" applyFont="1" applyFill="1" applyBorder="1"/>
    <xf numFmtId="0" fontId="8" fillId="0" borderId="6" xfId="0" applyFont="1" applyBorder="1"/>
    <xf numFmtId="0" fontId="8" fillId="0" borderId="43" xfId="0" applyFont="1" applyBorder="1"/>
    <xf numFmtId="0" fontId="6" fillId="2" borderId="0" xfId="0" applyFont="1" applyFill="1"/>
    <xf numFmtId="0" fontId="6" fillId="2" borderId="42" xfId="0" applyFont="1" applyFill="1" applyBorder="1"/>
    <xf numFmtId="0" fontId="8" fillId="0" borderId="53" xfId="0" applyFont="1" applyBorder="1" applyAlignment="1">
      <alignment horizontal="center"/>
    </xf>
    <xf numFmtId="0" fontId="12" fillId="0" borderId="53" xfId="0" applyFont="1" applyBorder="1" applyAlignment="1">
      <alignment horizont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1092756</xdr:colOff>
      <xdr:row>45</xdr:row>
      <xdr:rowOff>123641</xdr:rowOff>
    </xdr:from>
    <xdr:to>
      <xdr:col>0</xdr:col>
      <xdr:colOff>1544653</xdr:colOff>
      <xdr:row>49</xdr:row>
      <xdr:rowOff>29961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984545" y="9109152"/>
          <a:ext cx="668320" cy="451897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49</xdr:row>
      <xdr:rowOff>190499</xdr:rowOff>
    </xdr:from>
    <xdr:to>
      <xdr:col>0</xdr:col>
      <xdr:colOff>1751648</xdr:colOff>
      <xdr:row>53</xdr:row>
      <xdr:rowOff>38099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9829799"/>
          <a:ext cx="961073" cy="6096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514352</xdr:colOff>
      <xdr:row>19</xdr:row>
      <xdr:rowOff>152400</xdr:rowOff>
    </xdr:from>
    <xdr:to>
      <xdr:col>0</xdr:col>
      <xdr:colOff>1590676</xdr:colOff>
      <xdr:row>23</xdr:row>
      <xdr:rowOff>54872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2" y="3429000"/>
          <a:ext cx="1076324" cy="683522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39</xdr:row>
      <xdr:rowOff>28575</xdr:rowOff>
    </xdr:from>
    <xdr:to>
      <xdr:col>0</xdr:col>
      <xdr:colOff>1675447</xdr:colOff>
      <xdr:row>42</xdr:row>
      <xdr:rowOff>953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72375"/>
          <a:ext cx="846772" cy="543878"/>
        </a:xfrm>
        <a:prstGeom prst="rect">
          <a:avLst/>
        </a:prstGeom>
      </xdr:spPr>
    </xdr:pic>
    <xdr:clientData/>
  </xdr:twoCellAnchor>
  <xdr:twoCellAnchor editAs="oneCell">
    <xdr:from>
      <xdr:col>0</xdr:col>
      <xdr:colOff>852486</xdr:colOff>
      <xdr:row>53</xdr:row>
      <xdr:rowOff>123827</xdr:rowOff>
    </xdr:from>
    <xdr:to>
      <xdr:col>0</xdr:col>
      <xdr:colOff>1731644</xdr:colOff>
      <xdr:row>56</xdr:row>
      <xdr:rowOff>103507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0085">
          <a:off x="852486" y="10534652"/>
          <a:ext cx="879158" cy="551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253253</xdr:colOff>
      <xdr:row>10</xdr:row>
      <xdr:rowOff>21291</xdr:rowOff>
    </xdr:from>
    <xdr:to>
      <xdr:col>0</xdr:col>
      <xdr:colOff>1820171</xdr:colOff>
      <xdr:row>15</xdr:row>
      <xdr:rowOff>76573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53" y="1954866"/>
          <a:ext cx="1566918" cy="10077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991851</xdr:colOff>
      <xdr:row>35</xdr:row>
      <xdr:rowOff>179725</xdr:rowOff>
    </xdr:from>
    <xdr:to>
      <xdr:col>0</xdr:col>
      <xdr:colOff>1722773</xdr:colOff>
      <xdr:row>39</xdr:row>
      <xdr:rowOff>65425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033462" y="6910389"/>
          <a:ext cx="647700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1</xdr:rowOff>
    </xdr:from>
    <xdr:to>
      <xdr:col>0</xdr:col>
      <xdr:colOff>1038225</xdr:colOff>
      <xdr:row>33</xdr:row>
      <xdr:rowOff>173110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010276"/>
          <a:ext cx="942975" cy="55410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30</xdr:row>
      <xdr:rowOff>161925</xdr:rowOff>
    </xdr:from>
    <xdr:to>
      <xdr:col>0</xdr:col>
      <xdr:colOff>1645920</xdr:colOff>
      <xdr:row>36</xdr:row>
      <xdr:rowOff>27426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981700"/>
          <a:ext cx="636270" cy="1008501"/>
        </a:xfrm>
        <a:prstGeom prst="rect">
          <a:avLst/>
        </a:prstGeom>
      </xdr:spPr>
    </xdr:pic>
    <xdr:clientData/>
  </xdr:twoCellAnchor>
  <xdr:twoCellAnchor editAs="oneCell">
    <xdr:from>
      <xdr:col>0</xdr:col>
      <xdr:colOff>567690</xdr:colOff>
      <xdr:row>196</xdr:row>
      <xdr:rowOff>60511</xdr:rowOff>
    </xdr:from>
    <xdr:to>
      <xdr:col>0</xdr:col>
      <xdr:colOff>1432560</xdr:colOff>
      <xdr:row>200</xdr:row>
      <xdr:rowOff>10649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66D92F-1312-4510-A67F-5C11B6E40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67690" y="27883036"/>
          <a:ext cx="864870" cy="712138"/>
        </a:xfrm>
        <a:prstGeom prst="rect">
          <a:avLst/>
        </a:prstGeom>
      </xdr:spPr>
    </xdr:pic>
    <xdr:clientData/>
  </xdr:twoCellAnchor>
  <xdr:twoCellAnchor editAs="oneCell">
    <xdr:from>
      <xdr:col>0</xdr:col>
      <xdr:colOff>459105</xdr:colOff>
      <xdr:row>58</xdr:row>
      <xdr:rowOff>118110</xdr:rowOff>
    </xdr:from>
    <xdr:to>
      <xdr:col>0</xdr:col>
      <xdr:colOff>1438433</xdr:colOff>
      <xdr:row>61</xdr:row>
      <xdr:rowOff>17641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67D821-27B5-4D0A-8709-D46C4895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" y="1108710"/>
          <a:ext cx="979328" cy="471031"/>
        </a:xfrm>
        <a:prstGeom prst="rect">
          <a:avLst/>
        </a:prstGeom>
      </xdr:spPr>
    </xdr:pic>
    <xdr:clientData/>
  </xdr:twoCellAnchor>
  <xdr:twoCellAnchor editAs="oneCell">
    <xdr:from>
      <xdr:col>0</xdr:col>
      <xdr:colOff>169546</xdr:colOff>
      <xdr:row>65</xdr:row>
      <xdr:rowOff>133350</xdr:rowOff>
    </xdr:from>
    <xdr:to>
      <xdr:col>0</xdr:col>
      <xdr:colOff>1448674</xdr:colOff>
      <xdr:row>68</xdr:row>
      <xdr:rowOff>85725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B2F004-E830-4DA4-BC8B-6E8247ED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6" y="2476500"/>
          <a:ext cx="127912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73</xdr:row>
      <xdr:rowOff>121920</xdr:rowOff>
    </xdr:from>
    <xdr:to>
      <xdr:col>0</xdr:col>
      <xdr:colOff>1475214</xdr:colOff>
      <xdr:row>76</xdr:row>
      <xdr:rowOff>59326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69E5C8C-AE70-47BA-AFDB-56B5B0F36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4008120"/>
          <a:ext cx="1155174" cy="508906"/>
        </a:xfrm>
        <a:prstGeom prst="rect">
          <a:avLst/>
        </a:prstGeom>
      </xdr:spPr>
    </xdr:pic>
    <xdr:clientData/>
  </xdr:twoCellAnchor>
  <xdr:twoCellAnchor editAs="oneCell">
    <xdr:from>
      <xdr:col>0</xdr:col>
      <xdr:colOff>716281</xdr:colOff>
      <xdr:row>82</xdr:row>
      <xdr:rowOff>83821</xdr:rowOff>
    </xdr:from>
    <xdr:to>
      <xdr:col>0</xdr:col>
      <xdr:colOff>1334701</xdr:colOff>
      <xdr:row>85</xdr:row>
      <xdr:rowOff>144781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199C8CE-F5CC-465A-9DBB-139A78C6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1" y="5703571"/>
          <a:ext cx="61842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89</xdr:row>
      <xdr:rowOff>53340</xdr:rowOff>
    </xdr:from>
    <xdr:to>
      <xdr:col>0</xdr:col>
      <xdr:colOff>1450731</xdr:colOff>
      <xdr:row>92</xdr:row>
      <xdr:rowOff>130622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3F8D62-3AC8-42BB-BF07-83AFF863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71500" y="7025640"/>
          <a:ext cx="879231" cy="648782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95</xdr:row>
      <xdr:rowOff>114300</xdr:rowOff>
    </xdr:from>
    <xdr:to>
      <xdr:col>0</xdr:col>
      <xdr:colOff>1300552</xdr:colOff>
      <xdr:row>99</xdr:row>
      <xdr:rowOff>24765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8239125"/>
          <a:ext cx="736672" cy="67246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102</xdr:row>
      <xdr:rowOff>24765</xdr:rowOff>
    </xdr:from>
    <xdr:to>
      <xdr:col>0</xdr:col>
      <xdr:colOff>1373797</xdr:colOff>
      <xdr:row>105</xdr:row>
      <xdr:rowOff>36195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4249A89-F2DD-43B4-B756-3FD3F675549D}"/>
            </a:ext>
            <a:ext uri="{147F2762-F138-4A5C-976F-8EAC2B608ADB}">
              <a16:predDERef xmlns:a16="http://schemas.microsoft.com/office/drawing/2014/main" pre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14350" y="19722465"/>
          <a:ext cx="859447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596265</xdr:colOff>
      <xdr:row>108</xdr:row>
      <xdr:rowOff>110490</xdr:rowOff>
    </xdr:from>
    <xdr:to>
      <xdr:col>0</xdr:col>
      <xdr:colOff>1286123</xdr:colOff>
      <xdr:row>111</xdr:row>
      <xdr:rowOff>181257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A621E10-4FB4-46F1-923C-FD8A55EEFD29}"/>
            </a:ext>
            <a:ext uri="{147F2762-F138-4A5C-976F-8EAC2B608ADB}">
              <a16:predDERef xmlns:a16="http://schemas.microsoft.com/office/drawing/2014/main" pred="{64249A89-F2DD-43B4-B756-3FD3F67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" y="20970240"/>
          <a:ext cx="689858" cy="646077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116</xdr:row>
      <xdr:rowOff>53340</xdr:rowOff>
    </xdr:from>
    <xdr:to>
      <xdr:col>0</xdr:col>
      <xdr:colOff>1466940</xdr:colOff>
      <xdr:row>119</xdr:row>
      <xdr:rowOff>152265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CEB8C88-AADD-4D8D-86B3-B24E5F2D3587}"/>
            </a:ext>
            <a:ext uri="{147F2762-F138-4A5C-976F-8EAC2B608ADB}">
              <a16:predDERef xmlns:a16="http://schemas.microsoft.com/office/drawing/2014/main" pred="{CA621E10-4FB4-46F1-923C-FD8A55EE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84810" y="22456140"/>
          <a:ext cx="1082130" cy="670425"/>
        </a:xfrm>
        <a:prstGeom prst="rect">
          <a:avLst/>
        </a:prstGeom>
      </xdr:spPr>
    </xdr:pic>
    <xdr:clientData/>
  </xdr:twoCellAnchor>
  <xdr:twoCellAnchor editAs="oneCell">
    <xdr:from>
      <xdr:col>0</xdr:col>
      <xdr:colOff>511724</xdr:colOff>
      <xdr:row>123</xdr:row>
      <xdr:rowOff>121921</xdr:rowOff>
    </xdr:from>
    <xdr:to>
      <xdr:col>0</xdr:col>
      <xdr:colOff>1465666</xdr:colOff>
      <xdr:row>126</xdr:row>
      <xdr:rowOff>104776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9A43F24-020F-453E-955B-57EA72EE0163}"/>
            </a:ext>
            <a:ext uri="{147F2762-F138-4A5C-976F-8EAC2B608ADB}">
              <a16:predDERef xmlns:a16="http://schemas.microsoft.com/office/drawing/2014/main" pred="{7CEB8C88-AADD-4D8D-86B3-B24E5F2D3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11517" y="23677478"/>
          <a:ext cx="554355" cy="953942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136</xdr:row>
      <xdr:rowOff>60960</xdr:rowOff>
    </xdr:from>
    <xdr:to>
      <xdr:col>0</xdr:col>
      <xdr:colOff>1433830</xdr:colOff>
      <xdr:row>141</xdr:row>
      <xdr:rowOff>92710</xdr:rowOff>
    </xdr:to>
    <xdr:pic>
      <xdr:nvPicPr>
        <xdr:cNvPr id="28" name="图片 3" descr="快换接头">
          <a:extLst>
            <a:ext uri="{FF2B5EF4-FFF2-40B4-BE49-F238E27FC236}">
              <a16:creationId xmlns:a16="http://schemas.microsoft.com/office/drawing/2014/main" id="{D5E83D9F-1813-4A10-B25B-A8C584CB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2920" y="16120110"/>
          <a:ext cx="93091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529591</xdr:colOff>
      <xdr:row>144</xdr:row>
      <xdr:rowOff>144780</xdr:rowOff>
    </xdr:from>
    <xdr:to>
      <xdr:col>0</xdr:col>
      <xdr:colOff>1352551</xdr:colOff>
      <xdr:row>149</xdr:row>
      <xdr:rowOff>59496</xdr:rowOff>
    </xdr:to>
    <xdr:pic>
      <xdr:nvPicPr>
        <xdr:cNvPr id="29" name="图片 2" descr="C:\Users\86153\Desktop\产品图-透明底\快换接头-内螺纹.png快换接头-内螺纹">
          <a:extLst>
            <a:ext uri="{FF2B5EF4-FFF2-40B4-BE49-F238E27FC236}">
              <a16:creationId xmlns:a16="http://schemas.microsoft.com/office/drawing/2014/main" i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529591" y="17927955"/>
          <a:ext cx="822960" cy="867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370405</xdr:colOff>
      <xdr:row>153</xdr:row>
      <xdr:rowOff>176331</xdr:rowOff>
    </xdr:from>
    <xdr:to>
      <xdr:col>0</xdr:col>
      <xdr:colOff>1414661</xdr:colOff>
      <xdr:row>156</xdr:row>
      <xdr:rowOff>100210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2E8CC6C-D4F9-4C6D-B96D-C718DC66F0FD}"/>
            </a:ext>
            <a:ext uri="{147F2762-F138-4A5C-976F-8EAC2B608ADB}">
              <a16:predDERef xmlns:a16="http://schemas.microsoft.com/office/drawing/2014/main" pre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4843" y="29448443"/>
          <a:ext cx="495379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561977</xdr:colOff>
      <xdr:row>164</xdr:row>
      <xdr:rowOff>36219</xdr:rowOff>
    </xdr:from>
    <xdr:to>
      <xdr:col>0</xdr:col>
      <xdr:colOff>1340165</xdr:colOff>
      <xdr:row>167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ABF1127-9FF9-436D-9A15-0C0A46EF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3430" y="31204391"/>
          <a:ext cx="535281" cy="778188"/>
        </a:xfrm>
        <a:prstGeom prst="rect">
          <a:avLst/>
        </a:prstGeom>
      </xdr:spPr>
    </xdr:pic>
    <xdr:clientData/>
  </xdr:twoCellAnchor>
  <xdr:twoCellAnchor editAs="oneCell">
    <xdr:from>
      <xdr:col>0</xdr:col>
      <xdr:colOff>500902</xdr:colOff>
      <xdr:row>168</xdr:row>
      <xdr:rowOff>154419</xdr:rowOff>
    </xdr:from>
    <xdr:to>
      <xdr:col>0</xdr:col>
      <xdr:colOff>1400062</xdr:colOff>
      <xdr:row>172</xdr:row>
      <xdr:rowOff>45608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9B19B89-B36A-4624-A493-9C557914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3887" y="22253259"/>
          <a:ext cx="653189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664067</xdr:colOff>
      <xdr:row>174</xdr:row>
      <xdr:rowOff>143653</xdr:rowOff>
    </xdr:from>
    <xdr:to>
      <xdr:col>0</xdr:col>
      <xdr:colOff>1151026</xdr:colOff>
      <xdr:row>177</xdr:row>
      <xdr:rowOff>145186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3A70B7C-0AE8-4B50-B69D-411EFF1D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1030" y="23770590"/>
          <a:ext cx="573033" cy="48695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181</xdr:row>
      <xdr:rowOff>123825</xdr:rowOff>
    </xdr:from>
    <xdr:to>
      <xdr:col>0</xdr:col>
      <xdr:colOff>1639377</xdr:colOff>
      <xdr:row>185</xdr:row>
      <xdr:rowOff>76201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B40201D-B680-414F-9443-2487ACBF7F8D}"/>
            </a:ext>
            <a:ext uri="{147F2762-F138-4A5C-976F-8EAC2B608ADB}">
              <a16:predDERef xmlns:a16="http://schemas.microsoft.com/office/drawing/2014/main" pred="{63A70B7C-0AE8-4B50-B69D-411EFF1D5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14324" y="34699575"/>
          <a:ext cx="1325053" cy="71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252413</xdr:colOff>
      <xdr:row>201</xdr:row>
      <xdr:rowOff>114300</xdr:rowOff>
    </xdr:from>
    <xdr:to>
      <xdr:col>0</xdr:col>
      <xdr:colOff>1276350</xdr:colOff>
      <xdr:row>204</xdr:row>
      <xdr:rowOff>73692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7EC60A-B147-4B04-8E94-77547C4E0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252413" y="383381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211</xdr:row>
      <xdr:rowOff>171451</xdr:rowOff>
    </xdr:from>
    <xdr:to>
      <xdr:col>0</xdr:col>
      <xdr:colOff>1838325</xdr:colOff>
      <xdr:row>216</xdr:row>
      <xdr:rowOff>114301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FE50E1A-076E-405C-AB7F-88516403E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0709851"/>
          <a:ext cx="1343025" cy="8953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771525</xdr:colOff>
      <xdr:row>204</xdr:row>
      <xdr:rowOff>133350</xdr:rowOff>
    </xdr:from>
    <xdr:to>
      <xdr:col>0</xdr:col>
      <xdr:colOff>1733550</xdr:colOff>
      <xdr:row>207</xdr:row>
      <xdr:rowOff>113781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E833D02-0865-4FB8-8275-CCCB1310A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771525" y="38938200"/>
          <a:ext cx="962025" cy="551931"/>
        </a:xfrm>
        <a:prstGeom prst="rect">
          <a:avLst/>
        </a:prstGeom>
      </xdr:spPr>
    </xdr:pic>
    <xdr:clientData/>
  </xdr:twoCellAnchor>
  <xdr:twoCellAnchor editAs="oneCell">
    <xdr:from>
      <xdr:col>0</xdr:col>
      <xdr:colOff>482462</xdr:colOff>
      <xdr:row>24</xdr:row>
      <xdr:rowOff>97546</xdr:rowOff>
    </xdr:from>
    <xdr:to>
      <xdr:col>0</xdr:col>
      <xdr:colOff>1487454</xdr:colOff>
      <xdr:row>28</xdr:row>
      <xdr:rowOff>69768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EC4750-E4E1-AD71-F324-9291C098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094013">
          <a:off x="482462" y="4936246"/>
          <a:ext cx="1004992" cy="75327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129</xdr:row>
      <xdr:rowOff>190499</xdr:rowOff>
    </xdr:from>
    <xdr:to>
      <xdr:col>0</xdr:col>
      <xdr:colOff>1657350</xdr:colOff>
      <xdr:row>132</xdr:row>
      <xdr:rowOff>170006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B8224B-7F13-4273-9860-C0819AE0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4326849"/>
          <a:ext cx="1266825" cy="551007"/>
        </a:xfrm>
        <a:prstGeom prst="rect">
          <a:avLst/>
        </a:prstGeom>
      </xdr:spPr>
    </xdr:pic>
    <xdr:clientData/>
  </xdr:twoCellAnchor>
  <xdr:twoCellAnchor editAs="oneCell">
    <xdr:from>
      <xdr:col>0</xdr:col>
      <xdr:colOff>636638</xdr:colOff>
      <xdr:row>208</xdr:row>
      <xdr:rowOff>80382</xdr:rowOff>
    </xdr:from>
    <xdr:to>
      <xdr:col>0</xdr:col>
      <xdr:colOff>1437046</xdr:colOff>
      <xdr:row>212</xdr:row>
      <xdr:rowOff>75522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D6F90D-758E-90CF-BBAB-E9A8A6220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8268" r="30003" b="17092"/>
        <a:stretch/>
      </xdr:blipFill>
      <xdr:spPr>
        <a:xfrm rot="5718773">
          <a:off x="653509" y="40020886"/>
          <a:ext cx="766665" cy="80040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221</xdr:row>
      <xdr:rowOff>66675</xdr:rowOff>
    </xdr:from>
    <xdr:to>
      <xdr:col>0</xdr:col>
      <xdr:colOff>1381626</xdr:colOff>
      <xdr:row>225</xdr:row>
      <xdr:rowOff>27540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3C203D3-827F-4562-A4EA-FDAB9A0EA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2357675"/>
          <a:ext cx="733926" cy="72286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235</xdr:row>
      <xdr:rowOff>9525</xdr:rowOff>
    </xdr:from>
    <xdr:to>
      <xdr:col>0</xdr:col>
      <xdr:colOff>1333500</xdr:colOff>
      <xdr:row>237</xdr:row>
      <xdr:rowOff>161925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BD9D9AB-9B4D-4F74-92F6-7AA6688E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348525"/>
          <a:ext cx="8001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483375</xdr:colOff>
      <xdr:row>230</xdr:row>
      <xdr:rowOff>159525</xdr:rowOff>
    </xdr:from>
    <xdr:to>
      <xdr:col>0</xdr:col>
      <xdr:colOff>1401375</xdr:colOff>
      <xdr:row>234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3C1198E-5E0B-44C9-8015-62B33F5E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5" y="44174550"/>
          <a:ext cx="918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245</xdr:row>
      <xdr:rowOff>152401</xdr:rowOff>
    </xdr:from>
    <xdr:to>
      <xdr:col>0</xdr:col>
      <xdr:colOff>1806454</xdr:colOff>
      <xdr:row>251</xdr:row>
      <xdr:rowOff>114301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E519582-6B4F-43EC-87C3-CC13F03DD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12449" t="14974" r="6225" b="9512"/>
        <a:stretch/>
      </xdr:blipFill>
      <xdr:spPr>
        <a:xfrm>
          <a:off x="561975" y="47053501"/>
          <a:ext cx="1244479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182543</xdr:colOff>
      <xdr:row>239</xdr:row>
      <xdr:rowOff>85725</xdr:rowOff>
    </xdr:from>
    <xdr:to>
      <xdr:col>0</xdr:col>
      <xdr:colOff>1487780</xdr:colOff>
      <xdr:row>245</xdr:row>
      <xdr:rowOff>142787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40713EA-97F8-41C4-BE83-E1CDF2361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2" r="14111"/>
        <a:stretch/>
      </xdr:blipFill>
      <xdr:spPr>
        <a:xfrm>
          <a:off x="182543" y="45834300"/>
          <a:ext cx="1305237" cy="1209587"/>
        </a:xfrm>
        <a:prstGeom prst="rect">
          <a:avLst/>
        </a:prstGeom>
      </xdr:spPr>
    </xdr:pic>
    <xdr:clientData/>
  </xdr:twoCellAnchor>
  <xdr:twoCellAnchor editAs="oneCell">
    <xdr:from>
      <xdr:col>0</xdr:col>
      <xdr:colOff>152366</xdr:colOff>
      <xdr:row>250</xdr:row>
      <xdr:rowOff>142875</xdr:rowOff>
    </xdr:from>
    <xdr:to>
      <xdr:col>0</xdr:col>
      <xdr:colOff>1212355</xdr:colOff>
      <xdr:row>253</xdr:row>
      <xdr:rowOff>61008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79C0060-9AF3-4B46-BCB0-4572CD050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437544" y="47711297"/>
          <a:ext cx="489633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253</xdr:row>
      <xdr:rowOff>0</xdr:rowOff>
    </xdr:from>
    <xdr:to>
      <xdr:col>0</xdr:col>
      <xdr:colOff>1495425</xdr:colOff>
      <xdr:row>256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100233A-F375-424E-B117-4EF5E48CD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3" r="10335" b="13485"/>
        <a:stretch/>
      </xdr:blipFill>
      <xdr:spPr>
        <a:xfrm>
          <a:off x="247650" y="48425100"/>
          <a:ext cx="124777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116205</xdr:colOff>
      <xdr:row>0</xdr:row>
      <xdr:rowOff>95250</xdr:rowOff>
    </xdr:from>
    <xdr:to>
      <xdr:col>2</xdr:col>
      <xdr:colOff>333530</xdr:colOff>
      <xdr:row>2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EC51F0-C5C8-4CFF-4AB9-58F262B0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" y="95250"/>
          <a:ext cx="2937665" cy="38481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187</xdr:row>
      <xdr:rowOff>109535</xdr:rowOff>
    </xdr:from>
    <xdr:to>
      <xdr:col>0</xdr:col>
      <xdr:colOff>1524000</xdr:colOff>
      <xdr:row>196</xdr:row>
      <xdr:rowOff>19048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90A9AC7-4EF8-9E4A-B298-19EB616A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6609335"/>
          <a:ext cx="1095375" cy="16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7"/>
  <sheetViews>
    <sheetView tabSelected="1" zoomScaleNormal="100" workbookViewId="0">
      <pane ySplit="6" topLeftCell="A7" activePane="bottomLeft" state="frozen"/>
      <selection pane="bottomLeft" activeCell="G3" sqref="G3"/>
    </sheetView>
  </sheetViews>
  <sheetFormatPr defaultColWidth="9.140625" defaultRowHeight="15" x14ac:dyDescent="0.25"/>
  <cols>
    <col min="1" max="1" width="27.85546875" style="1" customWidth="1"/>
    <col min="2" max="2" width="11.85546875" style="49" customWidth="1"/>
    <col min="3" max="3" width="9.7109375" style="89" customWidth="1"/>
    <col min="4" max="4" width="7.28515625" style="93" customWidth="1"/>
    <col min="5" max="5" width="11.85546875" style="2" customWidth="1"/>
    <col min="6" max="6" width="6.85546875" style="3" customWidth="1"/>
    <col min="7" max="7" width="54.42578125" style="1" customWidth="1"/>
    <col min="8" max="8" width="12.42578125" style="50" hidden="1" customWidth="1"/>
    <col min="9" max="9" width="12.140625" style="1" hidden="1" customWidth="1"/>
    <col min="10" max="12" width="9.140625" style="1" hidden="1" customWidth="1"/>
    <col min="13" max="16384" width="9.140625" style="1"/>
  </cols>
  <sheetData>
    <row r="1" spans="1:10" x14ac:dyDescent="0.25">
      <c r="B1" s="1"/>
      <c r="C1" s="3"/>
      <c r="D1" s="90"/>
      <c r="E1" s="75"/>
      <c r="F1" s="64" t="s">
        <v>0</v>
      </c>
      <c r="G1" s="76" t="s">
        <v>626</v>
      </c>
    </row>
    <row r="2" spans="1:10" x14ac:dyDescent="0.25">
      <c r="B2" s="1"/>
      <c r="C2" s="3"/>
      <c r="D2" s="90"/>
      <c r="E2" s="77"/>
      <c r="F2" s="3" t="s">
        <v>1</v>
      </c>
      <c r="G2" s="78">
        <v>44835</v>
      </c>
    </row>
    <row r="3" spans="1:10" x14ac:dyDescent="0.25">
      <c r="B3" s="1"/>
      <c r="C3" s="3"/>
      <c r="D3" s="90"/>
      <c r="E3" s="79"/>
      <c r="F3" s="80" t="s">
        <v>2</v>
      </c>
      <c r="G3" s="81"/>
    </row>
    <row r="4" spans="1:10" ht="15.75" thickBot="1" x14ac:dyDescent="0.3">
      <c r="A4" s="82" t="s">
        <v>629</v>
      </c>
      <c r="B4" s="82"/>
      <c r="C4" s="94"/>
      <c r="D4" s="91" t="s">
        <v>3</v>
      </c>
      <c r="E4" s="83"/>
      <c r="F4" s="61"/>
      <c r="G4" s="84"/>
    </row>
    <row r="5" spans="1:10" x14ac:dyDescent="0.25">
      <c r="A5" s="1" t="s">
        <v>4</v>
      </c>
      <c r="B5" s="1"/>
      <c r="C5" s="95"/>
      <c r="D5" s="92" t="s">
        <v>5</v>
      </c>
      <c r="E5" s="95"/>
      <c r="F5" s="4" t="s">
        <v>6</v>
      </c>
      <c r="G5" s="4"/>
      <c r="I5" s="1" t="s">
        <v>7</v>
      </c>
    </row>
    <row r="6" spans="1:10" ht="15.75" thickBot="1" x14ac:dyDescent="0.3">
      <c r="A6" s="1" t="s">
        <v>9</v>
      </c>
      <c r="B6" s="4" t="s">
        <v>10</v>
      </c>
      <c r="C6" s="95" t="s">
        <v>11</v>
      </c>
      <c r="D6" s="92" t="s">
        <v>12</v>
      </c>
      <c r="E6" s="95" t="s">
        <v>13</v>
      </c>
      <c r="F6" s="4" t="s">
        <v>14</v>
      </c>
      <c r="G6" s="4" t="s">
        <v>15</v>
      </c>
      <c r="H6" s="50" t="s">
        <v>16</v>
      </c>
      <c r="I6" s="1" t="s">
        <v>17</v>
      </c>
      <c r="J6" s="1" t="s">
        <v>17</v>
      </c>
    </row>
    <row r="7" spans="1:10" ht="16.5" customHeight="1" thickBot="1" x14ac:dyDescent="0.3">
      <c r="A7" s="5"/>
      <c r="B7" s="183" t="s">
        <v>18</v>
      </c>
      <c r="C7" s="194"/>
      <c r="D7" s="194"/>
      <c r="E7" s="196"/>
      <c r="F7" s="196"/>
      <c r="G7" s="196"/>
      <c r="H7" s="69"/>
    </row>
    <row r="8" spans="1:10" x14ac:dyDescent="0.25">
      <c r="A8" s="6"/>
      <c r="B8" s="51" t="s">
        <v>19</v>
      </c>
      <c r="C8" s="22">
        <f>VLOOKUP(B8,'1'!A:D,3,FALSE)</f>
        <v>38.58</v>
      </c>
      <c r="D8" s="119"/>
      <c r="E8" s="35">
        <f>C8*D8</f>
        <v>0</v>
      </c>
      <c r="F8" s="10" t="s">
        <v>20</v>
      </c>
      <c r="G8" s="68" t="str">
        <f>VLOOKUP(B8,'1'!A:B,2,FALSE)</f>
        <v>BLUE ALUMINUM PIPE (19FT 2 INCH) EACH   20MM OD</v>
      </c>
      <c r="H8" s="54">
        <f>IFERROR(VLOOKUP(B8,'1'!A:D,4,FALSE),0)</f>
        <v>3</v>
      </c>
      <c r="I8" s="65">
        <f>H8*D8</f>
        <v>0</v>
      </c>
      <c r="J8" s="18">
        <f t="shared" ref="J8:J71" si="0">C8*D8</f>
        <v>0</v>
      </c>
    </row>
    <row r="9" spans="1:10" x14ac:dyDescent="0.25">
      <c r="A9" s="6"/>
      <c r="B9" s="52" t="s">
        <v>21</v>
      </c>
      <c r="C9" s="8">
        <f>VLOOKUP(B9,'1'!A:D,3,FALSE)</f>
        <v>60.63</v>
      </c>
      <c r="D9" s="120"/>
      <c r="E9" s="36">
        <f t="shared" ref="E9:E13" si="1">C9*D9</f>
        <v>0</v>
      </c>
      <c r="F9" s="12" t="s">
        <v>22</v>
      </c>
      <c r="G9" s="11" t="str">
        <f>VLOOKUP(B9,'1'!A:B,2,FALSE)</f>
        <v>BLUE ALUMINUM PIPE (19FT 2 INCH) EACH   25MM OD</v>
      </c>
      <c r="H9" s="54">
        <f>IFERROR(VLOOKUP(B9,'1'!A:D,4,FALSE),0)</f>
        <v>4.2</v>
      </c>
      <c r="I9" s="65">
        <f t="shared" ref="I9:I72" si="2">H9*D9</f>
        <v>0</v>
      </c>
      <c r="J9" s="18">
        <f t="shared" si="0"/>
        <v>0</v>
      </c>
    </row>
    <row r="10" spans="1:10" x14ac:dyDescent="0.25">
      <c r="A10" s="6"/>
      <c r="B10" s="52" t="s">
        <v>23</v>
      </c>
      <c r="C10" s="8">
        <f>VLOOKUP(B10,'1'!A:D,3,FALSE)</f>
        <v>88.19</v>
      </c>
      <c r="D10" s="120"/>
      <c r="E10" s="36">
        <f t="shared" si="1"/>
        <v>0</v>
      </c>
      <c r="F10" s="12" t="s">
        <v>24</v>
      </c>
      <c r="G10" s="11" t="str">
        <f>VLOOKUP(B10,'1'!A:B,2,FALSE)</f>
        <v>BLUE ALUMINUM PIPE (19FT 2 INCH) EACH   40MM OD</v>
      </c>
      <c r="H10" s="54">
        <f>IFERROR(VLOOKUP(B10,'1'!A:D,4,FALSE),0)</f>
        <v>8.4</v>
      </c>
      <c r="I10" s="65">
        <f t="shared" si="2"/>
        <v>0</v>
      </c>
      <c r="J10" s="18">
        <f t="shared" si="0"/>
        <v>0</v>
      </c>
    </row>
    <row r="11" spans="1:10" x14ac:dyDescent="0.25">
      <c r="A11" s="6"/>
      <c r="B11" s="52" t="s">
        <v>25</v>
      </c>
      <c r="C11" s="8">
        <f>VLOOKUP(B11,'1'!A:D,3,FALSE)</f>
        <v>115.75</v>
      </c>
      <c r="D11" s="120"/>
      <c r="E11" s="36">
        <f t="shared" si="1"/>
        <v>0</v>
      </c>
      <c r="F11" s="12" t="s">
        <v>26</v>
      </c>
      <c r="G11" s="11" t="str">
        <f>VLOOKUP(B11,'1'!A:B,2,FALSE)</f>
        <v>BLUE ALUMINUM PIPE (19FT 2 INCH) EACH   50MM OD</v>
      </c>
      <c r="H11" s="54">
        <f>IFERROR(VLOOKUP(B11,'1'!A:D,4,FALSE),0)</f>
        <v>10.6</v>
      </c>
      <c r="I11" s="65">
        <f t="shared" si="2"/>
        <v>0</v>
      </c>
      <c r="J11" s="18">
        <f t="shared" si="0"/>
        <v>0</v>
      </c>
    </row>
    <row r="12" spans="1:10" x14ac:dyDescent="0.25">
      <c r="A12" s="6"/>
      <c r="B12" s="52" t="s">
        <v>27</v>
      </c>
      <c r="C12" s="8">
        <f>VLOOKUP(B12,'1'!A:D,3,FALSE)</f>
        <v>242.99</v>
      </c>
      <c r="D12" s="120"/>
      <c r="E12" s="36">
        <f t="shared" si="1"/>
        <v>0</v>
      </c>
      <c r="F12" s="12" t="s">
        <v>28</v>
      </c>
      <c r="G12" s="11" t="str">
        <f>VLOOKUP(B12,'1'!A:B,2,FALSE)</f>
        <v>BLUE ALUMINUM PIPE (19FT 2 INCH) EACH   80MM OD</v>
      </c>
      <c r="H12" s="54">
        <f>IFERROR(VLOOKUP(B12,'1'!A:D,4,FALSE),0)</f>
        <v>22.5</v>
      </c>
      <c r="I12" s="65">
        <f t="shared" si="2"/>
        <v>0</v>
      </c>
      <c r="J12" s="18">
        <f t="shared" si="0"/>
        <v>0</v>
      </c>
    </row>
    <row r="13" spans="1:10" x14ac:dyDescent="0.25">
      <c r="A13" s="6"/>
      <c r="B13" s="52" t="s">
        <v>29</v>
      </c>
      <c r="C13" s="96">
        <f>VLOOKUP(B13,'1'!A:D,3,FALSE)</f>
        <v>419.99</v>
      </c>
      <c r="D13" s="121"/>
      <c r="E13" s="36">
        <f t="shared" si="1"/>
        <v>0</v>
      </c>
      <c r="F13" s="12" t="s">
        <v>30</v>
      </c>
      <c r="G13" s="11" t="str">
        <f>VLOOKUP(B13,'1'!A:B,2,FALSE)</f>
        <v>BLUE ALUMINUM PIPE (19FT 2 INCH) EACH   102MM OD</v>
      </c>
      <c r="H13" s="54">
        <f>IFERROR(VLOOKUP(B13,'1'!A:D,4,FALSE),0)</f>
        <v>33.200000000000003</v>
      </c>
      <c r="I13" s="65">
        <f t="shared" si="2"/>
        <v>0</v>
      </c>
      <c r="J13" s="18">
        <f t="shared" si="0"/>
        <v>0</v>
      </c>
    </row>
    <row r="14" spans="1:10" x14ac:dyDescent="0.25">
      <c r="A14" s="6"/>
      <c r="B14" s="52"/>
      <c r="C14" s="8"/>
      <c r="D14" s="122"/>
      <c r="E14" s="36"/>
      <c r="F14" s="12"/>
      <c r="G14" s="11"/>
      <c r="H14" s="54">
        <f>IFERROR(VLOOKUP(B14,'1'!A:D,4,FALSE),0)</f>
        <v>0</v>
      </c>
      <c r="I14" s="65">
        <f t="shared" si="2"/>
        <v>0</v>
      </c>
      <c r="J14" s="18">
        <f t="shared" si="0"/>
        <v>0</v>
      </c>
    </row>
    <row r="15" spans="1:10" x14ac:dyDescent="0.25">
      <c r="A15" s="6"/>
      <c r="B15" s="23" t="s">
        <v>31</v>
      </c>
      <c r="C15" s="8">
        <f>VLOOKUP(B15,'1'!A:D,3,FALSE)</f>
        <v>19.829999999999998</v>
      </c>
      <c r="D15" s="120"/>
      <c r="E15" s="36">
        <f t="shared" ref="E15:E19" si="3">C15*D15</f>
        <v>0</v>
      </c>
      <c r="F15" s="12" t="s">
        <v>20</v>
      </c>
      <c r="G15" s="11" t="str">
        <f>VLOOKUP(B15,'1'!A:B,2,FALSE)</f>
        <v>BLUE ALUMINUM PIPE (7FT 6INCH)  EACH    20MM OD</v>
      </c>
      <c r="H15" s="54">
        <f>IFERROR(VLOOKUP(B15,'1'!A:D,4,FALSE),0)</f>
        <v>1.3</v>
      </c>
      <c r="I15" s="65">
        <f t="shared" si="2"/>
        <v>0</v>
      </c>
      <c r="J15" s="18">
        <f t="shared" si="0"/>
        <v>0</v>
      </c>
    </row>
    <row r="16" spans="1:10" x14ac:dyDescent="0.25">
      <c r="A16" s="6"/>
      <c r="B16" s="23" t="s">
        <v>32</v>
      </c>
      <c r="C16" s="8">
        <f>VLOOKUP(B16,'1'!A:D,3,FALSE)</f>
        <v>29.76</v>
      </c>
      <c r="D16" s="120"/>
      <c r="E16" s="36">
        <f t="shared" si="3"/>
        <v>0</v>
      </c>
      <c r="F16" s="12" t="s">
        <v>22</v>
      </c>
      <c r="G16" s="11" t="str">
        <f>VLOOKUP(B16,'1'!A:B,2,FALSE)</f>
        <v>BLUE ALUMINUM PIPE (7FT 6INCH)  EACH    25MM OD</v>
      </c>
      <c r="H16" s="54">
        <f>IFERROR(VLOOKUP(B16,'1'!A:D,4,FALSE),0)</f>
        <v>1.5</v>
      </c>
      <c r="I16" s="65">
        <f t="shared" si="2"/>
        <v>0</v>
      </c>
      <c r="J16" s="18">
        <f t="shared" si="0"/>
        <v>0</v>
      </c>
    </row>
    <row r="17" spans="1:10" x14ac:dyDescent="0.25">
      <c r="A17" s="6"/>
      <c r="B17" s="23" t="s">
        <v>33</v>
      </c>
      <c r="C17" s="8">
        <f>VLOOKUP(B17,'1'!A:D,3,FALSE)</f>
        <v>48.06</v>
      </c>
      <c r="D17" s="120"/>
      <c r="E17" s="36">
        <f t="shared" si="3"/>
        <v>0</v>
      </c>
      <c r="F17" s="12" t="s">
        <v>24</v>
      </c>
      <c r="G17" s="11" t="str">
        <f>VLOOKUP(B17,'1'!A:B,2,FALSE)</f>
        <v>BLUE ALUMINUM PIPE (7FT 6INCH)  EACH    40MM OD</v>
      </c>
      <c r="H17" s="54">
        <f>IFERROR(VLOOKUP(B17,'1'!A:D,4,FALSE),0)</f>
        <v>4</v>
      </c>
      <c r="I17" s="65">
        <f t="shared" si="2"/>
        <v>0</v>
      </c>
      <c r="J17" s="18">
        <f t="shared" si="0"/>
        <v>0</v>
      </c>
    </row>
    <row r="18" spans="1:10" x14ac:dyDescent="0.25">
      <c r="A18" s="6"/>
      <c r="B18" s="24" t="s">
        <v>34</v>
      </c>
      <c r="C18" s="8">
        <f>VLOOKUP(B18,'1'!A:D,3,FALSE)</f>
        <v>58.42</v>
      </c>
      <c r="D18" s="120"/>
      <c r="E18" s="36">
        <f t="shared" si="3"/>
        <v>0</v>
      </c>
      <c r="F18" s="12" t="s">
        <v>26</v>
      </c>
      <c r="G18" s="11" t="str">
        <f>VLOOKUP(B18,'1'!A:B,2,FALSE)</f>
        <v>BLUE ALUMINUM PIPE (7FT 6INCH)  EACH    50MM OD</v>
      </c>
      <c r="H18" s="54">
        <f>IFERROR(VLOOKUP(B18,'1'!A:D,4,FALSE),0)</f>
        <v>4.2</v>
      </c>
      <c r="I18" s="65">
        <f t="shared" si="2"/>
        <v>0</v>
      </c>
      <c r="J18" s="18">
        <f t="shared" si="0"/>
        <v>0</v>
      </c>
    </row>
    <row r="19" spans="1:10" ht="15.75" thickBot="1" x14ac:dyDescent="0.3">
      <c r="A19" s="33"/>
      <c r="B19" s="25" t="s">
        <v>35</v>
      </c>
      <c r="C19" s="26">
        <f>VLOOKUP(B19,'1'!A:D,3,FALSE)</f>
        <v>99.21</v>
      </c>
      <c r="D19" s="123"/>
      <c r="E19" s="39">
        <f t="shared" si="3"/>
        <v>0</v>
      </c>
      <c r="F19" s="31" t="s">
        <v>28</v>
      </c>
      <c r="G19" s="55" t="str">
        <f>VLOOKUP(B19,'1'!A:B,2,FALSE)</f>
        <v>BLUE ALUMINUM PIPE (7FT 6INCH)  EACH    80MM OD</v>
      </c>
      <c r="H19" s="54">
        <f>IFERROR(VLOOKUP(B19,'1'!A:D,4,FALSE),0)</f>
        <v>9</v>
      </c>
      <c r="I19" s="65">
        <f t="shared" si="2"/>
        <v>0</v>
      </c>
      <c r="J19" s="18">
        <f t="shared" si="0"/>
        <v>0</v>
      </c>
    </row>
    <row r="20" spans="1:10" ht="16.5" customHeight="1" thickBot="1" x14ac:dyDescent="0.3">
      <c r="A20" s="5"/>
      <c r="B20" s="183" t="s">
        <v>36</v>
      </c>
      <c r="C20" s="194"/>
      <c r="D20" s="194"/>
      <c r="E20" s="204"/>
      <c r="F20" s="204"/>
      <c r="G20" s="205"/>
      <c r="H20" s="54">
        <f>IFERROR(VLOOKUP(B20,'1'!A:D,4,FALSE),0)</f>
        <v>0</v>
      </c>
      <c r="I20" s="65">
        <f t="shared" si="2"/>
        <v>0</v>
      </c>
      <c r="J20" s="18">
        <f t="shared" si="0"/>
        <v>0</v>
      </c>
    </row>
    <row r="21" spans="1:10" x14ac:dyDescent="0.25">
      <c r="A21" s="6"/>
      <c r="B21" s="71" t="s">
        <v>37</v>
      </c>
      <c r="C21" s="42">
        <f>VLOOKUP(B21,'1'!A:D,3,FALSE)</f>
        <v>38.58</v>
      </c>
      <c r="D21" s="124"/>
      <c r="E21" s="35">
        <f t="shared" ref="E21:E24" si="4">C21*D21</f>
        <v>0</v>
      </c>
      <c r="F21" s="10" t="s">
        <v>20</v>
      </c>
      <c r="G21" s="68" t="str">
        <f>VLOOKUP(B21,'1'!A:B,2,FALSE)</f>
        <v>GREEN ALUMINUM PIPE (19FT 2 INCH) EACH   20MM OD</v>
      </c>
      <c r="H21" s="54">
        <f>IFERROR(VLOOKUP(B21,'1'!A:D,4,FALSE),0)</f>
        <v>3</v>
      </c>
      <c r="I21" s="65">
        <f t="shared" si="2"/>
        <v>0</v>
      </c>
      <c r="J21" s="18">
        <f t="shared" si="0"/>
        <v>0</v>
      </c>
    </row>
    <row r="22" spans="1:10" x14ac:dyDescent="0.25">
      <c r="A22" s="6"/>
      <c r="B22" s="52" t="s">
        <v>38</v>
      </c>
      <c r="C22" s="8">
        <f>VLOOKUP(B22,'1'!A:D,3,FALSE)</f>
        <v>60.63</v>
      </c>
      <c r="D22" s="120"/>
      <c r="E22" s="36">
        <f t="shared" si="4"/>
        <v>0</v>
      </c>
      <c r="F22" s="12" t="s">
        <v>22</v>
      </c>
      <c r="G22" s="11" t="str">
        <f>VLOOKUP(B22,'1'!A:B,2,FALSE)</f>
        <v>GREEN ALUMINUM PIPE (19FT 2 INCH) EACH   25MM OD</v>
      </c>
      <c r="H22" s="54">
        <f>IFERROR(VLOOKUP(B22,'1'!A:D,4,FALSE),0)</f>
        <v>4.2</v>
      </c>
      <c r="I22" s="65">
        <f t="shared" si="2"/>
        <v>0</v>
      </c>
      <c r="J22" s="18">
        <f t="shared" si="0"/>
        <v>0</v>
      </c>
    </row>
    <row r="23" spans="1:10" x14ac:dyDescent="0.25">
      <c r="A23" s="6"/>
      <c r="B23" s="52" t="s">
        <v>39</v>
      </c>
      <c r="C23" s="8">
        <f>VLOOKUP(B23,'1'!A:D,3,FALSE)</f>
        <v>88.19</v>
      </c>
      <c r="D23" s="120"/>
      <c r="E23" s="36">
        <f t="shared" si="4"/>
        <v>0</v>
      </c>
      <c r="F23" s="12" t="s">
        <v>24</v>
      </c>
      <c r="G23" s="11" t="str">
        <f>VLOOKUP(B23,'1'!A:B,2,FALSE)</f>
        <v>GREEN ALUMINUM PIPE (19FT 2 INCH) EACH   40MM OD</v>
      </c>
      <c r="H23" s="54">
        <f>IFERROR(VLOOKUP(B23,'1'!A:D,4,FALSE),0)</f>
        <v>8.4</v>
      </c>
      <c r="I23" s="65">
        <f t="shared" si="2"/>
        <v>0</v>
      </c>
      <c r="J23" s="18">
        <f t="shared" si="0"/>
        <v>0</v>
      </c>
    </row>
    <row r="24" spans="1:10" ht="15.75" thickBot="1" x14ac:dyDescent="0.3">
      <c r="A24" s="33"/>
      <c r="B24" s="53" t="s">
        <v>40</v>
      </c>
      <c r="C24" s="26">
        <f>VLOOKUP(B24,'1'!A:D,3,FALSE)</f>
        <v>115.75</v>
      </c>
      <c r="D24" s="123"/>
      <c r="E24" s="39">
        <f t="shared" si="4"/>
        <v>0</v>
      </c>
      <c r="F24" s="31" t="s">
        <v>26</v>
      </c>
      <c r="G24" s="55" t="str">
        <f>VLOOKUP(B24,'1'!A:B,2,FALSE)</f>
        <v>GREEN ALUMINUM PIPE (19FT 2 INCH) EACH   50MM OD</v>
      </c>
      <c r="H24" s="54">
        <f>IFERROR(VLOOKUP(B24,'1'!A:D,4,FALSE),0)</f>
        <v>10.6</v>
      </c>
      <c r="I24" s="65">
        <f t="shared" si="2"/>
        <v>0</v>
      </c>
      <c r="J24" s="18">
        <f t="shared" si="0"/>
        <v>0</v>
      </c>
    </row>
    <row r="25" spans="1:10" ht="16.5" customHeight="1" thickBot="1" x14ac:dyDescent="0.3">
      <c r="A25" s="5"/>
      <c r="B25" s="183" t="s">
        <v>41</v>
      </c>
      <c r="C25" s="194"/>
      <c r="D25" s="194"/>
      <c r="E25" s="204"/>
      <c r="F25" s="204"/>
      <c r="G25" s="205"/>
      <c r="H25" s="54">
        <f>IFERROR(VLOOKUP(B25,'1'!A:D,4,FALSE),0)</f>
        <v>0</v>
      </c>
      <c r="I25" s="65">
        <f t="shared" si="2"/>
        <v>0</v>
      </c>
      <c r="J25" s="18">
        <f t="shared" si="0"/>
        <v>0</v>
      </c>
    </row>
    <row r="26" spans="1:10" x14ac:dyDescent="0.25">
      <c r="A26" s="6"/>
      <c r="B26" s="51" t="s">
        <v>42</v>
      </c>
      <c r="C26" s="22">
        <f>VLOOKUP(B26,'1'!A:D,3,FALSE)</f>
        <v>82.41</v>
      </c>
      <c r="D26" s="119"/>
      <c r="E26" s="35">
        <f t="shared" ref="E26:E29" si="5">C26*D26</f>
        <v>0</v>
      </c>
      <c r="F26" s="10" t="s">
        <v>20</v>
      </c>
      <c r="G26" s="27" t="str">
        <f>VLOOKUP(B26,'1'!A:B,2,FALSE)</f>
        <v xml:space="preserve">3/4" STAINLESS STEEL 304 GRADE PIPE 19 FT LONG </v>
      </c>
      <c r="H26" s="54">
        <f>IFERROR(VLOOKUP(B26,'1'!A:D,4,FALSE),0)</f>
        <v>6.05</v>
      </c>
      <c r="I26" s="65">
        <f t="shared" si="2"/>
        <v>0</v>
      </c>
      <c r="J26" s="18">
        <f t="shared" si="0"/>
        <v>0</v>
      </c>
    </row>
    <row r="27" spans="1:10" x14ac:dyDescent="0.25">
      <c r="A27" s="6"/>
      <c r="B27" s="52" t="s">
        <v>43</v>
      </c>
      <c r="C27" s="8">
        <f>VLOOKUP(B27,'1'!A:D,3,FALSE)</f>
        <v>101.81</v>
      </c>
      <c r="D27" s="120"/>
      <c r="E27" s="36">
        <f t="shared" si="5"/>
        <v>0</v>
      </c>
      <c r="F27" s="12" t="s">
        <v>22</v>
      </c>
      <c r="G27" s="34" t="str">
        <f>VLOOKUP(B27,'1'!A:B,2,FALSE)</f>
        <v>1" STAINLESS STEEL 304 GRADE PIPE 19 FT LONG</v>
      </c>
      <c r="H27" s="54">
        <f>IFERROR(VLOOKUP(B27,'1'!A:D,4,FALSE),0)</f>
        <v>7.8</v>
      </c>
      <c r="I27" s="65">
        <f t="shared" si="2"/>
        <v>0</v>
      </c>
      <c r="J27" s="18">
        <f t="shared" si="0"/>
        <v>0</v>
      </c>
    </row>
    <row r="28" spans="1:10" x14ac:dyDescent="0.25">
      <c r="A28" s="6"/>
      <c r="B28" s="52" t="s">
        <v>44</v>
      </c>
      <c r="C28" s="8">
        <f>VLOOKUP(B28,'1'!A:D,3,FALSE)</f>
        <v>193.52</v>
      </c>
      <c r="D28" s="120"/>
      <c r="E28" s="36">
        <f t="shared" si="5"/>
        <v>0</v>
      </c>
      <c r="F28" s="12" t="s">
        <v>24</v>
      </c>
      <c r="G28" s="34" t="str">
        <f>VLOOKUP(B28,'1'!A:B,2,FALSE)</f>
        <v xml:space="preserve">1-1/2" STAINLESS STEEL 304 GRADE PIPE 19 FT LONG </v>
      </c>
      <c r="H28" s="54">
        <f>IFERROR(VLOOKUP(B28,'1'!A:D,4,FALSE),0)</f>
        <v>14.83</v>
      </c>
      <c r="I28" s="65">
        <f t="shared" si="2"/>
        <v>0</v>
      </c>
      <c r="J28" s="18">
        <f t="shared" si="0"/>
        <v>0</v>
      </c>
    </row>
    <row r="29" spans="1:10" ht="15.75" thickBot="1" x14ac:dyDescent="0.3">
      <c r="A29" s="33"/>
      <c r="B29" s="52" t="s">
        <v>45</v>
      </c>
      <c r="C29" s="8">
        <f>VLOOKUP(B29,'1'!A:D,3,FALSE)</f>
        <v>246.91</v>
      </c>
      <c r="D29" s="123"/>
      <c r="E29" s="39">
        <f t="shared" si="5"/>
        <v>0</v>
      </c>
      <c r="F29" s="31" t="s">
        <v>26</v>
      </c>
      <c r="G29" s="38" t="str">
        <f>VLOOKUP(B29,'1'!A:B,2,FALSE)</f>
        <v xml:space="preserve">2" STAINLESS STEEL 304 GRADE PIPE 19 FT LONG </v>
      </c>
      <c r="H29" s="54">
        <f>IFERROR(VLOOKUP(B29,'1'!A:D,4,FALSE),0)</f>
        <v>18.96</v>
      </c>
      <c r="I29" s="65">
        <f t="shared" si="2"/>
        <v>0</v>
      </c>
      <c r="J29" s="18">
        <f t="shared" si="0"/>
        <v>0</v>
      </c>
    </row>
    <row r="30" spans="1:10" ht="15.75" thickBot="1" x14ac:dyDescent="0.3">
      <c r="A30" s="5"/>
      <c r="B30" s="196" t="s">
        <v>46</v>
      </c>
      <c r="C30" s="192"/>
      <c r="D30" s="192"/>
      <c r="E30" s="192"/>
      <c r="F30" s="192"/>
      <c r="G30" s="193"/>
      <c r="H30" s="54">
        <f>IFERROR(VLOOKUP(B30,'1'!A:D,4,FALSE),0)</f>
        <v>0</v>
      </c>
      <c r="I30" s="65">
        <f t="shared" si="2"/>
        <v>0</v>
      </c>
      <c r="J30" s="18">
        <f t="shared" si="0"/>
        <v>0</v>
      </c>
    </row>
    <row r="31" spans="1:10" x14ac:dyDescent="0.25">
      <c r="A31" s="6" t="s">
        <v>47</v>
      </c>
      <c r="B31" s="21" t="s">
        <v>48</v>
      </c>
      <c r="C31" s="22">
        <f>VLOOKUP(B31,'1'!A:D,3,FALSE)</f>
        <v>18.02</v>
      </c>
      <c r="D31" s="125"/>
      <c r="E31" s="17">
        <f t="shared" ref="E31:E35" si="6">C31*D31</f>
        <v>0</v>
      </c>
      <c r="F31" s="10" t="s">
        <v>20</v>
      </c>
      <c r="G31" s="27" t="str">
        <f>VLOOKUP(B31,'1'!A:B,2,FALSE)</f>
        <v>PIPE CLIP  10 PACK     THRU HOLE, OR USE 5/16 THREADED ROD</v>
      </c>
      <c r="H31" s="54">
        <f>IFERROR(VLOOKUP(B31,'1'!A:D,4,FALSE),0)</f>
        <v>0.44</v>
      </c>
      <c r="I31" s="65">
        <f t="shared" si="2"/>
        <v>0</v>
      </c>
      <c r="J31" s="18">
        <f t="shared" si="0"/>
        <v>0</v>
      </c>
    </row>
    <row r="32" spans="1:10" x14ac:dyDescent="0.25">
      <c r="A32" s="6"/>
      <c r="B32" s="23" t="s">
        <v>49</v>
      </c>
      <c r="C32" s="8">
        <f>VLOOKUP(B32,'1'!A:D,3,FALSE)</f>
        <v>21.62</v>
      </c>
      <c r="D32" s="126"/>
      <c r="E32" s="9">
        <f t="shared" si="6"/>
        <v>0</v>
      </c>
      <c r="F32" s="12" t="s">
        <v>22</v>
      </c>
      <c r="G32" s="34" t="str">
        <f>VLOOKUP(B32,'1'!A:B,2,FALSE)</f>
        <v>PIPE CLIP  10 PACK     THRU HOLE, OR USE 5/16 THREADED ROD</v>
      </c>
      <c r="H32" s="54">
        <f>IFERROR(VLOOKUP(B32,'1'!A:D,4,FALSE),0)</f>
        <v>0.5</v>
      </c>
      <c r="I32" s="65">
        <f t="shared" si="2"/>
        <v>0</v>
      </c>
      <c r="J32" s="18">
        <f t="shared" si="0"/>
        <v>0</v>
      </c>
    </row>
    <row r="33" spans="1:10" x14ac:dyDescent="0.25">
      <c r="A33" s="6"/>
      <c r="B33" s="23" t="s">
        <v>50</v>
      </c>
      <c r="C33" s="8">
        <f>VLOOKUP(B33,'1'!A:D,3,FALSE)</f>
        <v>33.64</v>
      </c>
      <c r="D33" s="126"/>
      <c r="E33" s="9">
        <f t="shared" si="6"/>
        <v>0</v>
      </c>
      <c r="F33" s="12" t="s">
        <v>51</v>
      </c>
      <c r="G33" s="34" t="str">
        <f>VLOOKUP(B33,'1'!A:B,2,FALSE)</f>
        <v>PIPE CLIP  10 PACK     THRU HOLE, OR USE 5/16 THREADED ROD</v>
      </c>
      <c r="H33" s="54">
        <f>IFERROR(VLOOKUP(B33,'1'!A:D,4,FALSE),0)</f>
        <v>1.81</v>
      </c>
      <c r="I33" s="65">
        <f t="shared" si="2"/>
        <v>0</v>
      </c>
      <c r="J33" s="18">
        <f t="shared" si="0"/>
        <v>0</v>
      </c>
    </row>
    <row r="34" spans="1:10" x14ac:dyDescent="0.25">
      <c r="A34" s="6"/>
      <c r="B34" s="23" t="s">
        <v>52</v>
      </c>
      <c r="C34" s="8">
        <f>VLOOKUP(B34,'1'!A:D,3,FALSE)</f>
        <v>42.05</v>
      </c>
      <c r="D34" s="126"/>
      <c r="E34" s="9">
        <f t="shared" si="6"/>
        <v>0</v>
      </c>
      <c r="F34" s="12" t="s">
        <v>26</v>
      </c>
      <c r="G34" s="34" t="str">
        <f>VLOOKUP(B34,'1'!A:B,2,FALSE)</f>
        <v>PIPE CLIP  10 PACK     THRU HOLE, OR USE 5/16 THREADED ROD</v>
      </c>
      <c r="H34" s="54">
        <f>IFERROR(VLOOKUP(B34,'1'!A:D,4,FALSE),0)</f>
        <v>2.31</v>
      </c>
      <c r="I34" s="65">
        <f t="shared" si="2"/>
        <v>0</v>
      </c>
      <c r="J34" s="18">
        <f t="shared" si="0"/>
        <v>0</v>
      </c>
    </row>
    <row r="35" spans="1:10" x14ac:dyDescent="0.25">
      <c r="A35" s="6"/>
      <c r="B35" s="23" t="s">
        <v>53</v>
      </c>
      <c r="C35" s="8">
        <f>VLOOKUP(B35,'1'!A:D,3,FALSE)</f>
        <v>6.6</v>
      </c>
      <c r="D35" s="126"/>
      <c r="E35" s="9">
        <f t="shared" si="6"/>
        <v>0</v>
      </c>
      <c r="F35" s="12" t="s">
        <v>28</v>
      </c>
      <c r="G35" s="34" t="str">
        <f>VLOOKUP(B35,'1'!A:B,2,FALSE)</f>
        <v>PIPE CLIP  EACH          THRU HOLE, OR USE 3/8 THREADED ROD</v>
      </c>
      <c r="H35" s="54">
        <f>IFERROR(VLOOKUP(B35,'1'!A:D,4,FALSE),0)</f>
        <v>0.21299999999999999</v>
      </c>
      <c r="I35" s="65">
        <f t="shared" si="2"/>
        <v>0</v>
      </c>
      <c r="J35" s="18">
        <f t="shared" si="0"/>
        <v>0</v>
      </c>
    </row>
    <row r="36" spans="1:10" x14ac:dyDescent="0.25">
      <c r="A36" s="6"/>
      <c r="B36" s="23"/>
      <c r="C36" s="8"/>
      <c r="D36" s="127"/>
      <c r="E36" s="9"/>
      <c r="F36" s="12"/>
      <c r="G36" s="34"/>
      <c r="H36" s="54">
        <f>IFERROR(VLOOKUP(B36,'1'!A:D,4,FALSE),0)</f>
        <v>0</v>
      </c>
      <c r="I36" s="65">
        <f t="shared" si="2"/>
        <v>0</v>
      </c>
      <c r="J36" s="18">
        <f t="shared" si="0"/>
        <v>0</v>
      </c>
    </row>
    <row r="37" spans="1:10" x14ac:dyDescent="0.25">
      <c r="A37" s="6" t="s">
        <v>54</v>
      </c>
      <c r="B37" s="23" t="s">
        <v>55</v>
      </c>
      <c r="C37" s="8">
        <f>VLOOKUP(B37,'1'!A:D,3,FALSE)</f>
        <v>6.73</v>
      </c>
      <c r="D37" s="126"/>
      <c r="E37" s="9">
        <f t="shared" ref="E37:E38" si="7">C37*D37</f>
        <v>0</v>
      </c>
      <c r="F37" s="12"/>
      <c r="G37" s="34" t="str">
        <f>VLOOKUP(B37,'1'!A:B,2,FALSE)</f>
        <v xml:space="preserve">3/8-16 THREADED ROD,  6 FT LONG   </v>
      </c>
      <c r="H37" s="54">
        <f>IFERROR(VLOOKUP(B37,'1'!A:D,4,FALSE),0)</f>
        <v>1.7</v>
      </c>
      <c r="I37" s="65">
        <f t="shared" si="2"/>
        <v>0</v>
      </c>
      <c r="J37" s="18">
        <f t="shared" si="0"/>
        <v>0</v>
      </c>
    </row>
    <row r="38" spans="1:10" x14ac:dyDescent="0.25">
      <c r="A38" s="6"/>
      <c r="B38" s="23" t="s">
        <v>56</v>
      </c>
      <c r="C38" s="8">
        <f>VLOOKUP(B38,'1'!A:D,3,FALSE)</f>
        <v>10.8</v>
      </c>
      <c r="D38" s="126"/>
      <c r="E38" s="9">
        <f t="shared" si="7"/>
        <v>0</v>
      </c>
      <c r="F38" s="12"/>
      <c r="G38" s="34" t="str">
        <f>VLOOKUP(B38,'1'!A:B,2,FALSE)</f>
        <v>3/8-16  HEX NUT,  100/BAG</v>
      </c>
      <c r="H38" s="54">
        <f>IFERROR(VLOOKUP(B38,'1'!A:D,4,FALSE),0)</f>
        <v>1.63</v>
      </c>
      <c r="I38" s="65">
        <f t="shared" si="2"/>
        <v>0</v>
      </c>
      <c r="J38" s="18">
        <f t="shared" si="0"/>
        <v>0</v>
      </c>
    </row>
    <row r="39" spans="1:10" x14ac:dyDescent="0.25">
      <c r="A39" s="6"/>
      <c r="B39" s="23"/>
      <c r="C39" s="8"/>
      <c r="D39" s="127"/>
      <c r="E39" s="9"/>
      <c r="F39" s="12"/>
      <c r="G39" s="34"/>
      <c r="H39" s="54">
        <f>IFERROR(VLOOKUP(B39,'1'!A:D,4,FALSE),0)</f>
        <v>0</v>
      </c>
      <c r="I39" s="65">
        <f t="shared" si="2"/>
        <v>0</v>
      </c>
      <c r="J39" s="18">
        <f t="shared" si="0"/>
        <v>0</v>
      </c>
    </row>
    <row r="40" spans="1:10" x14ac:dyDescent="0.25">
      <c r="A40" s="6" t="s">
        <v>57</v>
      </c>
      <c r="B40" s="23"/>
      <c r="C40" s="8"/>
      <c r="D40" s="127"/>
      <c r="E40" s="9"/>
      <c r="F40" s="12"/>
      <c r="G40" s="34"/>
      <c r="H40" s="54">
        <f>IFERROR(VLOOKUP(B40,'1'!A:D,4,FALSE),0)</f>
        <v>0</v>
      </c>
      <c r="I40" s="65">
        <f t="shared" si="2"/>
        <v>0</v>
      </c>
      <c r="J40" s="18">
        <f t="shared" si="0"/>
        <v>0</v>
      </c>
    </row>
    <row r="41" spans="1:10" x14ac:dyDescent="0.25">
      <c r="A41" s="6"/>
      <c r="B41" s="23" t="s">
        <v>58</v>
      </c>
      <c r="C41" s="8">
        <f>VLOOKUP(B41,'1'!A:D,3,FALSE)</f>
        <v>3.72</v>
      </c>
      <c r="D41" s="126"/>
      <c r="E41" s="9">
        <f>C41*D41</f>
        <v>0</v>
      </c>
      <c r="F41" s="12"/>
      <c r="G41" s="34" t="str">
        <f>VLOOKUP(B41,'1'!A:B,2,FALSE)</f>
        <v>BEAM CLAMP, THRU HOLE,  5/16 OR 3/8 THREADED ROD</v>
      </c>
      <c r="H41" s="54">
        <f>IFERROR(VLOOKUP(B41,'1'!A:D,4,FALSE),0)</f>
        <v>0.33</v>
      </c>
      <c r="I41" s="65">
        <f t="shared" si="2"/>
        <v>0</v>
      </c>
      <c r="J41" s="18">
        <f t="shared" si="0"/>
        <v>0</v>
      </c>
    </row>
    <row r="42" spans="1:10" ht="15.75" thickBot="1" x14ac:dyDescent="0.3">
      <c r="A42" s="33"/>
      <c r="B42" s="25"/>
      <c r="C42" s="26"/>
      <c r="D42" s="128"/>
      <c r="E42" s="47"/>
      <c r="F42" s="31"/>
      <c r="G42" s="38"/>
      <c r="H42" s="54">
        <f>IFERROR(VLOOKUP(B42,'1'!A:D,4,FALSE),0)</f>
        <v>0</v>
      </c>
      <c r="I42" s="65">
        <f t="shared" si="2"/>
        <v>0</v>
      </c>
      <c r="J42" s="18">
        <f t="shared" si="0"/>
        <v>0</v>
      </c>
    </row>
    <row r="43" spans="1:10" ht="15.75" thickBot="1" x14ac:dyDescent="0.3">
      <c r="A43" s="5"/>
      <c r="B43" s="183" t="s">
        <v>46</v>
      </c>
      <c r="C43" s="188"/>
      <c r="D43" s="188"/>
      <c r="E43" s="188"/>
      <c r="F43" s="188"/>
      <c r="G43" s="191"/>
      <c r="H43" s="54">
        <f>IFERROR(VLOOKUP(B43,'1'!A:D,4,FALSE),0)</f>
        <v>0</v>
      </c>
      <c r="I43" s="65">
        <f t="shared" si="2"/>
        <v>0</v>
      </c>
      <c r="J43" s="18">
        <f t="shared" si="0"/>
        <v>0</v>
      </c>
    </row>
    <row r="44" spans="1:10" x14ac:dyDescent="0.25">
      <c r="A44" s="62"/>
      <c r="B44" s="23" t="s">
        <v>59</v>
      </c>
      <c r="C44" s="8">
        <f>VLOOKUP(B44,'1'!A:D,3,FALSE)</f>
        <v>1.44</v>
      </c>
      <c r="D44" s="120"/>
      <c r="E44" s="35">
        <f t="shared" ref="E44:E48" si="8">C44*D44</f>
        <v>0</v>
      </c>
      <c r="F44" s="10" t="s">
        <v>60</v>
      </c>
      <c r="G44" s="27" t="str">
        <f>VLOOKUP(B44,'1'!A:B,2,FALSE)</f>
        <v>LOOP HANGER, ACCEPTS  3/8 THREADED ROD, FOR 1" OR 3/4"</v>
      </c>
      <c r="H44" s="54">
        <f>IFERROR(VLOOKUP(B44,'1'!A:D,4,FALSE),0)</f>
        <v>0.09</v>
      </c>
      <c r="I44" s="65">
        <f t="shared" si="2"/>
        <v>0</v>
      </c>
      <c r="J44" s="18">
        <f t="shared" si="0"/>
        <v>0</v>
      </c>
    </row>
    <row r="45" spans="1:10" x14ac:dyDescent="0.25">
      <c r="A45" s="6"/>
      <c r="B45" s="48" t="s">
        <v>61</v>
      </c>
      <c r="C45" s="42">
        <f>VLOOKUP(B45,'1'!A:D,3,FALSE)</f>
        <v>1.8</v>
      </c>
      <c r="D45" s="124"/>
      <c r="E45" s="36">
        <f t="shared" si="8"/>
        <v>0</v>
      </c>
      <c r="F45" s="12" t="s">
        <v>24</v>
      </c>
      <c r="G45" s="34" t="str">
        <f>VLOOKUP(B45,'1'!A:B,2,FALSE)</f>
        <v>LOOP HANGER, ACCEPTS  3/8 THREADED ROD</v>
      </c>
      <c r="H45" s="54">
        <f>IFERROR(VLOOKUP(B45,'1'!A:D,4,FALSE),0)</f>
        <v>0.1</v>
      </c>
      <c r="I45" s="65">
        <f t="shared" si="2"/>
        <v>0</v>
      </c>
      <c r="J45" s="18">
        <f t="shared" si="0"/>
        <v>0</v>
      </c>
    </row>
    <row r="46" spans="1:10" x14ac:dyDescent="0.25">
      <c r="A46" s="6"/>
      <c r="B46" s="23" t="s">
        <v>62</v>
      </c>
      <c r="C46" s="8">
        <f>VLOOKUP(B46,'1'!A:D,3,FALSE)</f>
        <v>2.04</v>
      </c>
      <c r="D46" s="120"/>
      <c r="E46" s="36">
        <f t="shared" si="8"/>
        <v>0</v>
      </c>
      <c r="F46" s="12" t="s">
        <v>26</v>
      </c>
      <c r="G46" s="34" t="str">
        <f>VLOOKUP(B46,'1'!A:B,2,FALSE)</f>
        <v>LOOP HANGER, ACCEPTS  3/8 THREADED ROD</v>
      </c>
      <c r="H46" s="54">
        <f>IFERROR(VLOOKUP(B46,'1'!A:D,4,FALSE),0)</f>
        <v>0.12</v>
      </c>
      <c r="I46" s="65">
        <f t="shared" si="2"/>
        <v>0</v>
      </c>
      <c r="J46" s="18">
        <f t="shared" si="0"/>
        <v>0</v>
      </c>
    </row>
    <row r="47" spans="1:10" x14ac:dyDescent="0.25">
      <c r="A47" s="6" t="s">
        <v>63</v>
      </c>
      <c r="B47" s="23" t="s">
        <v>64</v>
      </c>
      <c r="C47" s="8">
        <f>VLOOKUP(B47,'1'!A:D,3,FALSE)</f>
        <v>3</v>
      </c>
      <c r="D47" s="120"/>
      <c r="E47" s="36">
        <f t="shared" si="8"/>
        <v>0</v>
      </c>
      <c r="F47" s="12" t="s">
        <v>28</v>
      </c>
      <c r="G47" s="34" t="str">
        <f>VLOOKUP(B47,'1'!A:B,2,FALSE)</f>
        <v>LOOP HANGER, ACCEPTS  3/8 THREADED ROD</v>
      </c>
      <c r="H47" s="54">
        <f>IFERROR(VLOOKUP(B47,'1'!A:D,4,FALSE),0)</f>
        <v>0.25</v>
      </c>
      <c r="I47" s="65">
        <f t="shared" si="2"/>
        <v>0</v>
      </c>
      <c r="J47" s="18">
        <f t="shared" si="0"/>
        <v>0</v>
      </c>
    </row>
    <row r="48" spans="1:10" x14ac:dyDescent="0.25">
      <c r="A48" s="6"/>
      <c r="B48" s="23" t="s">
        <v>65</v>
      </c>
      <c r="C48" s="8">
        <f>VLOOKUP(B48,'1'!A:D,3,FALSE)</f>
        <v>4.8</v>
      </c>
      <c r="D48" s="120"/>
      <c r="E48" s="36">
        <f t="shared" si="8"/>
        <v>0</v>
      </c>
      <c r="F48" s="12" t="s">
        <v>30</v>
      </c>
      <c r="G48" s="34" t="str">
        <f>VLOOKUP(B48,'1'!A:B,2,FALSE)</f>
        <v>LOOP HANGER, ACCEPTS  3/8 THREADED ROD</v>
      </c>
      <c r="H48" s="54">
        <f>IFERROR(VLOOKUP(B48,'1'!A:D,4,FALSE),0)</f>
        <v>0.34</v>
      </c>
      <c r="I48" s="65">
        <f t="shared" si="2"/>
        <v>0</v>
      </c>
      <c r="J48" s="18">
        <f t="shared" si="0"/>
        <v>0</v>
      </c>
    </row>
    <row r="49" spans="1:10" x14ac:dyDescent="0.25">
      <c r="A49" s="6"/>
      <c r="B49" s="23"/>
      <c r="C49" s="8"/>
      <c r="D49" s="129"/>
      <c r="E49" s="36"/>
      <c r="F49" s="12"/>
      <c r="G49" s="34"/>
      <c r="H49" s="54">
        <f>IFERROR(VLOOKUP(B49,'1'!A:D,4,FALSE),0)</f>
        <v>0</v>
      </c>
      <c r="I49" s="65">
        <f t="shared" si="2"/>
        <v>0</v>
      </c>
      <c r="J49" s="18">
        <f t="shared" si="0"/>
        <v>0</v>
      </c>
    </row>
    <row r="50" spans="1:10" x14ac:dyDescent="0.25">
      <c r="A50" s="6"/>
      <c r="B50" s="23" t="s">
        <v>66</v>
      </c>
      <c r="C50" s="8">
        <f>VLOOKUP(B50,'1'!A:D,3,FALSE)</f>
        <v>2.64</v>
      </c>
      <c r="D50" s="120"/>
      <c r="E50" s="36">
        <f t="shared" ref="E50:E55" si="9">C50*D50</f>
        <v>0</v>
      </c>
      <c r="F50" s="12" t="s">
        <v>20</v>
      </c>
      <c r="G50" s="34" t="str">
        <f>VLOOKUP(B50,'1'!A:B,2,FALSE)</f>
        <v>CLAMP FOR 1-5/8" UNISTRUT, EACH</v>
      </c>
      <c r="H50" s="54">
        <f>IFERROR(VLOOKUP(B50,'1'!A:D,4,FALSE),0)</f>
        <v>0.13750000000000001</v>
      </c>
      <c r="I50" s="65">
        <f t="shared" si="2"/>
        <v>0</v>
      </c>
      <c r="J50" s="18">
        <f t="shared" si="0"/>
        <v>0</v>
      </c>
    </row>
    <row r="51" spans="1:10" x14ac:dyDescent="0.25">
      <c r="A51" s="6"/>
      <c r="B51" s="23" t="s">
        <v>67</v>
      </c>
      <c r="C51" s="8">
        <f>VLOOKUP(B51,'1'!A:D,3,FALSE)</f>
        <v>3</v>
      </c>
      <c r="D51" s="120"/>
      <c r="E51" s="36">
        <f t="shared" si="9"/>
        <v>0</v>
      </c>
      <c r="F51" s="12" t="s">
        <v>22</v>
      </c>
      <c r="G51" s="34" t="str">
        <f>VLOOKUP(B51,'1'!A:B,2,FALSE)</f>
        <v>CLAMP FOR 1-5/8" UNISTRUT, EACH</v>
      </c>
      <c r="H51" s="54">
        <f>IFERROR(VLOOKUP(B51,'1'!A:D,4,FALSE),0)</f>
        <v>0.156</v>
      </c>
      <c r="I51" s="65">
        <f t="shared" si="2"/>
        <v>0</v>
      </c>
      <c r="J51" s="18">
        <f t="shared" si="0"/>
        <v>0</v>
      </c>
    </row>
    <row r="52" spans="1:10" x14ac:dyDescent="0.25">
      <c r="A52" s="6" t="s">
        <v>68</v>
      </c>
      <c r="B52" s="23" t="s">
        <v>69</v>
      </c>
      <c r="C52" s="8">
        <f>VLOOKUP(B52,'1'!A:D,3,FALSE)</f>
        <v>3.72</v>
      </c>
      <c r="D52" s="120"/>
      <c r="E52" s="36">
        <f t="shared" si="9"/>
        <v>0</v>
      </c>
      <c r="F52" s="12" t="s">
        <v>24</v>
      </c>
      <c r="G52" s="34" t="str">
        <f>VLOOKUP(B52,'1'!A:B,2,FALSE)</f>
        <v>CLAMP FOR 1-5/8" UNISTRUT, EACH</v>
      </c>
      <c r="H52" s="54">
        <f>IFERROR(VLOOKUP(B52,'1'!A:D,4,FALSE),0)</f>
        <v>0.28110000000000002</v>
      </c>
      <c r="I52" s="65">
        <f t="shared" si="2"/>
        <v>0</v>
      </c>
      <c r="J52" s="18">
        <f t="shared" si="0"/>
        <v>0</v>
      </c>
    </row>
    <row r="53" spans="1:10" x14ac:dyDescent="0.25">
      <c r="A53" s="6"/>
      <c r="B53" s="23" t="s">
        <v>70</v>
      </c>
      <c r="C53" s="8">
        <f>VLOOKUP(B53,'1'!A:D,3,FALSE)</f>
        <v>4.68</v>
      </c>
      <c r="D53" s="120"/>
      <c r="E53" s="36">
        <f t="shared" si="9"/>
        <v>0</v>
      </c>
      <c r="F53" s="12" t="s">
        <v>26</v>
      </c>
      <c r="G53" s="34" t="str">
        <f>VLOOKUP(B53,'1'!A:B,2,FALSE)</f>
        <v>CLAMP FOR 1-5/8" UNISTRUT, EACH</v>
      </c>
      <c r="H53" s="54">
        <f>IFERROR(VLOOKUP(B53,'1'!A:D,4,FALSE),0)</f>
        <v>0.4</v>
      </c>
      <c r="I53" s="65">
        <f t="shared" si="2"/>
        <v>0</v>
      </c>
      <c r="J53" s="18">
        <f t="shared" si="0"/>
        <v>0</v>
      </c>
    </row>
    <row r="54" spans="1:10" x14ac:dyDescent="0.25">
      <c r="A54" s="6"/>
      <c r="B54" s="23" t="s">
        <v>71</v>
      </c>
      <c r="C54" s="8">
        <f>VLOOKUP(B54,'1'!A:D,3,FALSE)</f>
        <v>5.04</v>
      </c>
      <c r="D54" s="120"/>
      <c r="E54" s="36">
        <f t="shared" si="9"/>
        <v>0</v>
      </c>
      <c r="F54" s="12" t="s">
        <v>28</v>
      </c>
      <c r="G54" s="34" t="str">
        <f>VLOOKUP(B54,'1'!A:B,2,FALSE)</f>
        <v>CLAMP FOR 1-5/8" UNISTRUT, EACH</v>
      </c>
      <c r="H54" s="54">
        <f>IFERROR(VLOOKUP(B54,'1'!A:D,4,FALSE),0)</f>
        <v>0.5</v>
      </c>
      <c r="I54" s="65">
        <f t="shared" si="2"/>
        <v>0</v>
      </c>
      <c r="J54" s="18">
        <f t="shared" si="0"/>
        <v>0</v>
      </c>
    </row>
    <row r="55" spans="1:10" x14ac:dyDescent="0.25">
      <c r="A55" s="6"/>
      <c r="B55" s="23" t="s">
        <v>72</v>
      </c>
      <c r="C55" s="8">
        <f>VLOOKUP(B55,'1'!A:D,3,FALSE)</f>
        <v>8.0500000000000007</v>
      </c>
      <c r="D55" s="120"/>
      <c r="E55" s="36">
        <f t="shared" si="9"/>
        <v>0</v>
      </c>
      <c r="F55" s="12" t="s">
        <v>30</v>
      </c>
      <c r="G55" s="34" t="str">
        <f>VLOOKUP(B55,'1'!A:B,2,FALSE)</f>
        <v>CLAMP FOR 1-5/8" UNISTRUT, EACH</v>
      </c>
      <c r="H55" s="54">
        <f>IFERROR(VLOOKUP(B55,'1'!A:D,4,FALSE),0)</f>
        <v>0.94</v>
      </c>
      <c r="I55" s="65">
        <f t="shared" si="2"/>
        <v>0</v>
      </c>
      <c r="J55" s="18">
        <f t="shared" si="0"/>
        <v>0</v>
      </c>
    </row>
    <row r="56" spans="1:10" x14ac:dyDescent="0.25">
      <c r="A56" s="6" t="s">
        <v>73</v>
      </c>
      <c r="B56" s="23"/>
      <c r="C56" s="8"/>
      <c r="D56" s="122"/>
      <c r="E56" s="36"/>
      <c r="F56" s="12"/>
      <c r="G56" s="34"/>
      <c r="H56" s="54">
        <f>IFERROR(VLOOKUP(B56,'1'!A:D,4,FALSE),0)</f>
        <v>0</v>
      </c>
      <c r="I56" s="65">
        <f t="shared" si="2"/>
        <v>0</v>
      </c>
      <c r="J56" s="18">
        <f t="shared" si="0"/>
        <v>0</v>
      </c>
    </row>
    <row r="57" spans="1:10" ht="15.75" thickBot="1" x14ac:dyDescent="0.3">
      <c r="A57" s="33"/>
      <c r="B57" s="25" t="s">
        <v>74</v>
      </c>
      <c r="C57" s="26">
        <f>VLOOKUP(B57,'1'!A:D,3,FALSE)</f>
        <v>17.420000000000002</v>
      </c>
      <c r="D57" s="123"/>
      <c r="E57" s="39">
        <f>C57*D57</f>
        <v>0</v>
      </c>
      <c r="F57" s="31"/>
      <c r="G57" s="38" t="str">
        <f>VLOOKUP(B57,'1'!A:B,2,FALSE)</f>
        <v>CANTILEVER ARM,  12",  1-5/8 UNISTRUT</v>
      </c>
      <c r="H57" s="54">
        <f>IFERROR(VLOOKUP(B57,'1'!A:D,4,FALSE),0)</f>
        <v>2.61</v>
      </c>
      <c r="I57" s="65">
        <f t="shared" si="2"/>
        <v>0</v>
      </c>
      <c r="J57" s="18">
        <f t="shared" si="0"/>
        <v>0</v>
      </c>
    </row>
    <row r="58" spans="1:10" ht="15.75" thickBot="1" x14ac:dyDescent="0.3">
      <c r="A58" s="5"/>
      <c r="B58" s="183" t="s">
        <v>75</v>
      </c>
      <c r="C58" s="194"/>
      <c r="D58" s="194"/>
      <c r="E58" s="204"/>
      <c r="F58" s="204"/>
      <c r="G58" s="205"/>
      <c r="H58" s="54">
        <f>IFERROR(VLOOKUP(B58,'1'!A:D,4,FALSE),0)</f>
        <v>0</v>
      </c>
      <c r="I58" s="65">
        <f t="shared" si="2"/>
        <v>0</v>
      </c>
      <c r="J58" s="18">
        <f t="shared" si="0"/>
        <v>0</v>
      </c>
    </row>
    <row r="59" spans="1:10" x14ac:dyDescent="0.25">
      <c r="A59" s="6"/>
      <c r="B59" s="7" t="s">
        <v>76</v>
      </c>
      <c r="C59" s="8">
        <f>VLOOKUP(B59,'1'!A:D,3,FALSE)</f>
        <v>11.88</v>
      </c>
      <c r="D59" s="120"/>
      <c r="E59" s="35">
        <f t="shared" ref="E59:E64" si="10">C59*D59</f>
        <v>0</v>
      </c>
      <c r="F59" s="10" t="s">
        <v>20</v>
      </c>
      <c r="G59" s="68" t="str">
        <f>VLOOKUP(B59,'1'!A:B,2,FALSE)</f>
        <v>3/4" UNION COMPRESSED  PIPE</v>
      </c>
      <c r="H59" s="54">
        <f>IFERROR(VLOOKUP(B59,'1'!A:D,4,FALSE),0)</f>
        <v>0.09</v>
      </c>
      <c r="I59" s="65">
        <f t="shared" si="2"/>
        <v>0</v>
      </c>
      <c r="J59" s="18">
        <f t="shared" si="0"/>
        <v>0</v>
      </c>
    </row>
    <row r="60" spans="1:10" x14ac:dyDescent="0.25">
      <c r="A60" s="6"/>
      <c r="B60" s="7" t="s">
        <v>77</v>
      </c>
      <c r="C60" s="8">
        <f>VLOOKUP(B60,'1'!A:D,3,FALSE)</f>
        <v>15.82</v>
      </c>
      <c r="D60" s="120"/>
      <c r="E60" s="36">
        <f t="shared" si="10"/>
        <v>0</v>
      </c>
      <c r="F60" s="12" t="s">
        <v>22</v>
      </c>
      <c r="G60" s="11" t="str">
        <f>VLOOKUP(B60,'1'!A:B,2,FALSE)</f>
        <v xml:space="preserve">1"  UNION </v>
      </c>
      <c r="H60" s="54">
        <f>IFERROR(VLOOKUP(B60,'1'!A:D,4,FALSE),0)</f>
        <v>0.11</v>
      </c>
      <c r="I60" s="65">
        <f t="shared" si="2"/>
        <v>0</v>
      </c>
      <c r="J60" s="18">
        <f t="shared" si="0"/>
        <v>0</v>
      </c>
    </row>
    <row r="61" spans="1:10" x14ac:dyDescent="0.25">
      <c r="A61" s="6"/>
      <c r="B61" s="7" t="s">
        <v>78</v>
      </c>
      <c r="C61" s="8">
        <f>VLOOKUP(B61,'1'!A:D,3,FALSE)</f>
        <v>30.18</v>
      </c>
      <c r="D61" s="120"/>
      <c r="E61" s="36">
        <f t="shared" si="10"/>
        <v>0</v>
      </c>
      <c r="F61" s="12" t="s">
        <v>24</v>
      </c>
      <c r="G61" s="11" t="str">
        <f>VLOOKUP(B61,'1'!A:B,2,FALSE)</f>
        <v xml:space="preserve">1-1/2" UNION </v>
      </c>
      <c r="H61" s="54">
        <f>IFERROR(VLOOKUP(B61,'1'!A:D,4,FALSE),0)</f>
        <v>0.35</v>
      </c>
      <c r="I61" s="65">
        <f t="shared" si="2"/>
        <v>0</v>
      </c>
      <c r="J61" s="18">
        <f t="shared" si="0"/>
        <v>0</v>
      </c>
    </row>
    <row r="62" spans="1:10" x14ac:dyDescent="0.25">
      <c r="A62" s="6"/>
      <c r="B62" s="13" t="s">
        <v>79</v>
      </c>
      <c r="C62" s="8">
        <f>VLOOKUP(B62,'1'!A:D,3,FALSE)</f>
        <v>34.9</v>
      </c>
      <c r="D62" s="120"/>
      <c r="E62" s="36">
        <f t="shared" si="10"/>
        <v>0</v>
      </c>
      <c r="F62" s="12" t="s">
        <v>26</v>
      </c>
      <c r="G62" s="11" t="str">
        <f>VLOOKUP(B62,'1'!A:B,2,FALSE)</f>
        <v xml:space="preserve">2" UNION </v>
      </c>
      <c r="H62" s="54">
        <f>IFERROR(VLOOKUP(B62,'1'!A:D,4,FALSE),0)</f>
        <v>0.51</v>
      </c>
      <c r="I62" s="65">
        <f t="shared" si="2"/>
        <v>0</v>
      </c>
      <c r="J62" s="18">
        <f t="shared" si="0"/>
        <v>0</v>
      </c>
    </row>
    <row r="63" spans="1:10" x14ac:dyDescent="0.25">
      <c r="A63" s="6"/>
      <c r="B63" s="13" t="s">
        <v>80</v>
      </c>
      <c r="C63" s="8">
        <f>VLOOKUP(B63,'1'!A:D,3,FALSE)</f>
        <v>76.459999999999994</v>
      </c>
      <c r="D63" s="120"/>
      <c r="E63" s="36">
        <f t="shared" si="10"/>
        <v>0</v>
      </c>
      <c r="F63" s="12" t="s">
        <v>28</v>
      </c>
      <c r="G63" s="11" t="str">
        <f>VLOOKUP(B63,'1'!A:B,2,FALSE)</f>
        <v xml:space="preserve">3"  UNION </v>
      </c>
      <c r="H63" s="54">
        <f>IFERROR(VLOOKUP(B63,'1'!A:D,4,FALSE),0)</f>
        <v>1.5</v>
      </c>
      <c r="I63" s="65">
        <f t="shared" si="2"/>
        <v>0</v>
      </c>
      <c r="J63" s="18">
        <f t="shared" si="0"/>
        <v>0</v>
      </c>
    </row>
    <row r="64" spans="1:10" ht="15.75" thickBot="1" x14ac:dyDescent="0.3">
      <c r="A64" s="6"/>
      <c r="B64" s="13" t="s">
        <v>81</v>
      </c>
      <c r="C64" s="8">
        <f>VLOOKUP(B64,'1'!A:D,3,FALSE)</f>
        <v>98.18</v>
      </c>
      <c r="D64" s="120"/>
      <c r="E64" s="39">
        <f t="shared" si="10"/>
        <v>0</v>
      </c>
      <c r="F64" s="31" t="s">
        <v>30</v>
      </c>
      <c r="G64" s="55" t="str">
        <f>VLOOKUP(B64,'1'!A:B,2,FALSE)</f>
        <v xml:space="preserve">4"  UNION </v>
      </c>
      <c r="H64" s="54">
        <f>IFERROR(VLOOKUP(B64,'1'!A:D,4,FALSE),0)</f>
        <v>2</v>
      </c>
      <c r="I64" s="65">
        <f t="shared" si="2"/>
        <v>0</v>
      </c>
      <c r="J64" s="18">
        <f t="shared" si="0"/>
        <v>0</v>
      </c>
    </row>
    <row r="65" spans="1:10" ht="15.75" thickBot="1" x14ac:dyDescent="0.3">
      <c r="A65" s="5"/>
      <c r="B65" s="183" t="s">
        <v>82</v>
      </c>
      <c r="C65" s="184"/>
      <c r="D65" s="184"/>
      <c r="E65" s="185"/>
      <c r="F65" s="185"/>
      <c r="G65" s="186"/>
      <c r="H65" s="54">
        <f>IFERROR(VLOOKUP(B65,'1'!A:D,4,FALSE),0)</f>
        <v>0</v>
      </c>
      <c r="I65" s="65">
        <f t="shared" si="2"/>
        <v>0</v>
      </c>
      <c r="J65" s="18">
        <f t="shared" si="0"/>
        <v>0</v>
      </c>
    </row>
    <row r="66" spans="1:10" x14ac:dyDescent="0.25">
      <c r="A66" s="6"/>
      <c r="B66" s="16" t="s">
        <v>83</v>
      </c>
      <c r="C66" s="8">
        <f>VLOOKUP(B66,'1'!A:D,3,FALSE)</f>
        <v>22.96</v>
      </c>
      <c r="D66" s="130"/>
      <c r="E66" s="35">
        <f t="shared" ref="E66:E71" si="11">C66*D66</f>
        <v>0</v>
      </c>
      <c r="F66" s="10" t="s">
        <v>20</v>
      </c>
      <c r="G66" s="68" t="str">
        <f>VLOOKUP(B66,'1'!A:B,2,FALSE)</f>
        <v xml:space="preserve">3/4" SLIDE UNION </v>
      </c>
      <c r="H66" s="54">
        <f>IFERROR(VLOOKUP(B66,'1'!A:D,4,FALSE),0)</f>
        <v>0.11</v>
      </c>
      <c r="I66" s="65">
        <f t="shared" si="2"/>
        <v>0</v>
      </c>
      <c r="J66" s="18">
        <f t="shared" si="0"/>
        <v>0</v>
      </c>
    </row>
    <row r="67" spans="1:10" x14ac:dyDescent="0.25">
      <c r="A67" s="6"/>
      <c r="B67" s="7" t="s">
        <v>84</v>
      </c>
      <c r="C67" s="8">
        <f>VLOOKUP(B67,'1'!A:D,3,FALSE)</f>
        <v>26.12</v>
      </c>
      <c r="D67" s="131"/>
      <c r="E67" s="36">
        <f t="shared" si="11"/>
        <v>0</v>
      </c>
      <c r="F67" s="12" t="s">
        <v>22</v>
      </c>
      <c r="G67" s="11" t="str">
        <f>VLOOKUP(B67,'1'!A:B,2,FALSE)</f>
        <v xml:space="preserve">1" SLIDE UNION COMPRESSED </v>
      </c>
      <c r="H67" s="54">
        <f>IFERROR(VLOOKUP(B67,'1'!A:D,4,FALSE),0)</f>
        <v>0.15</v>
      </c>
      <c r="I67" s="65">
        <f t="shared" si="2"/>
        <v>0</v>
      </c>
      <c r="J67" s="18">
        <f t="shared" si="0"/>
        <v>0</v>
      </c>
    </row>
    <row r="68" spans="1:10" x14ac:dyDescent="0.25">
      <c r="A68" s="6"/>
      <c r="B68" s="7" t="s">
        <v>85</v>
      </c>
      <c r="C68" s="8">
        <f>VLOOKUP(B68,'1'!A:D,3,FALSE)</f>
        <v>35.049999999999997</v>
      </c>
      <c r="D68" s="131"/>
      <c r="E68" s="36">
        <f t="shared" si="11"/>
        <v>0</v>
      </c>
      <c r="F68" s="12" t="s">
        <v>24</v>
      </c>
      <c r="G68" s="11" t="str">
        <f>VLOOKUP(B68,'1'!A:B,2,FALSE)</f>
        <v xml:space="preserve">1-1/2" SLIDE UNION COMPRESSED </v>
      </c>
      <c r="H68" s="54">
        <f>IFERROR(VLOOKUP(B68,'1'!A:D,4,FALSE),0)</f>
        <v>0.55000000000000004</v>
      </c>
      <c r="I68" s="65">
        <f t="shared" si="2"/>
        <v>0</v>
      </c>
      <c r="J68" s="18">
        <f t="shared" si="0"/>
        <v>0</v>
      </c>
    </row>
    <row r="69" spans="1:10" x14ac:dyDescent="0.25">
      <c r="A69" s="6"/>
      <c r="B69" s="7" t="s">
        <v>86</v>
      </c>
      <c r="C69" s="8">
        <f>VLOOKUP(B69,'1'!A:D,3,FALSE)</f>
        <v>44.3</v>
      </c>
      <c r="D69" s="131"/>
      <c r="E69" s="36">
        <f t="shared" si="11"/>
        <v>0</v>
      </c>
      <c r="F69" s="12" t="s">
        <v>26</v>
      </c>
      <c r="G69" s="11" t="str">
        <f>VLOOKUP(B69,'1'!A:B,2,FALSE)</f>
        <v xml:space="preserve">2" SLIDE UNION COMPRESSED </v>
      </c>
      <c r="H69" s="54">
        <f>IFERROR(VLOOKUP(B69,'1'!A:D,4,FALSE),0)</f>
        <v>0.66</v>
      </c>
      <c r="I69" s="65">
        <f t="shared" si="2"/>
        <v>0</v>
      </c>
      <c r="J69" s="18">
        <f t="shared" si="0"/>
        <v>0</v>
      </c>
    </row>
    <row r="70" spans="1:10" x14ac:dyDescent="0.25">
      <c r="A70" s="6"/>
      <c r="B70" s="13" t="s">
        <v>87</v>
      </c>
      <c r="C70" s="8">
        <f>VLOOKUP(B70,'1'!A:D,3,FALSE)</f>
        <v>113.9</v>
      </c>
      <c r="D70" s="131"/>
      <c r="E70" s="36">
        <f t="shared" si="11"/>
        <v>0</v>
      </c>
      <c r="F70" s="12" t="s">
        <v>28</v>
      </c>
      <c r="G70" s="11" t="str">
        <f>VLOOKUP(B70,'1'!A:B,2,FALSE)</f>
        <v xml:space="preserve">3" SLIDE UNION COMPRESSED </v>
      </c>
      <c r="H70" s="54">
        <f>IFERROR(VLOOKUP(B70,'1'!A:D,4,FALSE),0)</f>
        <v>1.5</v>
      </c>
      <c r="I70" s="65">
        <f t="shared" si="2"/>
        <v>0</v>
      </c>
      <c r="J70" s="18">
        <f t="shared" si="0"/>
        <v>0</v>
      </c>
    </row>
    <row r="71" spans="1:10" ht="15.75" thickBot="1" x14ac:dyDescent="0.3">
      <c r="A71" s="6"/>
      <c r="B71" s="13" t="s">
        <v>88</v>
      </c>
      <c r="C71" s="8">
        <f>VLOOKUP(B71,'1'!A:D,3,FALSE)</f>
        <v>148.77000000000001</v>
      </c>
      <c r="D71" s="132"/>
      <c r="E71" s="39">
        <f t="shared" si="11"/>
        <v>0</v>
      </c>
      <c r="F71" s="31" t="s">
        <v>30</v>
      </c>
      <c r="G71" s="55" t="str">
        <f>VLOOKUP(B71,'1'!A:B,2,FALSE)</f>
        <v xml:space="preserve">4" SLIDE UNION COMPRESSED </v>
      </c>
      <c r="H71" s="54">
        <f>IFERROR(VLOOKUP(B71,'1'!A:D,4,FALSE),0)</f>
        <v>2</v>
      </c>
      <c r="I71" s="65">
        <f t="shared" si="2"/>
        <v>0</v>
      </c>
      <c r="J71" s="18">
        <f t="shared" si="0"/>
        <v>0</v>
      </c>
    </row>
    <row r="72" spans="1:10" ht="15.75" thickBot="1" x14ac:dyDescent="0.3">
      <c r="A72" s="5"/>
      <c r="B72" s="183" t="s">
        <v>89</v>
      </c>
      <c r="C72" s="184"/>
      <c r="D72" s="184"/>
      <c r="E72" s="185"/>
      <c r="F72" s="185"/>
      <c r="G72" s="186"/>
      <c r="H72" s="54">
        <f>IFERROR(VLOOKUP(B72,'1'!A:D,4,FALSE),0)</f>
        <v>0</v>
      </c>
      <c r="I72" s="65">
        <f t="shared" si="2"/>
        <v>0</v>
      </c>
      <c r="J72" s="18">
        <f t="shared" ref="J72:J135" si="12">C72*D72</f>
        <v>0</v>
      </c>
    </row>
    <row r="73" spans="1:10" x14ac:dyDescent="0.25">
      <c r="A73" s="6"/>
      <c r="B73" s="21" t="s">
        <v>90</v>
      </c>
      <c r="C73" s="22">
        <f>VLOOKUP(B73,'1'!A:D,3,FALSE)</f>
        <v>20.57</v>
      </c>
      <c r="D73" s="125"/>
      <c r="E73" s="35">
        <f t="shared" ref="E73:E81" si="13">C73*D73</f>
        <v>0</v>
      </c>
      <c r="F73" s="10" t="s">
        <v>22</v>
      </c>
      <c r="G73" s="68" t="str">
        <f>VLOOKUP(B73,'1'!A:B,2,FALSE)</f>
        <v xml:space="preserve">1" X 3/4" REDUCTION UNION </v>
      </c>
      <c r="H73" s="54">
        <f>IFERROR(VLOOKUP(B73,'1'!A:D,4,FALSE),0)</f>
        <v>0.11</v>
      </c>
      <c r="I73" s="65">
        <f t="shared" ref="I73:I136" si="14">H73*D73</f>
        <v>0</v>
      </c>
      <c r="J73" s="18">
        <f t="shared" si="12"/>
        <v>0</v>
      </c>
    </row>
    <row r="74" spans="1:10" x14ac:dyDescent="0.25">
      <c r="A74" s="6"/>
      <c r="B74" s="23" t="s">
        <v>91</v>
      </c>
      <c r="C74" s="8">
        <f>VLOOKUP(B74,'1'!A:D,3,FALSE)</f>
        <v>33.1</v>
      </c>
      <c r="D74" s="126"/>
      <c r="E74" s="36">
        <f t="shared" si="13"/>
        <v>0</v>
      </c>
      <c r="F74" s="12" t="s">
        <v>24</v>
      </c>
      <c r="G74" s="11" t="str">
        <f>VLOOKUP(B74,'1'!A:B,2,FALSE)</f>
        <v xml:space="preserve">1-1/2" X 3/4" REDUCTION UNION </v>
      </c>
      <c r="H74" s="54">
        <f>IFERROR(VLOOKUP(B74,'1'!A:D,4,FALSE),0)</f>
        <v>0.22</v>
      </c>
      <c r="I74" s="65">
        <f t="shared" si="14"/>
        <v>0</v>
      </c>
      <c r="J74" s="18">
        <f t="shared" si="12"/>
        <v>0</v>
      </c>
    </row>
    <row r="75" spans="1:10" x14ac:dyDescent="0.25">
      <c r="A75" s="6"/>
      <c r="B75" s="23" t="s">
        <v>92</v>
      </c>
      <c r="C75" s="8">
        <f>VLOOKUP(B75,'1'!A:D,3,FALSE)</f>
        <v>35.049999999999997</v>
      </c>
      <c r="D75" s="126"/>
      <c r="E75" s="36">
        <f t="shared" si="13"/>
        <v>0</v>
      </c>
      <c r="F75" s="12" t="s">
        <v>24</v>
      </c>
      <c r="G75" s="11" t="str">
        <f>VLOOKUP(B75,'1'!A:B,2,FALSE)</f>
        <v xml:space="preserve">1-1/2" X 1" REDUCTION UNION </v>
      </c>
      <c r="H75" s="54">
        <f>IFERROR(VLOOKUP(B75,'1'!A:D,4,FALSE),0)</f>
        <v>0.22</v>
      </c>
      <c r="I75" s="65">
        <f t="shared" si="14"/>
        <v>0</v>
      </c>
      <c r="J75" s="18">
        <f t="shared" si="12"/>
        <v>0</v>
      </c>
    </row>
    <row r="76" spans="1:10" x14ac:dyDescent="0.25">
      <c r="A76" s="6"/>
      <c r="B76" s="23" t="s">
        <v>93</v>
      </c>
      <c r="C76" s="8">
        <f>VLOOKUP(B76,'1'!A:D,3,FALSE)</f>
        <v>40.68</v>
      </c>
      <c r="D76" s="126"/>
      <c r="E76" s="36">
        <f t="shared" si="13"/>
        <v>0</v>
      </c>
      <c r="F76" s="12" t="s">
        <v>26</v>
      </c>
      <c r="G76" s="11" t="str">
        <f>VLOOKUP(B76,'1'!A:B,2,FALSE)</f>
        <v xml:space="preserve">2" X 3/4" REDUCTION UNION </v>
      </c>
      <c r="H76" s="54">
        <f>IFERROR(VLOOKUP(B76,'1'!A:D,4,FALSE),0)</f>
        <v>0.35</v>
      </c>
      <c r="I76" s="65">
        <f t="shared" si="14"/>
        <v>0</v>
      </c>
      <c r="J76" s="18">
        <f t="shared" si="12"/>
        <v>0</v>
      </c>
    </row>
    <row r="77" spans="1:10" x14ac:dyDescent="0.25">
      <c r="A77" s="6"/>
      <c r="B77" s="23" t="s">
        <v>94</v>
      </c>
      <c r="C77" s="8">
        <f>VLOOKUP(B77,'1'!A:D,3,FALSE)</f>
        <v>42.49</v>
      </c>
      <c r="D77" s="126"/>
      <c r="E77" s="36">
        <f t="shared" si="13"/>
        <v>0</v>
      </c>
      <c r="F77" s="12" t="s">
        <v>26</v>
      </c>
      <c r="G77" s="11" t="str">
        <f>VLOOKUP(B77,'1'!A:B,2,FALSE)</f>
        <v xml:space="preserve">2" X 1" REDUCTION UNION </v>
      </c>
      <c r="H77" s="54">
        <f>IFERROR(VLOOKUP(B77,'1'!A:D,4,FALSE),0)</f>
        <v>0.35</v>
      </c>
      <c r="I77" s="65">
        <f t="shared" si="14"/>
        <v>0</v>
      </c>
      <c r="J77" s="18">
        <f t="shared" si="12"/>
        <v>0</v>
      </c>
    </row>
    <row r="78" spans="1:10" x14ac:dyDescent="0.25">
      <c r="A78" s="6"/>
      <c r="B78" s="24" t="s">
        <v>95</v>
      </c>
      <c r="C78" s="8">
        <f>VLOOKUP(B78,'1'!A:D,3,FALSE)</f>
        <v>42.49</v>
      </c>
      <c r="D78" s="126"/>
      <c r="E78" s="36">
        <f t="shared" si="13"/>
        <v>0</v>
      </c>
      <c r="F78" s="12" t="s">
        <v>26</v>
      </c>
      <c r="G78" s="11" t="str">
        <f>VLOOKUP(B78,'1'!A:B,2,FALSE)</f>
        <v xml:space="preserve">2" X 1-1/2" REDUCTION UNION </v>
      </c>
      <c r="H78" s="54">
        <f>IFERROR(VLOOKUP(B78,'1'!A:D,4,FALSE),0)</f>
        <v>0.44</v>
      </c>
      <c r="I78" s="65">
        <f t="shared" si="14"/>
        <v>0</v>
      </c>
      <c r="J78" s="18">
        <f t="shared" si="12"/>
        <v>0</v>
      </c>
    </row>
    <row r="79" spans="1:10" x14ac:dyDescent="0.25">
      <c r="A79" s="6"/>
      <c r="B79" s="24" t="s">
        <v>96</v>
      </c>
      <c r="C79" s="8">
        <f>VLOOKUP(B79,'1'!A:D,3,FALSE)</f>
        <v>108.1</v>
      </c>
      <c r="D79" s="126"/>
      <c r="E79" s="36">
        <f t="shared" si="13"/>
        <v>0</v>
      </c>
      <c r="F79" s="12" t="s">
        <v>28</v>
      </c>
      <c r="G79" s="11" t="str">
        <f>VLOOKUP(B79,'1'!A:B,2,FALSE)</f>
        <v xml:space="preserve">3" X 2" REDUCTION UNION </v>
      </c>
      <c r="H79" s="54">
        <f>IFERROR(VLOOKUP(B79,'1'!A:D,4,FALSE),0)</f>
        <v>4</v>
      </c>
      <c r="I79" s="65">
        <f t="shared" si="14"/>
        <v>0</v>
      </c>
      <c r="J79" s="18">
        <f t="shared" si="12"/>
        <v>0</v>
      </c>
    </row>
    <row r="80" spans="1:10" x14ac:dyDescent="0.25">
      <c r="A80" s="6"/>
      <c r="B80" s="24" t="s">
        <v>97</v>
      </c>
      <c r="C80" s="8">
        <f>VLOOKUP(B80,'1'!A:D,3,FALSE)</f>
        <v>136.88999999999999</v>
      </c>
      <c r="D80" s="126"/>
      <c r="E80" s="36">
        <f t="shared" si="13"/>
        <v>0</v>
      </c>
      <c r="F80" s="12" t="s">
        <v>30</v>
      </c>
      <c r="G80" s="11" t="str">
        <f>VLOOKUP(B80,'1'!A:B,2,FALSE)</f>
        <v xml:space="preserve">4" X 2" REDUCTION UNION </v>
      </c>
      <c r="H80" s="54">
        <f>IFERROR(VLOOKUP(B80,'1'!A:D,4,FALSE),0)</f>
        <v>4</v>
      </c>
      <c r="I80" s="65">
        <f t="shared" si="14"/>
        <v>0</v>
      </c>
      <c r="J80" s="18">
        <f t="shared" si="12"/>
        <v>0</v>
      </c>
    </row>
    <row r="81" spans="1:10" ht="15.75" thickBot="1" x14ac:dyDescent="0.3">
      <c r="A81" s="33"/>
      <c r="B81" s="25" t="s">
        <v>98</v>
      </c>
      <c r="C81" s="26">
        <f>VLOOKUP(B81,'1'!A:D,3,FALSE)</f>
        <v>139.47999999999999</v>
      </c>
      <c r="D81" s="133"/>
      <c r="E81" s="39">
        <f t="shared" si="13"/>
        <v>0</v>
      </c>
      <c r="F81" s="31" t="s">
        <v>30</v>
      </c>
      <c r="G81" s="55" t="str">
        <f>VLOOKUP(B81,'1'!A:B,2,FALSE)</f>
        <v xml:space="preserve">4" X 3" REDUCTION UNION </v>
      </c>
      <c r="H81" s="54">
        <f>IFERROR(VLOOKUP(B81,'1'!A:D,4,FALSE),0)</f>
        <v>4</v>
      </c>
      <c r="I81" s="65">
        <f t="shared" si="14"/>
        <v>0</v>
      </c>
      <c r="J81" s="18">
        <f t="shared" si="12"/>
        <v>0</v>
      </c>
    </row>
    <row r="82" spans="1:10" ht="15.75" thickBot="1" x14ac:dyDescent="0.3">
      <c r="A82" s="5"/>
      <c r="B82" s="183" t="s">
        <v>99</v>
      </c>
      <c r="C82" s="188"/>
      <c r="D82" s="188"/>
      <c r="E82" s="188"/>
      <c r="F82" s="188"/>
      <c r="G82" s="191"/>
      <c r="H82" s="54">
        <f>IFERROR(VLOOKUP(B82,'1'!A:D,4,FALSE),0)</f>
        <v>0</v>
      </c>
      <c r="I82" s="65">
        <f t="shared" si="14"/>
        <v>0</v>
      </c>
      <c r="J82" s="18">
        <f t="shared" si="12"/>
        <v>0</v>
      </c>
    </row>
    <row r="83" spans="1:10" x14ac:dyDescent="0.25">
      <c r="A83" s="6"/>
      <c r="B83" s="16" t="s">
        <v>100</v>
      </c>
      <c r="C83" s="8">
        <f>VLOOKUP(B83,'1'!A:D,3,FALSE)</f>
        <v>18.98</v>
      </c>
      <c r="D83" s="119"/>
      <c r="E83" s="35">
        <f t="shared" ref="E83:E88" si="15">C83*D83</f>
        <v>0</v>
      </c>
      <c r="F83" s="10" t="s">
        <v>20</v>
      </c>
      <c r="G83" s="68" t="str">
        <f>VLOOKUP(B83,'1'!A:B,2,FALSE)</f>
        <v xml:space="preserve">3/4" 90 DEGREE ELBOW </v>
      </c>
      <c r="H83" s="54">
        <f>IFERROR(VLOOKUP(B83,'1'!A:D,4,FALSE),0)</f>
        <v>0.13</v>
      </c>
      <c r="I83" s="65">
        <f t="shared" si="14"/>
        <v>0</v>
      </c>
      <c r="J83" s="18">
        <f t="shared" si="12"/>
        <v>0</v>
      </c>
    </row>
    <row r="84" spans="1:10" x14ac:dyDescent="0.25">
      <c r="A84" s="6"/>
      <c r="B84" s="7" t="s">
        <v>101</v>
      </c>
      <c r="C84" s="8">
        <f>VLOOKUP(B84,'1'!A:D,3,FALSE)</f>
        <v>26.12</v>
      </c>
      <c r="D84" s="120"/>
      <c r="E84" s="36">
        <f t="shared" si="15"/>
        <v>0</v>
      </c>
      <c r="F84" s="12" t="s">
        <v>22</v>
      </c>
      <c r="G84" s="34" t="str">
        <f>VLOOKUP(B84,'1'!A:B,2,FALSE)</f>
        <v xml:space="preserve">1" 90 DEGREE ELBOW </v>
      </c>
      <c r="H84" s="54">
        <f>IFERROR(VLOOKUP(B84,'1'!A:D,4,FALSE),0)</f>
        <v>0.2</v>
      </c>
      <c r="I84" s="65">
        <f t="shared" si="14"/>
        <v>0</v>
      </c>
      <c r="J84" s="18">
        <f t="shared" si="12"/>
        <v>0</v>
      </c>
    </row>
    <row r="85" spans="1:10" x14ac:dyDescent="0.25">
      <c r="A85" s="6"/>
      <c r="B85" s="7" t="s">
        <v>102</v>
      </c>
      <c r="C85" s="8">
        <f>VLOOKUP(B85,'1'!A:D,3,FALSE)</f>
        <v>50.62</v>
      </c>
      <c r="D85" s="120"/>
      <c r="E85" s="36">
        <f t="shared" si="15"/>
        <v>0</v>
      </c>
      <c r="F85" s="12" t="s">
        <v>24</v>
      </c>
      <c r="G85" s="34" t="str">
        <f>VLOOKUP(B85,'1'!A:B,2,FALSE)</f>
        <v xml:space="preserve">1-1/2" 90 DEGREE ELBOW </v>
      </c>
      <c r="H85" s="54">
        <f>IFERROR(VLOOKUP(B85,'1'!A:D,4,FALSE),0)</f>
        <v>0.55000000000000004</v>
      </c>
      <c r="I85" s="65">
        <f t="shared" si="14"/>
        <v>0</v>
      </c>
      <c r="J85" s="18">
        <f t="shared" si="12"/>
        <v>0</v>
      </c>
    </row>
    <row r="86" spans="1:10" x14ac:dyDescent="0.25">
      <c r="A86" s="6"/>
      <c r="B86" s="7" t="s">
        <v>103</v>
      </c>
      <c r="C86" s="8">
        <f>VLOOKUP(B86,'1'!A:D,3,FALSE)</f>
        <v>61.47</v>
      </c>
      <c r="D86" s="120"/>
      <c r="E86" s="36">
        <f t="shared" si="15"/>
        <v>0</v>
      </c>
      <c r="F86" s="12" t="s">
        <v>26</v>
      </c>
      <c r="G86" s="34" t="str">
        <f>VLOOKUP(B86,'1'!A:B,2,FALSE)</f>
        <v xml:space="preserve">2" 90 DEGREE ELBOW </v>
      </c>
      <c r="H86" s="54">
        <f>IFERROR(VLOOKUP(B86,'1'!A:D,4,FALSE),0)</f>
        <v>0.88</v>
      </c>
      <c r="I86" s="65">
        <f t="shared" si="14"/>
        <v>0</v>
      </c>
      <c r="J86" s="18">
        <f t="shared" si="12"/>
        <v>0</v>
      </c>
    </row>
    <row r="87" spans="1:10" x14ac:dyDescent="0.25">
      <c r="A87" s="6"/>
      <c r="B87" s="13" t="s">
        <v>104</v>
      </c>
      <c r="C87" s="8">
        <f>VLOOKUP(B87,'1'!A:D,3,FALSE)</f>
        <v>152.4</v>
      </c>
      <c r="D87" s="120"/>
      <c r="E87" s="36">
        <f t="shared" si="15"/>
        <v>0</v>
      </c>
      <c r="F87" s="12" t="s">
        <v>28</v>
      </c>
      <c r="G87" s="34" t="str">
        <f>VLOOKUP(B87,'1'!A:B,2,FALSE)</f>
        <v xml:space="preserve">3" 90 DEGREE ELBOW </v>
      </c>
      <c r="H87" s="54">
        <f>IFERROR(VLOOKUP(B87,'1'!A:D,4,FALSE),0)</f>
        <v>2.5</v>
      </c>
      <c r="I87" s="65">
        <f t="shared" si="14"/>
        <v>0</v>
      </c>
      <c r="J87" s="18">
        <f t="shared" si="12"/>
        <v>0</v>
      </c>
    </row>
    <row r="88" spans="1:10" ht="15.75" thickBot="1" x14ac:dyDescent="0.3">
      <c r="A88" s="6"/>
      <c r="B88" s="30" t="s">
        <v>105</v>
      </c>
      <c r="C88" s="8">
        <f>VLOOKUP(B88,'1'!A:D,3,FALSE)</f>
        <v>199.4</v>
      </c>
      <c r="D88" s="120"/>
      <c r="E88" s="39">
        <f t="shared" si="15"/>
        <v>0</v>
      </c>
      <c r="F88" s="31" t="s">
        <v>30</v>
      </c>
      <c r="G88" s="38" t="str">
        <f>VLOOKUP(B88,'1'!A:B,2,FALSE)</f>
        <v xml:space="preserve">4" 90 DEGREE ELBOW </v>
      </c>
      <c r="H88" s="54">
        <f>IFERROR(VLOOKUP(B88,'1'!A:D,4,FALSE),0)</f>
        <v>4</v>
      </c>
      <c r="I88" s="65">
        <f t="shared" si="14"/>
        <v>0</v>
      </c>
      <c r="J88" s="18">
        <f t="shared" si="12"/>
        <v>0</v>
      </c>
    </row>
    <row r="89" spans="1:10" ht="15.75" thickBot="1" x14ac:dyDescent="0.3">
      <c r="A89" s="5"/>
      <c r="B89" s="183" t="s">
        <v>106</v>
      </c>
      <c r="C89" s="188"/>
      <c r="D89" s="188"/>
      <c r="E89" s="189"/>
      <c r="F89" s="189"/>
      <c r="G89" s="190"/>
      <c r="H89" s="54">
        <f>IFERROR(VLOOKUP(B89,'1'!A:D,4,FALSE),0)</f>
        <v>0</v>
      </c>
      <c r="I89" s="65">
        <f t="shared" si="14"/>
        <v>0</v>
      </c>
      <c r="J89" s="18">
        <f t="shared" si="12"/>
        <v>0</v>
      </c>
    </row>
    <row r="90" spans="1:10" x14ac:dyDescent="0.25">
      <c r="A90" s="6"/>
      <c r="B90" s="21" t="s">
        <v>107</v>
      </c>
      <c r="C90" s="8">
        <f>VLOOKUP(B90,'1'!A:D,3,FALSE)</f>
        <v>17.5</v>
      </c>
      <c r="D90" s="119"/>
      <c r="E90" s="35">
        <f t="shared" ref="E90:E95" si="16">C90*D90</f>
        <v>0</v>
      </c>
      <c r="F90" s="10" t="s">
        <v>20</v>
      </c>
      <c r="G90" s="68" t="str">
        <f>VLOOKUP(B90,'1'!A:B,2,FALSE)</f>
        <v xml:space="preserve">3/4" 45 DEGREE ELBOW </v>
      </c>
      <c r="H90" s="54">
        <f>IFERROR(VLOOKUP(B90,'1'!A:D,4,FALSE),0)</f>
        <v>0.11</v>
      </c>
      <c r="I90" s="65">
        <f t="shared" si="14"/>
        <v>0</v>
      </c>
      <c r="J90" s="18">
        <f t="shared" si="12"/>
        <v>0</v>
      </c>
    </row>
    <row r="91" spans="1:10" x14ac:dyDescent="0.25">
      <c r="A91" s="6"/>
      <c r="B91" s="23" t="s">
        <v>108</v>
      </c>
      <c r="C91" s="8">
        <f>VLOOKUP(B91,'1'!A:D,3,FALSE)</f>
        <v>24.5</v>
      </c>
      <c r="D91" s="120"/>
      <c r="E91" s="36">
        <f t="shared" si="16"/>
        <v>0</v>
      </c>
      <c r="F91" s="12" t="s">
        <v>22</v>
      </c>
      <c r="G91" s="34" t="str">
        <f>VLOOKUP(B91,'1'!A:B,2,FALSE)</f>
        <v xml:space="preserve">1" 45 DEGREE ELBOW </v>
      </c>
      <c r="H91" s="54">
        <f>IFERROR(VLOOKUP(B91,'1'!A:D,4,FALSE),0)</f>
        <v>0.18</v>
      </c>
      <c r="I91" s="65">
        <f t="shared" si="14"/>
        <v>0</v>
      </c>
      <c r="J91" s="18">
        <f t="shared" si="12"/>
        <v>0</v>
      </c>
    </row>
    <row r="92" spans="1:10" x14ac:dyDescent="0.25">
      <c r="A92" s="6"/>
      <c r="B92" s="23" t="s">
        <v>109</v>
      </c>
      <c r="C92" s="8">
        <f>VLOOKUP(B92,'1'!A:D,3,FALSE)</f>
        <v>48.5</v>
      </c>
      <c r="D92" s="120"/>
      <c r="E92" s="36">
        <f t="shared" si="16"/>
        <v>0</v>
      </c>
      <c r="F92" s="12" t="s">
        <v>51</v>
      </c>
      <c r="G92" s="34" t="str">
        <f>VLOOKUP(B92,'1'!A:B,2,FALSE)</f>
        <v xml:space="preserve">1-1/2" 45 DEGREE ELBOW </v>
      </c>
      <c r="H92" s="54">
        <f>IFERROR(VLOOKUP(B92,'1'!A:D,4,FALSE),0)</f>
        <v>0.49</v>
      </c>
      <c r="I92" s="65">
        <f t="shared" si="14"/>
        <v>0</v>
      </c>
      <c r="J92" s="18">
        <f t="shared" si="12"/>
        <v>0</v>
      </c>
    </row>
    <row r="93" spans="1:10" x14ac:dyDescent="0.25">
      <c r="A93" s="6"/>
      <c r="B93" s="23" t="s">
        <v>110</v>
      </c>
      <c r="C93" s="8">
        <f>VLOOKUP(B93,'1'!A:D,3,FALSE)</f>
        <v>62.5</v>
      </c>
      <c r="D93" s="120"/>
      <c r="E93" s="36">
        <f t="shared" si="16"/>
        <v>0</v>
      </c>
      <c r="F93" s="12" t="s">
        <v>26</v>
      </c>
      <c r="G93" s="34" t="str">
        <f>VLOOKUP(B93,'1'!A:B,2,FALSE)</f>
        <v xml:space="preserve">2" 45 DEGREE ELBOW </v>
      </c>
      <c r="H93" s="54">
        <f>IFERROR(VLOOKUP(B93,'1'!A:D,4,FALSE),0)</f>
        <v>0.77</v>
      </c>
      <c r="I93" s="65">
        <f t="shared" si="14"/>
        <v>0</v>
      </c>
      <c r="J93" s="18">
        <f t="shared" si="12"/>
        <v>0</v>
      </c>
    </row>
    <row r="94" spans="1:10" x14ac:dyDescent="0.25">
      <c r="A94" s="6"/>
      <c r="B94" s="24" t="s">
        <v>111</v>
      </c>
      <c r="C94" s="8">
        <f>VLOOKUP(B94,'1'!A:D,3,FALSE)</f>
        <v>152.93</v>
      </c>
      <c r="D94" s="120"/>
      <c r="E94" s="36">
        <f t="shared" si="16"/>
        <v>0</v>
      </c>
      <c r="F94" s="12" t="s">
        <v>28</v>
      </c>
      <c r="G94" s="34" t="str">
        <f>VLOOKUP(B94,'1'!A:B,2,FALSE)</f>
        <v xml:space="preserve">3" 45 DEGREE ELBOW </v>
      </c>
      <c r="H94" s="54">
        <f>IFERROR(VLOOKUP(B94,'1'!A:D,4,FALSE),0)</f>
        <v>2.5</v>
      </c>
      <c r="I94" s="65">
        <f t="shared" si="14"/>
        <v>0</v>
      </c>
      <c r="J94" s="18">
        <f t="shared" si="12"/>
        <v>0</v>
      </c>
    </row>
    <row r="95" spans="1:10" ht="15.75" thickBot="1" x14ac:dyDescent="0.3">
      <c r="A95" s="33"/>
      <c r="B95" s="25" t="s">
        <v>112</v>
      </c>
      <c r="C95" s="8">
        <f>VLOOKUP(B95,'1'!A:D,3,FALSE)</f>
        <v>199.91</v>
      </c>
      <c r="D95" s="120"/>
      <c r="E95" s="39">
        <f t="shared" si="16"/>
        <v>0</v>
      </c>
      <c r="F95" s="31" t="s">
        <v>30</v>
      </c>
      <c r="G95" s="38" t="str">
        <f>VLOOKUP(B95,'1'!A:B,2,FALSE)</f>
        <v xml:space="preserve">4" 45 DEGREE ELBOW </v>
      </c>
      <c r="H95" s="54">
        <f>IFERROR(VLOOKUP(B95,'1'!A:D,4,FALSE),0)</f>
        <v>4</v>
      </c>
      <c r="I95" s="65">
        <f t="shared" si="14"/>
        <v>0</v>
      </c>
      <c r="J95" s="18">
        <f t="shared" si="12"/>
        <v>0</v>
      </c>
    </row>
    <row r="96" spans="1:10" ht="15.75" thickBot="1" x14ac:dyDescent="0.3">
      <c r="A96" s="5"/>
      <c r="B96" s="183" t="s">
        <v>113</v>
      </c>
      <c r="C96" s="188"/>
      <c r="D96" s="188"/>
      <c r="E96" s="199"/>
      <c r="F96" s="199"/>
      <c r="G96" s="200"/>
      <c r="H96" s="54">
        <f>IFERROR(VLOOKUP(B96,'1'!A:D,4,FALSE),0)</f>
        <v>0</v>
      </c>
      <c r="I96" s="65">
        <f t="shared" si="14"/>
        <v>0</v>
      </c>
      <c r="J96" s="18">
        <f t="shared" si="12"/>
        <v>0</v>
      </c>
    </row>
    <row r="97" spans="1:10" x14ac:dyDescent="0.25">
      <c r="A97" s="6"/>
      <c r="B97" s="21"/>
      <c r="C97" s="8"/>
      <c r="D97" s="134"/>
      <c r="E97" s="35"/>
      <c r="F97" s="10"/>
      <c r="G97" s="27"/>
      <c r="H97" s="54">
        <f>IFERROR(VLOOKUP(B97,'1'!A:D,4,FALSE),0)</f>
        <v>0</v>
      </c>
      <c r="I97" s="65">
        <f t="shared" si="14"/>
        <v>0</v>
      </c>
      <c r="J97" s="18">
        <f t="shared" si="12"/>
        <v>0</v>
      </c>
    </row>
    <row r="98" spans="1:10" x14ac:dyDescent="0.25">
      <c r="A98" s="6"/>
      <c r="B98" s="23" t="s">
        <v>114</v>
      </c>
      <c r="C98" s="8">
        <f>VLOOKUP(B98,'1'!A:D,3,FALSE)</f>
        <v>37.97</v>
      </c>
      <c r="D98" s="126"/>
      <c r="E98" s="43">
        <f t="shared" ref="E98:E99" si="17">C98*D98</f>
        <v>0</v>
      </c>
      <c r="F98" s="12" t="s">
        <v>20</v>
      </c>
      <c r="G98" s="11" t="str">
        <f>VLOOKUP(B98,'1'!A:B,2,FALSE)</f>
        <v xml:space="preserve">3/4" 90 DEGREE REDUCING ELBOW X 1/2" FNPT </v>
      </c>
      <c r="H98" s="54">
        <f>IFERROR(VLOOKUP(B98,'1'!A:D,4,FALSE),0)</f>
        <v>0.25</v>
      </c>
      <c r="I98" s="65">
        <f t="shared" si="14"/>
        <v>0</v>
      </c>
      <c r="J98" s="18">
        <f t="shared" si="12"/>
        <v>0</v>
      </c>
    </row>
    <row r="99" spans="1:10" x14ac:dyDescent="0.25">
      <c r="A99" s="6"/>
      <c r="B99" s="23" t="s">
        <v>115</v>
      </c>
      <c r="C99" s="8">
        <f>VLOOKUP(B99,'1'!A:D,3,FALSE)</f>
        <v>59.34</v>
      </c>
      <c r="D99" s="126"/>
      <c r="E99" s="43">
        <f t="shared" si="17"/>
        <v>0</v>
      </c>
      <c r="F99" s="12" t="s">
        <v>22</v>
      </c>
      <c r="G99" s="34" t="str">
        <f>VLOOKUP(B99,'1'!A:B,2,FALSE)</f>
        <v xml:space="preserve">1" 90 DEGREE REDUCING ELBOW X 1/2" FNPT </v>
      </c>
      <c r="H99" s="54">
        <f>IFERROR(VLOOKUP(B99,'1'!A:D,4,FALSE),0)</f>
        <v>0.35</v>
      </c>
      <c r="I99" s="65">
        <f t="shared" si="14"/>
        <v>0</v>
      </c>
      <c r="J99" s="18">
        <f t="shared" si="12"/>
        <v>0</v>
      </c>
    </row>
    <row r="100" spans="1:10" ht="15.75" thickBot="1" x14ac:dyDescent="0.3">
      <c r="A100" s="6"/>
      <c r="B100" s="23"/>
      <c r="C100" s="8"/>
      <c r="D100" s="127"/>
      <c r="E100" s="70"/>
      <c r="F100" s="31"/>
      <c r="G100" s="32"/>
      <c r="H100" s="54">
        <f>IFERROR(VLOOKUP(B100,'1'!A:D,4,FALSE),0)</f>
        <v>0</v>
      </c>
      <c r="I100" s="65">
        <f t="shared" si="14"/>
        <v>0</v>
      </c>
      <c r="J100" s="18">
        <f t="shared" si="12"/>
        <v>0</v>
      </c>
    </row>
    <row r="101" spans="1:10" ht="15.75" thickBot="1" x14ac:dyDescent="0.3">
      <c r="A101" s="5"/>
      <c r="B101" s="183" t="s">
        <v>116</v>
      </c>
      <c r="C101" s="188"/>
      <c r="D101" s="188"/>
      <c r="E101" s="188"/>
      <c r="F101" s="188"/>
      <c r="G101" s="191"/>
      <c r="H101" s="54">
        <f>IFERROR(VLOOKUP(B101,'1'!A:D,4,FALSE),0)</f>
        <v>0</v>
      </c>
      <c r="I101" s="65">
        <f t="shared" si="14"/>
        <v>0</v>
      </c>
      <c r="J101" s="18">
        <f t="shared" si="12"/>
        <v>0</v>
      </c>
    </row>
    <row r="102" spans="1:10" x14ac:dyDescent="0.25">
      <c r="A102" s="20"/>
      <c r="B102" s="48" t="s">
        <v>117</v>
      </c>
      <c r="C102" s="42">
        <f>VLOOKUP(B102,'1'!A:D,3,FALSE)</f>
        <v>29.29</v>
      </c>
      <c r="D102" s="135"/>
      <c r="E102" s="35">
        <f t="shared" ref="E102:E107" si="18">C102*D102</f>
        <v>0</v>
      </c>
      <c r="F102" s="10" t="s">
        <v>20</v>
      </c>
      <c r="G102" s="68" t="str">
        <f>VLOOKUP(B102,'1'!A:B,2,FALSE)</f>
        <v xml:space="preserve">3/4" EQUAL TEE </v>
      </c>
      <c r="H102" s="54">
        <f>IFERROR(VLOOKUP(B102,'1'!A:D,4,FALSE),0)</f>
        <v>0.26</v>
      </c>
      <c r="I102" s="65">
        <f t="shared" si="14"/>
        <v>0</v>
      </c>
      <c r="J102" s="18">
        <f t="shared" si="12"/>
        <v>0</v>
      </c>
    </row>
    <row r="103" spans="1:10" x14ac:dyDescent="0.25">
      <c r="A103" s="20"/>
      <c r="B103" s="23" t="s">
        <v>118</v>
      </c>
      <c r="C103" s="8">
        <f>VLOOKUP(B103,'1'!A:D,3,FALSE)</f>
        <v>41.13</v>
      </c>
      <c r="D103" s="126"/>
      <c r="E103" s="36">
        <f t="shared" si="18"/>
        <v>0</v>
      </c>
      <c r="F103" s="12" t="s">
        <v>22</v>
      </c>
      <c r="G103" s="28" t="str">
        <f>VLOOKUP(B103,'1'!A:B,2,FALSE)</f>
        <v xml:space="preserve">1" EQUAL TEE </v>
      </c>
      <c r="H103" s="54">
        <f>IFERROR(VLOOKUP(B103,'1'!A:D,4,FALSE),0)</f>
        <v>0.33</v>
      </c>
      <c r="I103" s="65">
        <f t="shared" si="14"/>
        <v>0</v>
      </c>
      <c r="J103" s="18">
        <f t="shared" si="12"/>
        <v>0</v>
      </c>
    </row>
    <row r="104" spans="1:10" x14ac:dyDescent="0.25">
      <c r="A104" s="20"/>
      <c r="B104" s="23" t="s">
        <v>119</v>
      </c>
      <c r="C104" s="8">
        <f>VLOOKUP(B104,'1'!A:D,3,FALSE)</f>
        <v>69.12</v>
      </c>
      <c r="D104" s="126"/>
      <c r="E104" s="36">
        <f t="shared" si="18"/>
        <v>0</v>
      </c>
      <c r="F104" s="12" t="s">
        <v>24</v>
      </c>
      <c r="G104" s="28" t="str">
        <f>VLOOKUP(B104,'1'!A:B,2,FALSE)</f>
        <v xml:space="preserve">1-1/2" EQUAL TEE </v>
      </c>
      <c r="H104" s="54">
        <f>IFERROR(VLOOKUP(B104,'1'!A:D,4,FALSE),0)</f>
        <v>0.66</v>
      </c>
      <c r="I104" s="65">
        <f t="shared" si="14"/>
        <v>0</v>
      </c>
      <c r="J104" s="18">
        <f t="shared" si="12"/>
        <v>0</v>
      </c>
    </row>
    <row r="105" spans="1:10" x14ac:dyDescent="0.25">
      <c r="A105" s="20"/>
      <c r="B105" s="23" t="s">
        <v>120</v>
      </c>
      <c r="C105" s="8">
        <f>VLOOKUP(B105,'1'!A:D,3,FALSE)</f>
        <v>85.88</v>
      </c>
      <c r="D105" s="126"/>
      <c r="E105" s="36">
        <f t="shared" si="18"/>
        <v>0</v>
      </c>
      <c r="F105" s="12" t="s">
        <v>26</v>
      </c>
      <c r="G105" s="29" t="str">
        <f>VLOOKUP(B105,'1'!A:B,2,FALSE)</f>
        <v xml:space="preserve">2" EQUAL TEE </v>
      </c>
      <c r="H105" s="54">
        <f>IFERROR(VLOOKUP(B105,'1'!A:D,4,FALSE),0)</f>
        <v>0.99</v>
      </c>
      <c r="I105" s="65">
        <f t="shared" si="14"/>
        <v>0</v>
      </c>
      <c r="J105" s="18">
        <f t="shared" si="12"/>
        <v>0</v>
      </c>
    </row>
    <row r="106" spans="1:10" x14ac:dyDescent="0.25">
      <c r="A106" s="20"/>
      <c r="B106" s="24" t="s">
        <v>121</v>
      </c>
      <c r="C106" s="8">
        <f>VLOOKUP(B106,'1'!A:D,3,FALSE)</f>
        <v>152.4</v>
      </c>
      <c r="D106" s="126"/>
      <c r="E106" s="36">
        <f t="shared" si="18"/>
        <v>0</v>
      </c>
      <c r="F106" s="15" t="s">
        <v>28</v>
      </c>
      <c r="G106" s="29" t="str">
        <f>VLOOKUP(B106,'1'!A:B,2,FALSE)</f>
        <v xml:space="preserve">3" EQUAL TEE </v>
      </c>
      <c r="H106" s="54">
        <f>IFERROR(VLOOKUP(B106,'1'!A:D,4,FALSE),0)</f>
        <v>4</v>
      </c>
      <c r="I106" s="65">
        <f t="shared" si="14"/>
        <v>0</v>
      </c>
      <c r="J106" s="18">
        <f t="shared" si="12"/>
        <v>0</v>
      </c>
    </row>
    <row r="107" spans="1:10" ht="15.75" thickBot="1" x14ac:dyDescent="0.3">
      <c r="A107" s="20"/>
      <c r="B107" s="25" t="s">
        <v>122</v>
      </c>
      <c r="C107" s="8">
        <f>VLOOKUP(B107,'1'!A:D,3,FALSE)</f>
        <v>205.08</v>
      </c>
      <c r="D107" s="126"/>
      <c r="E107" s="39">
        <f t="shared" si="18"/>
        <v>0</v>
      </c>
      <c r="F107" s="31" t="s">
        <v>30</v>
      </c>
      <c r="G107" s="32" t="str">
        <f>VLOOKUP(B107,'1'!A:B,2,FALSE)</f>
        <v xml:space="preserve">4" EQUAL TEE </v>
      </c>
      <c r="H107" s="54">
        <f>IFERROR(VLOOKUP(B107,'1'!A:D,4,FALSE),0)</f>
        <v>5</v>
      </c>
      <c r="I107" s="65">
        <f t="shared" si="14"/>
        <v>0</v>
      </c>
      <c r="J107" s="18">
        <f t="shared" si="12"/>
        <v>0</v>
      </c>
    </row>
    <row r="108" spans="1:10" ht="15.75" thickBot="1" x14ac:dyDescent="0.3">
      <c r="A108" s="5"/>
      <c r="B108" s="183" t="s">
        <v>123</v>
      </c>
      <c r="C108" s="188"/>
      <c r="D108" s="188"/>
      <c r="E108" s="192"/>
      <c r="F108" s="192"/>
      <c r="G108" s="193"/>
      <c r="H108" s="54">
        <f>IFERROR(VLOOKUP(B108,'1'!A:D,4,FALSE),0)</f>
        <v>0</v>
      </c>
      <c r="I108" s="65">
        <f t="shared" si="14"/>
        <v>0</v>
      </c>
      <c r="J108" s="18">
        <f t="shared" si="12"/>
        <v>0</v>
      </c>
    </row>
    <row r="109" spans="1:10" x14ac:dyDescent="0.25">
      <c r="A109" s="6"/>
      <c r="B109" s="41" t="s">
        <v>124</v>
      </c>
      <c r="C109" s="42">
        <f>VLOOKUP(B109,'1'!A:D,3,FALSE)</f>
        <v>50.51</v>
      </c>
      <c r="D109" s="124"/>
      <c r="E109" s="35">
        <f t="shared" ref="E109:E114" si="19">C109*D109</f>
        <v>0</v>
      </c>
      <c r="F109" s="10" t="s">
        <v>20</v>
      </c>
      <c r="G109" s="68" t="str">
        <f>VLOOKUP(B109,'1'!A:B,2,FALSE)</f>
        <v xml:space="preserve">3/4" CROSS FITTING </v>
      </c>
      <c r="H109" s="54">
        <f>IFERROR(VLOOKUP(B109,'1'!A:D,4,FALSE),0)</f>
        <v>0.33</v>
      </c>
      <c r="I109" s="65">
        <f t="shared" si="14"/>
        <v>0</v>
      </c>
      <c r="J109" s="18">
        <f t="shared" si="12"/>
        <v>0</v>
      </c>
    </row>
    <row r="110" spans="1:10" x14ac:dyDescent="0.25">
      <c r="A110" s="6"/>
      <c r="B110" s="7" t="s">
        <v>125</v>
      </c>
      <c r="C110" s="8">
        <f>VLOOKUP(B110,'1'!A:D,3,FALSE)</f>
        <v>63.57</v>
      </c>
      <c r="D110" s="120"/>
      <c r="E110" s="36">
        <f t="shared" si="19"/>
        <v>0</v>
      </c>
      <c r="F110" s="12" t="s">
        <v>22</v>
      </c>
      <c r="G110" s="11" t="str">
        <f>VLOOKUP(B110,'1'!A:B,2,FALSE)</f>
        <v xml:space="preserve">1" CROSS FITTING </v>
      </c>
      <c r="H110" s="54">
        <f>IFERROR(VLOOKUP(B110,'1'!A:D,4,FALSE),0)</f>
        <v>0.44</v>
      </c>
      <c r="I110" s="65">
        <f t="shared" si="14"/>
        <v>0</v>
      </c>
      <c r="J110" s="18">
        <f t="shared" si="12"/>
        <v>0</v>
      </c>
    </row>
    <row r="111" spans="1:10" x14ac:dyDescent="0.25">
      <c r="A111" s="6"/>
      <c r="B111" s="7" t="s">
        <v>126</v>
      </c>
      <c r="C111" s="8">
        <f>VLOOKUP(B111,'1'!A:D,3,FALSE)</f>
        <v>103.2</v>
      </c>
      <c r="D111" s="120"/>
      <c r="E111" s="36">
        <f t="shared" si="19"/>
        <v>0</v>
      </c>
      <c r="F111" s="12" t="s">
        <v>24</v>
      </c>
      <c r="G111" s="11" t="str">
        <f>VLOOKUP(B111,'1'!A:B,2,FALSE)</f>
        <v xml:space="preserve">1-1/2" CROSS FITTING </v>
      </c>
      <c r="H111" s="54">
        <f>IFERROR(VLOOKUP(B111,'1'!A:D,4,FALSE),0)</f>
        <v>0.77</v>
      </c>
      <c r="I111" s="65">
        <f t="shared" si="14"/>
        <v>0</v>
      </c>
      <c r="J111" s="18">
        <f t="shared" si="12"/>
        <v>0</v>
      </c>
    </row>
    <row r="112" spans="1:10" x14ac:dyDescent="0.25">
      <c r="A112" s="6"/>
      <c r="B112" s="7" t="s">
        <v>127</v>
      </c>
      <c r="C112" s="8">
        <f>VLOOKUP(B112,'1'!A:D,3,FALSE)</f>
        <v>131.49</v>
      </c>
      <c r="D112" s="120"/>
      <c r="E112" s="36">
        <f t="shared" si="19"/>
        <v>0</v>
      </c>
      <c r="F112" s="12" t="s">
        <v>26</v>
      </c>
      <c r="G112" s="11" t="str">
        <f>VLOOKUP(B112,'1'!A:B,2,FALSE)</f>
        <v xml:space="preserve">2" CROSS FITTING </v>
      </c>
      <c r="H112" s="54">
        <f>IFERROR(VLOOKUP(B112,'1'!A:D,4,FALSE),0)</f>
        <v>1.21</v>
      </c>
      <c r="I112" s="65">
        <f t="shared" si="14"/>
        <v>0</v>
      </c>
      <c r="J112" s="18">
        <f t="shared" si="12"/>
        <v>0</v>
      </c>
    </row>
    <row r="113" spans="1:10" x14ac:dyDescent="0.25">
      <c r="A113" s="6"/>
      <c r="B113" s="13" t="s">
        <v>128</v>
      </c>
      <c r="C113" s="8">
        <f>VLOOKUP(B113,'1'!A:D,3,FALSE)</f>
        <v>263.25</v>
      </c>
      <c r="D113" s="120"/>
      <c r="E113" s="36">
        <f t="shared" si="19"/>
        <v>0</v>
      </c>
      <c r="F113" s="12" t="s">
        <v>28</v>
      </c>
      <c r="G113" s="11" t="str">
        <f>VLOOKUP(B113,'1'!A:B,2,FALSE)</f>
        <v xml:space="preserve">3" CROSS FITTING </v>
      </c>
      <c r="H113" s="54">
        <f>IFERROR(VLOOKUP(B113,'1'!A:D,4,FALSE),0)</f>
        <v>5</v>
      </c>
      <c r="I113" s="65">
        <f t="shared" si="14"/>
        <v>0</v>
      </c>
      <c r="J113" s="18">
        <f t="shared" si="12"/>
        <v>0</v>
      </c>
    </row>
    <row r="114" spans="1:10" ht="15.75" thickBot="1" x14ac:dyDescent="0.3">
      <c r="A114" s="33"/>
      <c r="B114" s="13" t="s">
        <v>129</v>
      </c>
      <c r="C114" s="14">
        <f>VLOOKUP(B114,'1'!A:D,3,FALSE)</f>
        <v>318.37</v>
      </c>
      <c r="D114" s="136"/>
      <c r="E114" s="39">
        <f t="shared" si="19"/>
        <v>0</v>
      </c>
      <c r="F114" s="31" t="s">
        <v>30</v>
      </c>
      <c r="G114" s="55" t="str">
        <f>VLOOKUP(B114,'1'!A:B,2,FALSE)</f>
        <v xml:space="preserve">4" CROSS FITTING </v>
      </c>
      <c r="H114" s="54">
        <f>IFERROR(VLOOKUP(B114,'1'!A:D,4,FALSE),0)</f>
        <v>7</v>
      </c>
      <c r="I114" s="65">
        <f t="shared" si="14"/>
        <v>0</v>
      </c>
      <c r="J114" s="18">
        <f t="shared" si="12"/>
        <v>0</v>
      </c>
    </row>
    <row r="115" spans="1:10" ht="15.75" thickBot="1" x14ac:dyDescent="0.3">
      <c r="A115" s="5"/>
      <c r="B115" s="183" t="s">
        <v>130</v>
      </c>
      <c r="C115" s="184"/>
      <c r="D115" s="184"/>
      <c r="E115" s="185"/>
      <c r="F115" s="185"/>
      <c r="G115" s="186"/>
      <c r="H115" s="54">
        <f>IFERROR(VLOOKUP(B115,'1'!A:D,4,FALSE),0)</f>
        <v>0</v>
      </c>
      <c r="I115" s="65">
        <f t="shared" si="14"/>
        <v>0</v>
      </c>
      <c r="J115" s="18">
        <f t="shared" si="12"/>
        <v>0</v>
      </c>
    </row>
    <row r="116" spans="1:10" x14ac:dyDescent="0.25">
      <c r="A116" s="6"/>
      <c r="B116" s="21" t="s">
        <v>131</v>
      </c>
      <c r="C116" s="22">
        <f>VLOOKUP(B116,'1'!A:D,3,FALSE)</f>
        <v>39.549999999999997</v>
      </c>
      <c r="D116" s="119"/>
      <c r="E116" s="35">
        <f t="shared" ref="E116:E122" si="20">C116*D116</f>
        <v>0</v>
      </c>
      <c r="F116" s="10" t="s">
        <v>22</v>
      </c>
      <c r="G116" s="68" t="str">
        <f>VLOOKUP(B116,'1'!A:B,2,FALSE)</f>
        <v xml:space="preserve">1" REDUCTION TEE X 3/4" </v>
      </c>
      <c r="H116" s="54">
        <f>IFERROR(VLOOKUP(B116,'1'!A:D,4,FALSE),0)</f>
        <v>0.33</v>
      </c>
      <c r="I116" s="65">
        <f t="shared" si="14"/>
        <v>0</v>
      </c>
      <c r="J116" s="18">
        <f t="shared" si="12"/>
        <v>0</v>
      </c>
    </row>
    <row r="117" spans="1:10" x14ac:dyDescent="0.25">
      <c r="A117" s="6"/>
      <c r="B117" s="23" t="s">
        <v>132</v>
      </c>
      <c r="C117" s="8">
        <f>VLOOKUP(B117,'1'!A:D,3,FALSE)</f>
        <v>64.25</v>
      </c>
      <c r="D117" s="120"/>
      <c r="E117" s="36">
        <f t="shared" si="20"/>
        <v>0</v>
      </c>
      <c r="F117" s="12" t="s">
        <v>24</v>
      </c>
      <c r="G117" s="34" t="str">
        <f>VLOOKUP(B117,'1'!A:B,2,FALSE)</f>
        <v xml:space="preserve">1-1/2" REDUCTION TEE X  3/4" </v>
      </c>
      <c r="H117" s="54">
        <f>IFERROR(VLOOKUP(B117,'1'!A:D,4,FALSE),0)</f>
        <v>0.55000000000000004</v>
      </c>
      <c r="I117" s="65">
        <f t="shared" si="14"/>
        <v>0</v>
      </c>
      <c r="J117" s="18">
        <f t="shared" si="12"/>
        <v>0</v>
      </c>
    </row>
    <row r="118" spans="1:10" x14ac:dyDescent="0.25">
      <c r="A118" s="6"/>
      <c r="B118" s="23" t="s">
        <v>133</v>
      </c>
      <c r="C118" s="8">
        <f>VLOOKUP(B118,'1'!A:D,3,FALSE)</f>
        <v>65.23</v>
      </c>
      <c r="D118" s="120"/>
      <c r="E118" s="36">
        <f t="shared" si="20"/>
        <v>0</v>
      </c>
      <c r="F118" s="12" t="s">
        <v>24</v>
      </c>
      <c r="G118" s="34" t="str">
        <f>VLOOKUP(B118,'1'!A:B,2,FALSE)</f>
        <v xml:space="preserve">1-1/2" REDUCTION TEE X 1" </v>
      </c>
      <c r="H118" s="54">
        <f>IFERROR(VLOOKUP(B118,'1'!A:D,4,FALSE),0)</f>
        <v>0.55000000000000004</v>
      </c>
      <c r="I118" s="65">
        <f t="shared" si="14"/>
        <v>0</v>
      </c>
      <c r="J118" s="18">
        <f t="shared" si="12"/>
        <v>0</v>
      </c>
    </row>
    <row r="119" spans="1:10" x14ac:dyDescent="0.25">
      <c r="A119" s="6"/>
      <c r="B119" s="23" t="s">
        <v>134</v>
      </c>
      <c r="C119" s="8">
        <f>VLOOKUP(B119,'1'!A:D,3,FALSE)</f>
        <v>69.61</v>
      </c>
      <c r="D119" s="120"/>
      <c r="E119" s="36">
        <f t="shared" si="20"/>
        <v>0</v>
      </c>
      <c r="F119" s="12" t="s">
        <v>26</v>
      </c>
      <c r="G119" s="34" t="str">
        <f>VLOOKUP(B119,'1'!A:B,2,FALSE)</f>
        <v xml:space="preserve">2" REDUCTION TEE X  3/4" </v>
      </c>
      <c r="H119" s="54">
        <f>IFERROR(VLOOKUP(B119,'1'!A:D,4,FALSE),0)</f>
        <v>0.97</v>
      </c>
      <c r="I119" s="65">
        <f t="shared" si="14"/>
        <v>0</v>
      </c>
      <c r="J119" s="18">
        <f t="shared" si="12"/>
        <v>0</v>
      </c>
    </row>
    <row r="120" spans="1:10" x14ac:dyDescent="0.25">
      <c r="A120" s="6"/>
      <c r="B120" s="24" t="s">
        <v>135</v>
      </c>
      <c r="C120" s="8">
        <f>VLOOKUP(B120,'1'!A:D,3,FALSE)</f>
        <v>71.42</v>
      </c>
      <c r="D120" s="136"/>
      <c r="E120" s="36">
        <f t="shared" si="20"/>
        <v>0</v>
      </c>
      <c r="F120" s="12" t="s">
        <v>26</v>
      </c>
      <c r="G120" s="34" t="str">
        <f>VLOOKUP(B120,'1'!A:B,2,FALSE)</f>
        <v xml:space="preserve">2" REDUCTION TEE X 1" </v>
      </c>
      <c r="H120" s="54">
        <f>IFERROR(VLOOKUP(B120,'1'!A:D,4,FALSE),0)</f>
        <v>0.97</v>
      </c>
      <c r="I120" s="65">
        <f t="shared" si="14"/>
        <v>0</v>
      </c>
      <c r="J120" s="18">
        <f t="shared" si="12"/>
        <v>0</v>
      </c>
    </row>
    <row r="121" spans="1:10" x14ac:dyDescent="0.25">
      <c r="A121" s="6"/>
      <c r="B121" s="24" t="s">
        <v>136</v>
      </c>
      <c r="C121" s="8">
        <f>VLOOKUP(B121,'1'!A:D,3,FALSE)</f>
        <v>150.29</v>
      </c>
      <c r="D121" s="136"/>
      <c r="E121" s="36">
        <f t="shared" si="20"/>
        <v>0</v>
      </c>
      <c r="F121" s="12" t="s">
        <v>28</v>
      </c>
      <c r="G121" s="34" t="str">
        <f>VLOOKUP(B121,'1'!A:B,2,FALSE)</f>
        <v xml:space="preserve">3" REDUCTION TEE X 2" </v>
      </c>
      <c r="H121" s="54">
        <f>IFERROR(VLOOKUP(B121,'1'!A:D,4,FALSE),0)</f>
        <v>4</v>
      </c>
      <c r="I121" s="65">
        <f t="shared" si="14"/>
        <v>0</v>
      </c>
      <c r="J121" s="18">
        <f t="shared" si="12"/>
        <v>0</v>
      </c>
    </row>
    <row r="122" spans="1:10" ht="15.75" thickBot="1" x14ac:dyDescent="0.3">
      <c r="A122" s="33"/>
      <c r="B122" s="25" t="s">
        <v>137</v>
      </c>
      <c r="C122" s="26">
        <f>VLOOKUP(B122,'1'!A:D,3,FALSE)</f>
        <v>205.08</v>
      </c>
      <c r="D122" s="123"/>
      <c r="E122" s="39">
        <f t="shared" si="20"/>
        <v>0</v>
      </c>
      <c r="F122" s="31" t="s">
        <v>30</v>
      </c>
      <c r="G122" s="38" t="str">
        <f>VLOOKUP(B122,'1'!A:B,2,FALSE)</f>
        <v xml:space="preserve">4" REDUCTION TEE X 3" </v>
      </c>
      <c r="H122" s="54">
        <f>IFERROR(VLOOKUP(B122,'1'!A:D,4,FALSE),0)</f>
        <v>5</v>
      </c>
      <c r="I122" s="65">
        <f t="shared" si="14"/>
        <v>0</v>
      </c>
      <c r="J122" s="18">
        <f t="shared" si="12"/>
        <v>0</v>
      </c>
    </row>
    <row r="123" spans="1:10" ht="15.75" thickBot="1" x14ac:dyDescent="0.3">
      <c r="A123" s="5"/>
      <c r="B123" s="183" t="s">
        <v>138</v>
      </c>
      <c r="C123" s="184"/>
      <c r="D123" s="184"/>
      <c r="E123" s="184"/>
      <c r="F123" s="184"/>
      <c r="G123" s="187"/>
      <c r="H123" s="54">
        <f>IFERROR(VLOOKUP(B123,'1'!A:D,4,FALSE),0)</f>
        <v>0</v>
      </c>
      <c r="I123" s="65">
        <f t="shared" si="14"/>
        <v>0</v>
      </c>
      <c r="J123" s="18">
        <f t="shared" si="12"/>
        <v>0</v>
      </c>
    </row>
    <row r="124" spans="1:10" x14ac:dyDescent="0.25">
      <c r="A124" s="6"/>
      <c r="B124" s="48" t="s">
        <v>139</v>
      </c>
      <c r="C124" s="42">
        <f>VLOOKUP(B124,'1'!A:D,3,FALSE)</f>
        <v>47.46</v>
      </c>
      <c r="D124" s="124"/>
      <c r="E124" s="35">
        <f t="shared" ref="E124:E127" si="21">C124*D124</f>
        <v>0</v>
      </c>
      <c r="F124" s="10" t="s">
        <v>20</v>
      </c>
      <c r="G124" s="68" t="str">
        <f>VLOOKUP(B124,'1'!A:B,2,FALSE)</f>
        <v xml:space="preserve">3/4"  REDUCING TEE X 1/2" FEMALE NPT </v>
      </c>
      <c r="H124" s="54">
        <f>IFERROR(VLOOKUP(B124,'1'!A:D,4,FALSE),0)</f>
        <v>0.26</v>
      </c>
      <c r="I124" s="65">
        <f t="shared" si="14"/>
        <v>0</v>
      </c>
      <c r="J124" s="18">
        <f t="shared" si="12"/>
        <v>0</v>
      </c>
    </row>
    <row r="125" spans="1:10" x14ac:dyDescent="0.25">
      <c r="A125" s="6"/>
      <c r="B125" s="23" t="s">
        <v>140</v>
      </c>
      <c r="C125" s="8">
        <f>VLOOKUP(B125,'1'!A:D,3,FALSE)</f>
        <v>59.34</v>
      </c>
      <c r="D125" s="120"/>
      <c r="E125" s="36">
        <f t="shared" si="21"/>
        <v>0</v>
      </c>
      <c r="F125" s="12" t="s">
        <v>22</v>
      </c>
      <c r="G125" s="34" t="str">
        <f>VLOOKUP(B125,'1'!A:B,2,FALSE)</f>
        <v xml:space="preserve">1  REDUCING TEE X 1/2" FEMALE NPT  </v>
      </c>
      <c r="H125" s="54">
        <f>IFERROR(VLOOKUP(B125,'1'!A:D,4,FALSE),0)</f>
        <v>0.26</v>
      </c>
      <c r="I125" s="65">
        <f t="shared" si="14"/>
        <v>0</v>
      </c>
      <c r="J125" s="18">
        <f t="shared" si="12"/>
        <v>0</v>
      </c>
    </row>
    <row r="126" spans="1:10" x14ac:dyDescent="0.25">
      <c r="A126" s="6"/>
      <c r="B126" s="23" t="s">
        <v>141</v>
      </c>
      <c r="C126" s="8">
        <f>VLOOKUP(B126,'1'!A:D,3,FALSE)</f>
        <v>75.94</v>
      </c>
      <c r="D126" s="120"/>
      <c r="E126" s="36">
        <f t="shared" si="21"/>
        <v>0</v>
      </c>
      <c r="F126" s="12" t="s">
        <v>24</v>
      </c>
      <c r="G126" s="34" t="str">
        <f>VLOOKUP(B126,'1'!A:B,2,FALSE)</f>
        <v xml:space="preserve">1-1/2" REDUCING TEE X 1/2" FEMALE NPT </v>
      </c>
      <c r="H126" s="54">
        <f>IFERROR(VLOOKUP(B126,'1'!A:D,4,FALSE),0)</f>
        <v>0.55000000000000004</v>
      </c>
      <c r="I126" s="65">
        <f t="shared" si="14"/>
        <v>0</v>
      </c>
      <c r="J126" s="18">
        <f t="shared" si="12"/>
        <v>0</v>
      </c>
    </row>
    <row r="127" spans="1:10" x14ac:dyDescent="0.25">
      <c r="A127" s="6"/>
      <c r="B127" s="23" t="s">
        <v>142</v>
      </c>
      <c r="C127" s="8">
        <f>VLOOKUP(B127,'1'!A:D,3,FALSE)</f>
        <v>76.84</v>
      </c>
      <c r="D127" s="120"/>
      <c r="E127" s="36">
        <f t="shared" si="21"/>
        <v>0</v>
      </c>
      <c r="F127" s="12" t="s">
        <v>26</v>
      </c>
      <c r="G127" s="34" t="str">
        <f>VLOOKUP(B127,'1'!A:B,2,FALSE)</f>
        <v xml:space="preserve">2" REDUCING TEE X 1/2" FEMALE NPT  </v>
      </c>
      <c r="H127" s="54">
        <f>IFERROR(VLOOKUP(B127,'1'!A:D,4,FALSE),0)</f>
        <v>0.95</v>
      </c>
      <c r="I127" s="65">
        <f t="shared" si="14"/>
        <v>0</v>
      </c>
      <c r="J127" s="18">
        <f t="shared" si="12"/>
        <v>0</v>
      </c>
    </row>
    <row r="128" spans="1:10" ht="15.75" thickBot="1" x14ac:dyDescent="0.3">
      <c r="A128" s="33"/>
      <c r="B128" s="25"/>
      <c r="C128" s="26"/>
      <c r="D128" s="137"/>
      <c r="E128" s="39"/>
      <c r="F128" s="31"/>
      <c r="G128" s="38"/>
      <c r="H128" s="54">
        <f>IFERROR(VLOOKUP(B128,'1'!A:D,4,FALSE),0)</f>
        <v>0</v>
      </c>
      <c r="I128" s="65">
        <f t="shared" si="14"/>
        <v>0</v>
      </c>
      <c r="J128" s="18">
        <f t="shared" si="12"/>
        <v>0</v>
      </c>
    </row>
    <row r="129" spans="1:10" ht="15.75" thickBot="1" x14ac:dyDescent="0.3">
      <c r="A129" s="5"/>
      <c r="B129" s="183" t="s">
        <v>143</v>
      </c>
      <c r="C129" s="188"/>
      <c r="D129" s="188"/>
      <c r="E129" s="189"/>
      <c r="F129" s="189"/>
      <c r="G129" s="190"/>
      <c r="H129" s="54">
        <f>IFERROR(VLOOKUP(B129,'1'!A:D,4,FALSE),0)</f>
        <v>0</v>
      </c>
      <c r="I129" s="65">
        <f t="shared" si="14"/>
        <v>0</v>
      </c>
      <c r="J129" s="18">
        <f t="shared" si="12"/>
        <v>0</v>
      </c>
    </row>
    <row r="130" spans="1:10" x14ac:dyDescent="0.25">
      <c r="A130" s="20"/>
      <c r="B130" s="21" t="s">
        <v>144</v>
      </c>
      <c r="C130" s="8">
        <f>VLOOKUP(B130,'1'!A:D,3,FALSE)</f>
        <v>67.97</v>
      </c>
      <c r="D130" s="119"/>
      <c r="E130" s="35">
        <f t="shared" ref="E130:E135" si="22">C130*D130</f>
        <v>0</v>
      </c>
      <c r="F130" s="10" t="s">
        <v>20</v>
      </c>
      <c r="G130" s="68" t="str">
        <f>VLOOKUP(B130,'1'!A:B,2,FALSE)</f>
        <v>3/4" VALVE KIT  LOCKABLE</v>
      </c>
      <c r="H130" s="54">
        <f>IFERROR(VLOOKUP(B130,'1'!A:D,4,FALSE),0)</f>
        <v>2</v>
      </c>
      <c r="I130" s="65">
        <f t="shared" si="14"/>
        <v>0</v>
      </c>
      <c r="J130" s="18">
        <f t="shared" si="12"/>
        <v>0</v>
      </c>
    </row>
    <row r="131" spans="1:10" x14ac:dyDescent="0.25">
      <c r="A131" s="20"/>
      <c r="B131" s="23" t="s">
        <v>145</v>
      </c>
      <c r="C131" s="8">
        <f>VLOOKUP(B131,'1'!A:D,3,FALSE)</f>
        <v>98.73</v>
      </c>
      <c r="D131" s="120"/>
      <c r="E131" s="36">
        <f t="shared" si="22"/>
        <v>0</v>
      </c>
      <c r="F131" s="12" t="s">
        <v>22</v>
      </c>
      <c r="G131" s="34" t="str">
        <f>VLOOKUP(B131,'1'!A:B,2,FALSE)</f>
        <v>1" VALVE KIT  LOCKABLE</v>
      </c>
      <c r="H131" s="54">
        <f>IFERROR(VLOOKUP(B131,'1'!A:D,4,FALSE),0)</f>
        <v>3</v>
      </c>
      <c r="I131" s="65">
        <f t="shared" si="14"/>
        <v>0</v>
      </c>
      <c r="J131" s="18">
        <f t="shared" si="12"/>
        <v>0</v>
      </c>
    </row>
    <row r="132" spans="1:10" x14ac:dyDescent="0.25">
      <c r="A132" s="20"/>
      <c r="B132" s="23" t="s">
        <v>146</v>
      </c>
      <c r="C132" s="8">
        <f>VLOOKUP(B132,'1'!A:D,3,FALSE)</f>
        <v>231.4</v>
      </c>
      <c r="D132" s="120"/>
      <c r="E132" s="36">
        <f t="shared" si="22"/>
        <v>0</v>
      </c>
      <c r="F132" s="12" t="s">
        <v>24</v>
      </c>
      <c r="G132" s="34" t="str">
        <f>VLOOKUP(B132,'1'!A:B,2,FALSE)</f>
        <v>1-1/2" VALVE KIT  LOCKABLE</v>
      </c>
      <c r="H132" s="54">
        <f>IFERROR(VLOOKUP(B132,'1'!A:D,4,FALSE),0)</f>
        <v>4</v>
      </c>
      <c r="I132" s="65">
        <f t="shared" si="14"/>
        <v>0</v>
      </c>
      <c r="J132" s="18">
        <f t="shared" si="12"/>
        <v>0</v>
      </c>
    </row>
    <row r="133" spans="1:10" x14ac:dyDescent="0.25">
      <c r="A133" s="20"/>
      <c r="B133" s="23" t="s">
        <v>147</v>
      </c>
      <c r="C133" s="8">
        <f>VLOOKUP(B133,'1'!A:D,3,FALSE)</f>
        <v>335.7</v>
      </c>
      <c r="D133" s="120"/>
      <c r="E133" s="36">
        <f t="shared" si="22"/>
        <v>0</v>
      </c>
      <c r="F133" s="12" t="s">
        <v>26</v>
      </c>
      <c r="G133" s="34" t="str">
        <f>VLOOKUP(B133,'1'!A:B,2,FALSE)</f>
        <v>2" VALVE KIT  LOCKABLE</v>
      </c>
      <c r="H133" s="54">
        <f>IFERROR(VLOOKUP(B133,'1'!A:D,4,FALSE),0)</f>
        <v>5</v>
      </c>
      <c r="I133" s="65">
        <f t="shared" si="14"/>
        <v>0</v>
      </c>
      <c r="J133" s="18">
        <f t="shared" si="12"/>
        <v>0</v>
      </c>
    </row>
    <row r="134" spans="1:10" x14ac:dyDescent="0.25">
      <c r="A134" s="20"/>
      <c r="B134" s="23" t="s">
        <v>148</v>
      </c>
      <c r="C134" s="8">
        <f>VLOOKUP(B134,'1'!A:D,3,FALSE)</f>
        <v>1124.3699999999999</v>
      </c>
      <c r="D134" s="120"/>
      <c r="E134" s="36">
        <f t="shared" si="22"/>
        <v>0</v>
      </c>
      <c r="F134" s="12" t="s">
        <v>28</v>
      </c>
      <c r="G134" s="34" t="str">
        <f>VLOOKUP(B134,'1'!A:B,2,FALSE)</f>
        <v>3" INLINE VALVE</v>
      </c>
      <c r="H134" s="54">
        <f>IFERROR(VLOOKUP(B134,'1'!A:D,4,FALSE),0)</f>
        <v>30</v>
      </c>
      <c r="I134" s="65">
        <f t="shared" si="14"/>
        <v>0</v>
      </c>
      <c r="J134" s="18">
        <f t="shared" si="12"/>
        <v>0</v>
      </c>
    </row>
    <row r="135" spans="1:10" ht="15.75" thickBot="1" x14ac:dyDescent="0.3">
      <c r="A135" s="20"/>
      <c r="B135" s="23" t="s">
        <v>149</v>
      </c>
      <c r="C135" s="40">
        <f>VLOOKUP(B135,'1'!A:D,3,FALSE)</f>
        <v>1407.95</v>
      </c>
      <c r="D135" s="120"/>
      <c r="E135" s="39">
        <f t="shared" si="22"/>
        <v>0</v>
      </c>
      <c r="F135" s="31" t="s">
        <v>30</v>
      </c>
      <c r="G135" s="38" t="str">
        <f>VLOOKUP(B135,'1'!A:B,2,FALSE)</f>
        <v>4" INLINE VALVE</v>
      </c>
      <c r="H135" s="54">
        <f>IFERROR(VLOOKUP(B135,'1'!A:D,4,FALSE),0)</f>
        <v>40</v>
      </c>
      <c r="I135" s="65">
        <f t="shared" si="14"/>
        <v>0</v>
      </c>
      <c r="J135" s="18">
        <f t="shared" si="12"/>
        <v>0</v>
      </c>
    </row>
    <row r="136" spans="1:10" ht="15.75" thickBot="1" x14ac:dyDescent="0.3">
      <c r="A136" s="5"/>
      <c r="B136" s="183" t="s">
        <v>150</v>
      </c>
      <c r="C136" s="184"/>
      <c r="D136" s="184"/>
      <c r="E136" s="185"/>
      <c r="F136" s="185"/>
      <c r="G136" s="186"/>
      <c r="H136" s="54">
        <f>IFERROR(VLOOKUP(B136,'1'!A:D,4,FALSE),0)</f>
        <v>0</v>
      </c>
      <c r="I136" s="65">
        <f t="shared" si="14"/>
        <v>0</v>
      </c>
      <c r="J136" s="18">
        <f t="shared" ref="J136:J201" si="23">C136*D136</f>
        <v>0</v>
      </c>
    </row>
    <row r="137" spans="1:10" x14ac:dyDescent="0.25">
      <c r="A137" s="6"/>
      <c r="B137" s="41" t="s">
        <v>151</v>
      </c>
      <c r="C137" s="8">
        <f>VLOOKUP(B137,'1'!A:D,3,FALSE)</f>
        <v>66.430000000000007</v>
      </c>
      <c r="D137" s="119"/>
      <c r="E137" s="35">
        <f t="shared" ref="E137:E144" si="24">C137*D137</f>
        <v>0</v>
      </c>
      <c r="F137" s="10" t="s">
        <v>22</v>
      </c>
      <c r="G137" s="68" t="str">
        <f>VLOOKUP(B137,'1'!A:B,2,FALSE)</f>
        <v xml:space="preserve">1" SADDLE DROP X  3/4" </v>
      </c>
      <c r="H137" s="54">
        <f>IFERROR(VLOOKUP(B137,'1'!A:D,4,FALSE),0)</f>
        <v>0.51</v>
      </c>
      <c r="I137" s="65">
        <f t="shared" ref="I137:I202" si="25">H137*D137</f>
        <v>0</v>
      </c>
      <c r="J137" s="18">
        <f t="shared" si="23"/>
        <v>0</v>
      </c>
    </row>
    <row r="138" spans="1:10" x14ac:dyDescent="0.25">
      <c r="A138" s="6"/>
      <c r="B138" s="7" t="s">
        <v>152</v>
      </c>
      <c r="C138" s="8">
        <f>VLOOKUP(B138,'1'!A:D,3,FALSE)</f>
        <v>78.23</v>
      </c>
      <c r="D138" s="120"/>
      <c r="E138" s="36">
        <f t="shared" si="24"/>
        <v>0</v>
      </c>
      <c r="F138" s="12" t="s">
        <v>24</v>
      </c>
      <c r="G138" s="34" t="str">
        <f>VLOOKUP(B138,'1'!A:B,2,FALSE)</f>
        <v xml:space="preserve">1-1/2" SADDLE DROP X  3/4" </v>
      </c>
      <c r="H138" s="54">
        <f>IFERROR(VLOOKUP(B138,'1'!A:D,4,FALSE),0)</f>
        <v>0.56999999999999995</v>
      </c>
      <c r="I138" s="65">
        <f t="shared" si="25"/>
        <v>0</v>
      </c>
      <c r="J138" s="18">
        <f t="shared" si="23"/>
        <v>0</v>
      </c>
    </row>
    <row r="139" spans="1:10" x14ac:dyDescent="0.25">
      <c r="A139" s="6"/>
      <c r="B139" s="7" t="s">
        <v>153</v>
      </c>
      <c r="C139" s="8">
        <f>VLOOKUP(B139,'1'!A:D,3,FALSE)</f>
        <v>84.14</v>
      </c>
      <c r="D139" s="120"/>
      <c r="E139" s="36">
        <f t="shared" si="24"/>
        <v>0</v>
      </c>
      <c r="F139" s="12" t="s">
        <v>24</v>
      </c>
      <c r="G139" s="34" t="str">
        <f>VLOOKUP(B139,'1'!A:B,2,FALSE)</f>
        <v xml:space="preserve">1-1/2" SADDLE DROP X  1" </v>
      </c>
      <c r="H139" s="54">
        <f>IFERROR(VLOOKUP(B139,'1'!A:D,4,FALSE),0)</f>
        <v>0.68</v>
      </c>
      <c r="I139" s="65">
        <f t="shared" si="25"/>
        <v>0</v>
      </c>
      <c r="J139" s="18">
        <f t="shared" si="23"/>
        <v>0</v>
      </c>
    </row>
    <row r="140" spans="1:10" x14ac:dyDescent="0.25">
      <c r="A140" s="6"/>
      <c r="B140" s="7" t="s">
        <v>154</v>
      </c>
      <c r="C140" s="8">
        <f>VLOOKUP(B140,'1'!A:D,3,FALSE)</f>
        <v>86.35</v>
      </c>
      <c r="D140" s="120"/>
      <c r="E140" s="36">
        <f t="shared" si="24"/>
        <v>0</v>
      </c>
      <c r="F140" s="12" t="s">
        <v>26</v>
      </c>
      <c r="G140" s="34" t="str">
        <f>VLOOKUP(B140,'1'!A:B,2,FALSE)</f>
        <v xml:space="preserve">2" SADDLE DROP X  3/4" </v>
      </c>
      <c r="H140" s="54">
        <f>IFERROR(VLOOKUP(B140,'1'!A:D,4,FALSE),0)</f>
        <v>0.72</v>
      </c>
      <c r="I140" s="65">
        <f t="shared" si="25"/>
        <v>0</v>
      </c>
      <c r="J140" s="18">
        <f t="shared" si="23"/>
        <v>0</v>
      </c>
    </row>
    <row r="141" spans="1:10" x14ac:dyDescent="0.25">
      <c r="A141" s="6"/>
      <c r="B141" s="13" t="s">
        <v>155</v>
      </c>
      <c r="C141" s="8">
        <f>VLOOKUP(B141,'1'!A:D,3,FALSE)</f>
        <v>92.26</v>
      </c>
      <c r="D141" s="136"/>
      <c r="E141" s="36">
        <f t="shared" si="24"/>
        <v>0</v>
      </c>
      <c r="F141" s="12" t="s">
        <v>26</v>
      </c>
      <c r="G141" s="34" t="str">
        <f>VLOOKUP(B141,'1'!A:B,2,FALSE)</f>
        <v xml:space="preserve">2" SADDLE DROP X  1" </v>
      </c>
      <c r="H141" s="54">
        <f>IFERROR(VLOOKUP(B141,'1'!A:D,4,FALSE),0)</f>
        <v>0.83</v>
      </c>
      <c r="I141" s="65">
        <f t="shared" si="25"/>
        <v>0</v>
      </c>
      <c r="J141" s="18">
        <f t="shared" si="23"/>
        <v>0</v>
      </c>
    </row>
    <row r="142" spans="1:10" x14ac:dyDescent="0.25">
      <c r="A142" s="6"/>
      <c r="B142" s="13" t="s">
        <v>156</v>
      </c>
      <c r="C142" s="8">
        <f>VLOOKUP(B142,'1'!A:D,3,FALSE)</f>
        <v>91</v>
      </c>
      <c r="D142" s="136"/>
      <c r="E142" s="36">
        <f t="shared" si="24"/>
        <v>0</v>
      </c>
      <c r="F142" s="12" t="s">
        <v>28</v>
      </c>
      <c r="G142" s="34" t="str">
        <f>VLOOKUP(B142,'1'!A:B,2,FALSE)</f>
        <v xml:space="preserve">3" SADDLE DROP X  3/4" </v>
      </c>
      <c r="H142" s="54">
        <f>IFERROR(VLOOKUP(B142,'1'!A:D,4,FALSE),0)</f>
        <v>2</v>
      </c>
      <c r="I142" s="65">
        <f t="shared" si="25"/>
        <v>0</v>
      </c>
      <c r="J142" s="18">
        <f t="shared" si="23"/>
        <v>0</v>
      </c>
    </row>
    <row r="143" spans="1:10" x14ac:dyDescent="0.25">
      <c r="A143" s="6"/>
      <c r="B143" s="13" t="s">
        <v>157</v>
      </c>
      <c r="C143" s="8">
        <f>VLOOKUP(B143,'1'!A:D,3,FALSE)</f>
        <v>97.5</v>
      </c>
      <c r="D143" s="136"/>
      <c r="E143" s="36">
        <f t="shared" si="24"/>
        <v>0</v>
      </c>
      <c r="F143" s="12" t="s">
        <v>28</v>
      </c>
      <c r="G143" s="34" t="str">
        <f>VLOOKUP(B143,'1'!A:B,2,FALSE)</f>
        <v xml:space="preserve">3" SADDLE DROP X  1" </v>
      </c>
      <c r="H143" s="54">
        <f>IFERROR(VLOOKUP(B143,'1'!A:D,4,FALSE),0)</f>
        <v>2</v>
      </c>
      <c r="I143" s="65">
        <f t="shared" si="25"/>
        <v>0</v>
      </c>
      <c r="J143" s="18">
        <f t="shared" si="23"/>
        <v>0</v>
      </c>
    </row>
    <row r="144" spans="1:10" ht="15.75" thickBot="1" x14ac:dyDescent="0.3">
      <c r="A144" s="33"/>
      <c r="B144" s="13" t="s">
        <v>158</v>
      </c>
      <c r="C144" s="8">
        <f>VLOOKUP(B144,'1'!A:D,3,FALSE)</f>
        <v>84.11</v>
      </c>
      <c r="D144" s="136"/>
      <c r="E144" s="39">
        <f t="shared" si="24"/>
        <v>0</v>
      </c>
      <c r="F144" s="31" t="s">
        <v>30</v>
      </c>
      <c r="G144" s="38" t="str">
        <f>VLOOKUP(B144,'1'!A:B,2,FALSE)</f>
        <v>SADDLE DROP           4"               1"</v>
      </c>
      <c r="H144" s="54">
        <f>IFERROR(VLOOKUP(B144,'1'!A:D,4,FALSE),0)</f>
        <v>1.3</v>
      </c>
      <c r="I144" s="65">
        <f t="shared" si="25"/>
        <v>0</v>
      </c>
      <c r="J144" s="18">
        <f t="shared" si="23"/>
        <v>0</v>
      </c>
    </row>
    <row r="145" spans="1:10" ht="15.75" thickBot="1" x14ac:dyDescent="0.3">
      <c r="A145" s="6"/>
      <c r="B145" s="183" t="s">
        <v>159</v>
      </c>
      <c r="C145" s="184"/>
      <c r="D145" s="184"/>
      <c r="E145" s="202"/>
      <c r="F145" s="202"/>
      <c r="G145" s="203"/>
      <c r="H145" s="54">
        <f>IFERROR(VLOOKUP(B145,'1'!A:D,4,FALSE),0)</f>
        <v>0</v>
      </c>
      <c r="I145" s="65">
        <f t="shared" si="25"/>
        <v>0</v>
      </c>
      <c r="J145" s="18">
        <f t="shared" si="23"/>
        <v>0</v>
      </c>
    </row>
    <row r="146" spans="1:10" x14ac:dyDescent="0.25">
      <c r="A146" s="6"/>
      <c r="B146" s="41" t="s">
        <v>160</v>
      </c>
      <c r="C146" s="8">
        <f>VLOOKUP(B146,'1'!A:D,3,FALSE)</f>
        <v>46.8</v>
      </c>
      <c r="D146" s="135"/>
      <c r="E146" s="35">
        <f t="shared" ref="E146:E150" si="26">C146*D146</f>
        <v>0</v>
      </c>
      <c r="F146" s="10" t="s">
        <v>22</v>
      </c>
      <c r="G146" s="68" t="str">
        <f>VLOOKUP(B146,'1'!A:B,2,FALSE)</f>
        <v xml:space="preserve">1" SADDLE DROP X 1/2" FNPT </v>
      </c>
      <c r="H146" s="54">
        <f>IFERROR(VLOOKUP(B146,'1'!A:D,4,FALSE),0)</f>
        <v>0.28999999999999998</v>
      </c>
      <c r="I146" s="65">
        <f t="shared" si="25"/>
        <v>0</v>
      </c>
      <c r="J146" s="18">
        <f t="shared" si="23"/>
        <v>0</v>
      </c>
    </row>
    <row r="147" spans="1:10" x14ac:dyDescent="0.25">
      <c r="A147" s="6"/>
      <c r="B147" s="7" t="s">
        <v>161</v>
      </c>
      <c r="C147" s="8">
        <f>VLOOKUP(B147,'1'!A:D,3,FALSE)</f>
        <v>52.66</v>
      </c>
      <c r="D147" s="126"/>
      <c r="E147" s="36">
        <f t="shared" si="26"/>
        <v>0</v>
      </c>
      <c r="F147" s="12" t="s">
        <v>24</v>
      </c>
      <c r="G147" s="34" t="str">
        <f>VLOOKUP(B147,'1'!A:B,2,FALSE)</f>
        <v xml:space="preserve">1-1/2" SADDLE DROP X 1/2" FNPT </v>
      </c>
      <c r="H147" s="54">
        <f>IFERROR(VLOOKUP(B147,'1'!A:D,4,FALSE),0)</f>
        <v>0.44</v>
      </c>
      <c r="I147" s="65">
        <f t="shared" si="25"/>
        <v>0</v>
      </c>
      <c r="J147" s="18">
        <f t="shared" si="23"/>
        <v>0</v>
      </c>
    </row>
    <row r="148" spans="1:10" x14ac:dyDescent="0.25">
      <c r="A148" s="6"/>
      <c r="B148" s="7" t="s">
        <v>162</v>
      </c>
      <c r="C148" s="8">
        <f>VLOOKUP(B148,'1'!A:D,3,FALSE)</f>
        <v>66.430000000000007</v>
      </c>
      <c r="D148" s="126"/>
      <c r="E148" s="36">
        <f t="shared" si="26"/>
        <v>0</v>
      </c>
      <c r="F148" s="12" t="s">
        <v>26</v>
      </c>
      <c r="G148" s="34" t="str">
        <f>VLOOKUP(B148,'1'!A:B,2,FALSE)</f>
        <v xml:space="preserve">2" SADDLE DROP X 1/2" FNPT </v>
      </c>
      <c r="H148" s="54">
        <f>IFERROR(VLOOKUP(B148,'1'!A:D,4,FALSE),0)</f>
        <v>0.6</v>
      </c>
      <c r="I148" s="65">
        <f t="shared" si="25"/>
        <v>0</v>
      </c>
      <c r="J148" s="18">
        <f t="shared" si="23"/>
        <v>0</v>
      </c>
    </row>
    <row r="149" spans="1:10" x14ac:dyDescent="0.25">
      <c r="A149" s="6"/>
      <c r="B149" s="7" t="s">
        <v>163</v>
      </c>
      <c r="C149" s="8">
        <f>VLOOKUP(B149,'1'!A:D,3,FALSE)</f>
        <v>78</v>
      </c>
      <c r="D149" s="126"/>
      <c r="E149" s="36">
        <f t="shared" si="26"/>
        <v>0</v>
      </c>
      <c r="F149" s="12" t="s">
        <v>28</v>
      </c>
      <c r="G149" s="34" t="str">
        <f>VLOOKUP(B149,'1'!A:B,2,FALSE)</f>
        <v xml:space="preserve">3" SADDLE DROP X 1/2" FNPT </v>
      </c>
      <c r="H149" s="54">
        <f>IFERROR(VLOOKUP(B149,'1'!A:D,4,FALSE),0)</f>
        <v>2</v>
      </c>
      <c r="I149" s="65">
        <f t="shared" si="25"/>
        <v>0</v>
      </c>
      <c r="J149" s="18">
        <f t="shared" si="23"/>
        <v>0</v>
      </c>
    </row>
    <row r="150" spans="1:10" ht="15.75" thickBot="1" x14ac:dyDescent="0.3">
      <c r="A150" s="6"/>
      <c r="B150" s="7" t="s">
        <v>158</v>
      </c>
      <c r="C150" s="8">
        <f>VLOOKUP(B150,'1'!A:D,3,FALSE)</f>
        <v>84.11</v>
      </c>
      <c r="D150" s="126"/>
      <c r="E150" s="39">
        <f t="shared" si="26"/>
        <v>0</v>
      </c>
      <c r="F150" s="31" t="s">
        <v>30</v>
      </c>
      <c r="G150" s="38" t="str">
        <f>VLOOKUP(B150,'1'!A:B,2,FALSE)</f>
        <v>SADDLE DROP           4"               1"</v>
      </c>
      <c r="H150" s="54">
        <f>IFERROR(VLOOKUP(B150,'1'!A:D,4,FALSE),0)</f>
        <v>1.3</v>
      </c>
      <c r="I150" s="65">
        <f t="shared" si="25"/>
        <v>0</v>
      </c>
      <c r="J150" s="18">
        <f t="shared" si="23"/>
        <v>0</v>
      </c>
    </row>
    <row r="151" spans="1:10" ht="15.75" thickBot="1" x14ac:dyDescent="0.3">
      <c r="A151" s="5"/>
      <c r="B151" s="183" t="s">
        <v>164</v>
      </c>
      <c r="C151" s="188"/>
      <c r="D151" s="188"/>
      <c r="E151" s="188"/>
      <c r="F151" s="188"/>
      <c r="G151" s="191"/>
      <c r="H151" s="54">
        <f>IFERROR(VLOOKUP(B151,'1'!A:D,4,FALSE),0)</f>
        <v>0</v>
      </c>
      <c r="I151" s="65">
        <f t="shared" si="25"/>
        <v>0</v>
      </c>
      <c r="J151" s="18">
        <f t="shared" si="23"/>
        <v>0</v>
      </c>
    </row>
    <row r="152" spans="1:10" x14ac:dyDescent="0.25">
      <c r="A152" s="6"/>
      <c r="B152" s="21" t="s">
        <v>165</v>
      </c>
      <c r="C152" s="22">
        <f>VLOOKUP(B152,'1'!A:D,3,FALSE)</f>
        <v>30.06</v>
      </c>
      <c r="D152" s="125"/>
      <c r="E152" s="35">
        <f t="shared" ref="E152:E163" si="27">C152*D152</f>
        <v>0</v>
      </c>
      <c r="F152" s="10" t="s">
        <v>20</v>
      </c>
      <c r="G152" s="68" t="str">
        <f>VLOOKUP(B152,'1'!A:B,2,FALSE)</f>
        <v>3/4"  X 1/2" NPT MALE THREADED NIPPLE</v>
      </c>
      <c r="H152" s="54">
        <f>IFERROR(VLOOKUP(B152,'1'!A:D,4,FALSE),0)</f>
        <v>0.11</v>
      </c>
      <c r="I152" s="65">
        <f t="shared" si="25"/>
        <v>0</v>
      </c>
      <c r="J152" s="18">
        <f t="shared" si="23"/>
        <v>0</v>
      </c>
    </row>
    <row r="153" spans="1:10" x14ac:dyDescent="0.25">
      <c r="A153" s="6"/>
      <c r="B153" s="23" t="s">
        <v>166</v>
      </c>
      <c r="C153" s="8">
        <f>VLOOKUP(B153,'1'!A:D,3,FALSE)</f>
        <v>31.64</v>
      </c>
      <c r="D153" s="126"/>
      <c r="E153" s="43">
        <f t="shared" si="27"/>
        <v>0</v>
      </c>
      <c r="F153" s="12" t="s">
        <v>20</v>
      </c>
      <c r="G153" s="28" t="str">
        <f>VLOOKUP(B153,'1'!A:B,2,FALSE)</f>
        <v>3/4"  X 3/4" NPT MALE THREADED NIPPLE</v>
      </c>
      <c r="H153" s="54">
        <f>IFERROR(VLOOKUP(B153,'1'!A:D,4,FALSE),0)</f>
        <v>0.13</v>
      </c>
      <c r="I153" s="65">
        <f t="shared" si="25"/>
        <v>0</v>
      </c>
      <c r="J153" s="18">
        <f t="shared" si="23"/>
        <v>0</v>
      </c>
    </row>
    <row r="154" spans="1:10" x14ac:dyDescent="0.25">
      <c r="A154" s="6"/>
      <c r="B154" s="23" t="s">
        <v>167</v>
      </c>
      <c r="C154" s="8">
        <f>VLOOKUP(B154,'1'!A:D,3,FALSE)</f>
        <v>42.71</v>
      </c>
      <c r="D154" s="126"/>
      <c r="E154" s="43">
        <f t="shared" si="27"/>
        <v>0</v>
      </c>
      <c r="F154" s="12" t="s">
        <v>22</v>
      </c>
      <c r="G154" s="28" t="str">
        <f>VLOOKUP(B154,'1'!A:B,2,FALSE)</f>
        <v>1"  X 1/2" NPT MALE THREADED NIPPLE</v>
      </c>
      <c r="H154" s="54">
        <f>IFERROR(VLOOKUP(B154,'1'!A:D,4,FALSE),0)</f>
        <v>0.13</v>
      </c>
      <c r="I154" s="65">
        <f t="shared" si="25"/>
        <v>0</v>
      </c>
      <c r="J154" s="18">
        <f t="shared" si="23"/>
        <v>0</v>
      </c>
    </row>
    <row r="155" spans="1:10" x14ac:dyDescent="0.25">
      <c r="A155" s="6"/>
      <c r="B155" s="23" t="s">
        <v>168</v>
      </c>
      <c r="C155" s="8">
        <f>VLOOKUP(B155,'1'!A:D,3,FALSE)</f>
        <v>42.71</v>
      </c>
      <c r="D155" s="126"/>
      <c r="E155" s="43">
        <f t="shared" si="27"/>
        <v>0</v>
      </c>
      <c r="F155" s="12" t="s">
        <v>22</v>
      </c>
      <c r="G155" s="28" t="str">
        <f>VLOOKUP(B155,'1'!A:B,2,FALSE)</f>
        <v>1"  X 3/4" NPT MALE THREADED NIPPLE</v>
      </c>
      <c r="H155" s="54">
        <f>IFERROR(VLOOKUP(B155,'1'!A:D,4,FALSE),0)</f>
        <v>0.13</v>
      </c>
      <c r="I155" s="65">
        <f t="shared" si="25"/>
        <v>0</v>
      </c>
      <c r="J155" s="18">
        <f t="shared" si="23"/>
        <v>0</v>
      </c>
    </row>
    <row r="156" spans="1:10" x14ac:dyDescent="0.25">
      <c r="A156" s="6"/>
      <c r="B156" s="23" t="s">
        <v>169</v>
      </c>
      <c r="C156" s="8">
        <f>VLOOKUP(B156,'1'!A:D,3,FALSE)</f>
        <v>42.71</v>
      </c>
      <c r="D156" s="126"/>
      <c r="E156" s="36">
        <f t="shared" si="27"/>
        <v>0</v>
      </c>
      <c r="F156" s="12" t="s">
        <v>22</v>
      </c>
      <c r="G156" s="34" t="str">
        <f>VLOOKUP(B156,'1'!A:B,2,FALSE)</f>
        <v>1"  X 1" NPT MALE THREADED NIPPLE</v>
      </c>
      <c r="H156" s="54">
        <f>IFERROR(VLOOKUP(B156,'1'!A:D,4,FALSE),0)</f>
        <v>0.15</v>
      </c>
      <c r="I156" s="65">
        <f t="shared" si="25"/>
        <v>0</v>
      </c>
      <c r="J156" s="18">
        <f t="shared" si="23"/>
        <v>0</v>
      </c>
    </row>
    <row r="157" spans="1:10" x14ac:dyDescent="0.25">
      <c r="A157" s="6"/>
      <c r="B157" s="23" t="s">
        <v>170</v>
      </c>
      <c r="C157" s="8">
        <f>VLOOKUP(B157,'1'!A:D,3,FALSE)</f>
        <v>65.23</v>
      </c>
      <c r="D157" s="126"/>
      <c r="E157" s="72">
        <f t="shared" si="27"/>
        <v>0</v>
      </c>
      <c r="F157" s="45" t="s">
        <v>24</v>
      </c>
      <c r="G157" s="46" t="str">
        <f>VLOOKUP(B157,'1'!A:B,2,FALSE)</f>
        <v>1-1/2"  X 1" NPT MALE THREADED NIPPLE</v>
      </c>
      <c r="H157" s="54">
        <f>IFERROR(VLOOKUP(B157,'1'!A:D,4,FALSE),0)</f>
        <v>0.33</v>
      </c>
      <c r="I157" s="65">
        <f t="shared" si="25"/>
        <v>0</v>
      </c>
      <c r="J157" s="18">
        <f t="shared" si="23"/>
        <v>0</v>
      </c>
    </row>
    <row r="158" spans="1:10" x14ac:dyDescent="0.25">
      <c r="A158" s="6"/>
      <c r="B158" s="23" t="s">
        <v>171</v>
      </c>
      <c r="C158" s="8">
        <f>VLOOKUP(B158,'1'!A:D,3,FALSE)</f>
        <v>68.150000000000006</v>
      </c>
      <c r="D158" s="126"/>
      <c r="E158" s="36">
        <f t="shared" si="27"/>
        <v>0</v>
      </c>
      <c r="F158" s="12" t="s">
        <v>24</v>
      </c>
      <c r="G158" s="34" t="str">
        <f>VLOOKUP(B158,'1'!A:B,2,FALSE)</f>
        <v>1-1/2"  X 1-1/2" NPT MALE THREADED NIPPLE</v>
      </c>
      <c r="H158" s="54">
        <f>IFERROR(VLOOKUP(B158,'1'!A:D,4,FALSE),0)</f>
        <v>0.35</v>
      </c>
      <c r="I158" s="65">
        <f t="shared" si="25"/>
        <v>0</v>
      </c>
      <c r="J158" s="18">
        <f t="shared" si="23"/>
        <v>0</v>
      </c>
    </row>
    <row r="159" spans="1:10" x14ac:dyDescent="0.25">
      <c r="A159" s="6"/>
      <c r="B159" s="23" t="s">
        <v>172</v>
      </c>
      <c r="C159" s="8">
        <f>VLOOKUP(B159,'1'!A:D,3,FALSE)</f>
        <v>86.78</v>
      </c>
      <c r="D159" s="126"/>
      <c r="E159" s="36">
        <f t="shared" si="27"/>
        <v>0</v>
      </c>
      <c r="F159" s="12" t="s">
        <v>26</v>
      </c>
      <c r="G159" s="34" t="str">
        <f>VLOOKUP(B159,'1'!A:B,2,FALSE)</f>
        <v>2"  X 1-1/2" NPT MALE THREADED NIPPLE</v>
      </c>
      <c r="H159" s="54">
        <f>IFERROR(VLOOKUP(B159,'1'!A:D,4,FALSE),0)</f>
        <v>0.62</v>
      </c>
      <c r="I159" s="65">
        <f t="shared" si="25"/>
        <v>0</v>
      </c>
      <c r="J159" s="18">
        <f t="shared" si="23"/>
        <v>0</v>
      </c>
    </row>
    <row r="160" spans="1:10" x14ac:dyDescent="0.25">
      <c r="A160" s="6"/>
      <c r="B160" s="24" t="s">
        <v>173</v>
      </c>
      <c r="C160" s="8">
        <f>VLOOKUP(B160,'1'!A:D,3,FALSE)</f>
        <v>91.3</v>
      </c>
      <c r="D160" s="138"/>
      <c r="E160" s="59">
        <f t="shared" si="27"/>
        <v>0</v>
      </c>
      <c r="F160" s="12" t="s">
        <v>26</v>
      </c>
      <c r="G160" s="37" t="str">
        <f>VLOOKUP(B160,'1'!A:B,2,FALSE)</f>
        <v>2"  X 2" NPT MALE THREADED NIPPLE</v>
      </c>
      <c r="H160" s="54">
        <f>IFERROR(VLOOKUP(B160,'1'!A:D,4,FALSE),0)</f>
        <v>0.66</v>
      </c>
      <c r="I160" s="65">
        <f t="shared" si="25"/>
        <v>0</v>
      </c>
      <c r="J160" s="18">
        <f t="shared" si="23"/>
        <v>0</v>
      </c>
    </row>
    <row r="161" spans="1:10" x14ac:dyDescent="0.25">
      <c r="A161" s="6"/>
      <c r="B161" s="24" t="s">
        <v>427</v>
      </c>
      <c r="C161" s="14">
        <f>VLOOKUP(B161,'1'!A:D,3,FALSE)</f>
        <v>171.91</v>
      </c>
      <c r="D161" s="138"/>
      <c r="E161" s="59">
        <f t="shared" ref="E161:E162" si="28">C161*D161</f>
        <v>0</v>
      </c>
      <c r="F161" s="15" t="s">
        <v>28</v>
      </c>
      <c r="G161" s="37" t="str">
        <f>VLOOKUP(B161,'1'!A:B,2,FALSE)</f>
        <v>3"  X 2" NPT MALE THREADED NIPPLE</v>
      </c>
      <c r="H161" s="54">
        <f>IFERROR(VLOOKUP(B161,'1'!A:D,4,FALSE),0)</f>
        <v>5</v>
      </c>
      <c r="I161" s="65">
        <f t="shared" ref="I161:I162" si="29">H161*D161</f>
        <v>0</v>
      </c>
      <c r="J161" s="18">
        <f t="shared" ref="J161:J162" si="30">C161*D161</f>
        <v>0</v>
      </c>
    </row>
    <row r="162" spans="1:10" x14ac:dyDescent="0.25">
      <c r="A162" s="6"/>
      <c r="B162" s="24" t="s">
        <v>174</v>
      </c>
      <c r="C162" s="14">
        <f>VLOOKUP(B162,'1'!A:D,3,FALSE)</f>
        <v>192.48</v>
      </c>
      <c r="D162" s="138"/>
      <c r="E162" s="59">
        <f t="shared" si="28"/>
        <v>0</v>
      </c>
      <c r="F162" s="15" t="s">
        <v>28</v>
      </c>
      <c r="G162" s="37" t="str">
        <f>VLOOKUP(B162,'1'!A:B,2,FALSE)</f>
        <v>3"  X 3" NPT MALE THREADED NIPPLE</v>
      </c>
      <c r="H162" s="54">
        <f>IFERROR(VLOOKUP(B162,'1'!A:D,4,FALSE),0)</f>
        <v>5</v>
      </c>
      <c r="I162" s="65">
        <f t="shared" si="29"/>
        <v>0</v>
      </c>
      <c r="J162" s="18">
        <f t="shared" si="30"/>
        <v>0</v>
      </c>
    </row>
    <row r="163" spans="1:10" ht="15.75" thickBot="1" x14ac:dyDescent="0.3">
      <c r="A163" s="33"/>
      <c r="B163" s="157" t="s">
        <v>627</v>
      </c>
      <c r="C163" s="26">
        <f>VLOOKUP(B163,'1'!A:D,3,FALSE)</f>
        <v>216</v>
      </c>
      <c r="D163" s="133"/>
      <c r="E163" s="39">
        <f t="shared" si="27"/>
        <v>0</v>
      </c>
      <c r="F163" s="31" t="s">
        <v>30</v>
      </c>
      <c r="G163" s="38" t="str">
        <f>VLOOKUP(B163,'1'!A:B,2,FALSE)</f>
        <v>4"  X 4" NPT MALE THREADED NIPPLE</v>
      </c>
      <c r="H163" s="54">
        <f>IFERROR(VLOOKUP(B163,'1'!A:D,4,FALSE),0)</f>
        <v>3</v>
      </c>
      <c r="I163" s="65">
        <f t="shared" si="25"/>
        <v>0</v>
      </c>
      <c r="J163" s="18">
        <f t="shared" si="23"/>
        <v>0</v>
      </c>
    </row>
    <row r="164" spans="1:10" ht="15.75" thickBot="1" x14ac:dyDescent="0.3">
      <c r="A164" s="5"/>
      <c r="B164" s="183" t="s">
        <v>175</v>
      </c>
      <c r="C164" s="184"/>
      <c r="D164" s="184"/>
      <c r="E164" s="184"/>
      <c r="F164" s="184"/>
      <c r="G164" s="187"/>
      <c r="H164" s="54">
        <f>IFERROR(VLOOKUP(B164,'1'!A:D,4,FALSE),0)</f>
        <v>0</v>
      </c>
      <c r="I164" s="65">
        <f t="shared" si="25"/>
        <v>0</v>
      </c>
      <c r="J164" s="18">
        <f t="shared" si="23"/>
        <v>0</v>
      </c>
    </row>
    <row r="165" spans="1:10" x14ac:dyDescent="0.25">
      <c r="A165" s="6"/>
      <c r="B165" s="16" t="s">
        <v>176</v>
      </c>
      <c r="C165" s="8">
        <f>VLOOKUP(B165,'1'!A:D,3,FALSE)</f>
        <v>31.64</v>
      </c>
      <c r="D165" s="125"/>
      <c r="E165" s="35">
        <f t="shared" ref="E165:E167" si="31">C165*D165</f>
        <v>0</v>
      </c>
      <c r="F165" s="10" t="s">
        <v>20</v>
      </c>
      <c r="G165" s="68" t="str">
        <f>VLOOKUP(B165,'1'!A:B,2,FALSE)</f>
        <v>3/4"  X 3/4" NPT FEMALE THREADED NIPPLE</v>
      </c>
      <c r="H165" s="54">
        <f>IFERROR(VLOOKUP(B165,'1'!A:D,4,FALSE),0)</f>
        <v>0.13</v>
      </c>
      <c r="I165" s="65">
        <f t="shared" si="25"/>
        <v>0</v>
      </c>
      <c r="J165" s="18">
        <f t="shared" si="23"/>
        <v>0</v>
      </c>
    </row>
    <row r="166" spans="1:10" x14ac:dyDescent="0.25">
      <c r="A166" s="6"/>
      <c r="B166" s="7" t="s">
        <v>177</v>
      </c>
      <c r="C166" s="8">
        <f>VLOOKUP(B166,'1'!A:D,3,FALSE)</f>
        <v>42.71</v>
      </c>
      <c r="D166" s="126"/>
      <c r="E166" s="36">
        <f t="shared" si="31"/>
        <v>0</v>
      </c>
      <c r="F166" s="12" t="s">
        <v>22</v>
      </c>
      <c r="G166" s="34" t="str">
        <f>VLOOKUP(B166,'1'!A:B,2,FALSE)</f>
        <v>1"  X 1" NPT FEMALE THREADED NIPPLE</v>
      </c>
      <c r="H166" s="54">
        <f>IFERROR(VLOOKUP(B166,'1'!A:D,4,FALSE),0)</f>
        <v>0.15</v>
      </c>
      <c r="I166" s="65">
        <f t="shared" si="25"/>
        <v>0</v>
      </c>
      <c r="J166" s="18">
        <f t="shared" si="23"/>
        <v>0</v>
      </c>
    </row>
    <row r="167" spans="1:10" x14ac:dyDescent="0.25">
      <c r="A167" s="6"/>
      <c r="B167" s="7" t="s">
        <v>178</v>
      </c>
      <c r="C167" s="8">
        <f>VLOOKUP(B167,'1'!A:D,3,FALSE)</f>
        <v>68.150000000000006</v>
      </c>
      <c r="D167" s="126"/>
      <c r="E167" s="36">
        <f t="shared" si="31"/>
        <v>0</v>
      </c>
      <c r="F167" s="12" t="s">
        <v>24</v>
      </c>
      <c r="G167" s="34" t="str">
        <f>VLOOKUP(B167,'1'!A:B,2,FALSE)</f>
        <v>1-1/2"  X 1-1/2" NPT FEMALE THREADED NIPPLE</v>
      </c>
      <c r="H167" s="54">
        <f>IFERROR(VLOOKUP(B167,'1'!A:D,4,FALSE),0)</f>
        <v>0.44</v>
      </c>
      <c r="I167" s="65">
        <f t="shared" si="25"/>
        <v>0</v>
      </c>
      <c r="J167" s="18">
        <f t="shared" si="23"/>
        <v>0</v>
      </c>
    </row>
    <row r="168" spans="1:10" ht="15.75" thickBot="1" x14ac:dyDescent="0.3">
      <c r="A168" s="33"/>
      <c r="B168" s="30"/>
      <c r="C168" s="26"/>
      <c r="D168" s="128"/>
      <c r="E168" s="39"/>
      <c r="F168" s="31"/>
      <c r="G168" s="38"/>
      <c r="H168" s="54">
        <f>IFERROR(VLOOKUP(B168,'1'!A:D,4,FALSE),0)</f>
        <v>0</v>
      </c>
      <c r="I168" s="65">
        <f t="shared" si="25"/>
        <v>0</v>
      </c>
      <c r="J168" s="18">
        <f t="shared" si="23"/>
        <v>0</v>
      </c>
    </row>
    <row r="169" spans="1:10" ht="15.75" thickBot="1" x14ac:dyDescent="0.3">
      <c r="A169" s="6"/>
      <c r="B169" s="183" t="s">
        <v>179</v>
      </c>
      <c r="C169" s="184"/>
      <c r="D169" s="184"/>
      <c r="E169" s="184"/>
      <c r="F169" s="184"/>
      <c r="G169" s="187"/>
      <c r="H169" s="54">
        <f>IFERROR(VLOOKUP(B169,'1'!A:D,4,FALSE),0)</f>
        <v>0</v>
      </c>
      <c r="I169" s="65">
        <f t="shared" si="25"/>
        <v>0</v>
      </c>
      <c r="J169" s="18">
        <f t="shared" si="23"/>
        <v>0</v>
      </c>
    </row>
    <row r="170" spans="1:10" x14ac:dyDescent="0.25">
      <c r="A170" s="6"/>
      <c r="B170" s="7" t="s">
        <v>180</v>
      </c>
      <c r="C170" s="8">
        <f>VLOOKUP(B170,'1'!A:D,3,FALSE)</f>
        <v>41.13</v>
      </c>
      <c r="D170" s="125"/>
      <c r="E170" s="35">
        <f t="shared" ref="E170:E173" si="32">C170*D170</f>
        <v>0</v>
      </c>
      <c r="F170" s="10" t="s">
        <v>20</v>
      </c>
      <c r="G170" s="68" t="str">
        <f>VLOOKUP(B170,'1'!A:B,2,FALSE)</f>
        <v xml:space="preserve">3/4"  X 3/4" NPT FEMALE SWIVEL </v>
      </c>
      <c r="H170" s="54">
        <f>IFERROR(VLOOKUP(B170,'1'!A:D,4,FALSE),0)</f>
        <v>0.13</v>
      </c>
      <c r="I170" s="65">
        <f t="shared" si="25"/>
        <v>0</v>
      </c>
      <c r="J170" s="18">
        <f t="shared" si="23"/>
        <v>0</v>
      </c>
    </row>
    <row r="171" spans="1:10" x14ac:dyDescent="0.25">
      <c r="A171" s="6"/>
      <c r="B171" s="7" t="s">
        <v>181</v>
      </c>
      <c r="C171" s="8">
        <f>VLOOKUP(B171,'1'!A:D,3,FALSE)</f>
        <v>60.12</v>
      </c>
      <c r="D171" s="126"/>
      <c r="E171" s="36">
        <f t="shared" si="32"/>
        <v>0</v>
      </c>
      <c r="F171" s="12" t="s">
        <v>22</v>
      </c>
      <c r="G171" s="34" t="str">
        <f>VLOOKUP(B171,'1'!A:B,2,FALSE)</f>
        <v xml:space="preserve">1"  X 3/4" NPT FEMALE SWIVEL </v>
      </c>
      <c r="H171" s="54">
        <f>IFERROR(VLOOKUP(B171,'1'!A:D,4,FALSE),0)</f>
        <v>0.15</v>
      </c>
      <c r="I171" s="65">
        <f t="shared" si="25"/>
        <v>0</v>
      </c>
      <c r="J171" s="18">
        <f t="shared" si="23"/>
        <v>0</v>
      </c>
    </row>
    <row r="172" spans="1:10" x14ac:dyDescent="0.25">
      <c r="A172" s="6"/>
      <c r="B172" s="7" t="s">
        <v>182</v>
      </c>
      <c r="C172" s="8">
        <f>VLOOKUP(B172,'1'!A:D,3,FALSE)</f>
        <v>75.94</v>
      </c>
      <c r="D172" s="126"/>
      <c r="E172" s="36">
        <f t="shared" si="32"/>
        <v>0</v>
      </c>
      <c r="F172" s="12" t="s">
        <v>24</v>
      </c>
      <c r="G172" s="34" t="str">
        <f>VLOOKUP(B172,'1'!A:B,2,FALSE)</f>
        <v xml:space="preserve">1-1/2"  X 3/4" NPT FEMALE SWIVEL </v>
      </c>
      <c r="H172" s="54">
        <f>IFERROR(VLOOKUP(B172,'1'!A:D,4,FALSE),0)</f>
        <v>0.44</v>
      </c>
      <c r="I172" s="65">
        <f t="shared" si="25"/>
        <v>0</v>
      </c>
      <c r="J172" s="18">
        <f t="shared" si="23"/>
        <v>0</v>
      </c>
    </row>
    <row r="173" spans="1:10" ht="15.75" thickBot="1" x14ac:dyDescent="0.3">
      <c r="A173" s="6"/>
      <c r="B173" s="7" t="s">
        <v>183</v>
      </c>
      <c r="C173" s="8">
        <f>VLOOKUP(B173,'1'!A:D,3,FALSE)</f>
        <v>101.25</v>
      </c>
      <c r="D173" s="126"/>
      <c r="E173" s="39">
        <f t="shared" si="32"/>
        <v>0</v>
      </c>
      <c r="F173" s="31" t="s">
        <v>26</v>
      </c>
      <c r="G173" s="38" t="str">
        <f>VLOOKUP(B173,'1'!A:B,2,FALSE)</f>
        <v xml:space="preserve">2"  X 2" NPT FEMALE SWIVEL </v>
      </c>
      <c r="H173" s="54">
        <f>IFERROR(VLOOKUP(B173,'1'!A:D,4,FALSE),0)</f>
        <v>0.66</v>
      </c>
      <c r="I173" s="65">
        <f t="shared" si="25"/>
        <v>0</v>
      </c>
      <c r="J173" s="18">
        <f t="shared" si="23"/>
        <v>0</v>
      </c>
    </row>
    <row r="174" spans="1:10" ht="15.75" thickBot="1" x14ac:dyDescent="0.3">
      <c r="A174" s="5"/>
      <c r="B174" s="201" t="s">
        <v>184</v>
      </c>
      <c r="C174" s="188"/>
      <c r="D174" s="188"/>
      <c r="E174" s="188"/>
      <c r="F174" s="188"/>
      <c r="G174" s="191"/>
      <c r="H174" s="54">
        <f>IFERROR(VLOOKUP(B174,'1'!A:D,4,FALSE),0)</f>
        <v>0</v>
      </c>
      <c r="I174" s="65">
        <f t="shared" si="25"/>
        <v>0</v>
      </c>
      <c r="J174" s="18">
        <f t="shared" si="23"/>
        <v>0</v>
      </c>
    </row>
    <row r="175" spans="1:10" x14ac:dyDescent="0.25">
      <c r="A175" s="6"/>
      <c r="B175" s="41" t="s">
        <v>185</v>
      </c>
      <c r="C175" s="8">
        <f>VLOOKUP(B175,'1'!A:D,3,FALSE)</f>
        <v>10.3</v>
      </c>
      <c r="D175" s="125"/>
      <c r="E175" s="35">
        <f t="shared" ref="E175:E180" si="33">C175*D175</f>
        <v>0</v>
      </c>
      <c r="F175" s="10" t="s">
        <v>20</v>
      </c>
      <c r="G175" s="68" t="str">
        <f>VLOOKUP(B175,'1'!A:B,2,FALSE)</f>
        <v xml:space="preserve">3/4" END CAP </v>
      </c>
      <c r="H175" s="54">
        <f>IFERROR(VLOOKUP(B175,'1'!A:D,4,FALSE),0)</f>
        <v>0.11</v>
      </c>
      <c r="I175" s="65">
        <f t="shared" si="25"/>
        <v>0</v>
      </c>
      <c r="J175" s="18">
        <f t="shared" si="23"/>
        <v>0</v>
      </c>
    </row>
    <row r="176" spans="1:10" x14ac:dyDescent="0.25">
      <c r="A176" s="6"/>
      <c r="B176" s="7" t="s">
        <v>186</v>
      </c>
      <c r="C176" s="8">
        <f>VLOOKUP(B176,'1'!A:D,3,FALSE)</f>
        <v>12.66</v>
      </c>
      <c r="D176" s="126"/>
      <c r="E176" s="36">
        <f t="shared" si="33"/>
        <v>0</v>
      </c>
      <c r="F176" s="12" t="s">
        <v>22</v>
      </c>
      <c r="G176" s="34" t="str">
        <f>VLOOKUP(B176,'1'!A:B,2,FALSE)</f>
        <v xml:space="preserve">1" END CAP </v>
      </c>
      <c r="H176" s="54">
        <f>IFERROR(VLOOKUP(B176,'1'!A:D,4,FALSE),0)</f>
        <v>0.11</v>
      </c>
      <c r="I176" s="65">
        <f t="shared" si="25"/>
        <v>0</v>
      </c>
      <c r="J176" s="18">
        <f t="shared" si="23"/>
        <v>0</v>
      </c>
    </row>
    <row r="177" spans="1:10" x14ac:dyDescent="0.25">
      <c r="A177" s="6"/>
      <c r="B177" s="7" t="s">
        <v>187</v>
      </c>
      <c r="C177" s="8">
        <f>VLOOKUP(B177,'1'!A:D,3,FALSE)</f>
        <v>21.42</v>
      </c>
      <c r="D177" s="126"/>
      <c r="E177" s="36">
        <f t="shared" si="33"/>
        <v>0</v>
      </c>
      <c r="F177" s="12" t="s">
        <v>24</v>
      </c>
      <c r="G177" s="34" t="str">
        <f>VLOOKUP(B177,'1'!A:B,2,FALSE)</f>
        <v xml:space="preserve">1-1/2" END CAP </v>
      </c>
      <c r="H177" s="54">
        <f>IFERROR(VLOOKUP(B177,'1'!A:D,4,FALSE),0)</f>
        <v>0.22</v>
      </c>
      <c r="I177" s="65">
        <f t="shared" si="25"/>
        <v>0</v>
      </c>
      <c r="J177" s="18">
        <f t="shared" si="23"/>
        <v>0</v>
      </c>
    </row>
    <row r="178" spans="1:10" x14ac:dyDescent="0.25">
      <c r="A178" s="6"/>
      <c r="B178" s="7" t="s">
        <v>188</v>
      </c>
      <c r="C178" s="8">
        <f>VLOOKUP(B178,'1'!A:D,3,FALSE)</f>
        <v>22.6</v>
      </c>
      <c r="D178" s="126"/>
      <c r="E178" s="36">
        <f t="shared" si="33"/>
        <v>0</v>
      </c>
      <c r="F178" s="12" t="s">
        <v>26</v>
      </c>
      <c r="G178" s="34" t="str">
        <f>VLOOKUP(B178,'1'!A:B,2,FALSE)</f>
        <v xml:space="preserve">2" END CAP </v>
      </c>
      <c r="H178" s="54">
        <f>IFERROR(VLOOKUP(B178,'1'!A:D,4,FALSE),0)</f>
        <v>0.22</v>
      </c>
      <c r="I178" s="65">
        <f t="shared" si="25"/>
        <v>0</v>
      </c>
      <c r="J178" s="18">
        <f t="shared" si="23"/>
        <v>0</v>
      </c>
    </row>
    <row r="179" spans="1:10" x14ac:dyDescent="0.25">
      <c r="A179" s="6"/>
      <c r="B179" s="7" t="s">
        <v>189</v>
      </c>
      <c r="C179" s="8">
        <f>VLOOKUP(B179,'1'!A:D,3,FALSE)</f>
        <v>83.32</v>
      </c>
      <c r="D179" s="126"/>
      <c r="E179" s="36">
        <f t="shared" si="33"/>
        <v>0</v>
      </c>
      <c r="F179" s="12" t="s">
        <v>28</v>
      </c>
      <c r="G179" s="34" t="str">
        <f>VLOOKUP(B179,'1'!A:B,2,FALSE)</f>
        <v xml:space="preserve">3" END CAP </v>
      </c>
      <c r="H179" s="54">
        <f>IFERROR(VLOOKUP(B179,'1'!A:D,4,FALSE),0)</f>
        <v>3</v>
      </c>
      <c r="I179" s="65">
        <f t="shared" si="25"/>
        <v>0</v>
      </c>
      <c r="J179" s="18">
        <f t="shared" si="23"/>
        <v>0</v>
      </c>
    </row>
    <row r="180" spans="1:10" ht="15.75" thickBot="1" x14ac:dyDescent="0.3">
      <c r="A180" s="6"/>
      <c r="B180" s="7" t="s">
        <v>190</v>
      </c>
      <c r="C180" s="8">
        <f>VLOOKUP(B180,'1'!A:D,3,FALSE)</f>
        <v>103.83</v>
      </c>
      <c r="D180" s="126"/>
      <c r="E180" s="39">
        <f t="shared" si="33"/>
        <v>0</v>
      </c>
      <c r="F180" s="31" t="s">
        <v>30</v>
      </c>
      <c r="G180" s="38" t="str">
        <f>VLOOKUP(B180,'1'!A:B,2,FALSE)</f>
        <v xml:space="preserve">4" END CAP </v>
      </c>
      <c r="H180" s="54">
        <f>IFERROR(VLOOKUP(B180,'1'!A:D,4,FALSE),0)</f>
        <v>2</v>
      </c>
      <c r="I180" s="65">
        <f t="shared" si="25"/>
        <v>0</v>
      </c>
      <c r="J180" s="18">
        <f t="shared" si="23"/>
        <v>0</v>
      </c>
    </row>
    <row r="181" spans="1:10" ht="15.75" thickBot="1" x14ac:dyDescent="0.3">
      <c r="A181" s="5"/>
      <c r="B181" s="183" t="s">
        <v>191</v>
      </c>
      <c r="C181" s="188"/>
      <c r="D181" s="188"/>
      <c r="E181" s="188"/>
      <c r="F181" s="188"/>
      <c r="G181" s="191"/>
      <c r="H181" s="54">
        <f>IFERROR(VLOOKUP(B181,'1'!A:D,4,FALSE),0)</f>
        <v>0</v>
      </c>
      <c r="I181" s="65">
        <f t="shared" si="25"/>
        <v>0</v>
      </c>
      <c r="J181" s="18">
        <f t="shared" si="23"/>
        <v>0</v>
      </c>
    </row>
    <row r="182" spans="1:10" x14ac:dyDescent="0.25">
      <c r="A182" s="6"/>
      <c r="B182" s="23" t="s">
        <v>192</v>
      </c>
      <c r="C182" s="8">
        <f>VLOOKUP(B182,'1'!A:D,3,FALSE)</f>
        <v>39.659999999999997</v>
      </c>
      <c r="D182" s="126"/>
      <c r="E182" s="35">
        <f t="shared" ref="E182:E187" si="34">C182*D182</f>
        <v>0</v>
      </c>
      <c r="F182" s="10" t="s">
        <v>20</v>
      </c>
      <c r="G182" s="68" t="str">
        <f>VLOOKUP(B182,'1'!A:B,2,FALSE)</f>
        <v>3/4"  X 1/2" COMPRESSED TUBING TRANSITION UNION</v>
      </c>
      <c r="H182" s="54">
        <f>IFERROR(VLOOKUP(B182,'1'!A:D,4,FALSE),0)</f>
        <v>0.2</v>
      </c>
      <c r="I182" s="65">
        <f t="shared" si="25"/>
        <v>0</v>
      </c>
      <c r="J182" s="18">
        <f t="shared" si="23"/>
        <v>0</v>
      </c>
    </row>
    <row r="183" spans="1:10" x14ac:dyDescent="0.25">
      <c r="A183" s="6"/>
      <c r="B183" s="23" t="s">
        <v>193</v>
      </c>
      <c r="C183" s="8">
        <f>VLOOKUP(B183,'1'!A:D,3,FALSE)</f>
        <v>46.35</v>
      </c>
      <c r="D183" s="126"/>
      <c r="E183" s="36">
        <f t="shared" si="34"/>
        <v>0</v>
      </c>
      <c r="F183" s="12" t="s">
        <v>20</v>
      </c>
      <c r="G183" s="34" t="str">
        <f>VLOOKUP(B183,'1'!A:B,2,FALSE)</f>
        <v>3/4"  X 3/4" COMPRESSED TUBING TRANSITION UNION</v>
      </c>
      <c r="H183" s="54">
        <f>IFERROR(VLOOKUP(B183,'1'!A:D,4,FALSE),0)</f>
        <v>0.2</v>
      </c>
      <c r="I183" s="65">
        <f t="shared" si="25"/>
        <v>0</v>
      </c>
      <c r="J183" s="18">
        <f t="shared" si="23"/>
        <v>0</v>
      </c>
    </row>
    <row r="184" spans="1:10" x14ac:dyDescent="0.25">
      <c r="A184" s="6"/>
      <c r="B184" s="23" t="s">
        <v>194</v>
      </c>
      <c r="C184" s="8">
        <f>VLOOKUP(B184,'1'!A:D,3,FALSE)</f>
        <v>55.9</v>
      </c>
      <c r="D184" s="126"/>
      <c r="E184" s="36">
        <f t="shared" si="34"/>
        <v>0</v>
      </c>
      <c r="F184" s="12" t="s">
        <v>20</v>
      </c>
      <c r="G184" s="34" t="str">
        <f>VLOOKUP(B184,'1'!A:B,2,FALSE)</f>
        <v>3/4"  X 1" COMPRESSED TUBING TRANSITION UNION</v>
      </c>
      <c r="H184" s="54">
        <f>IFERROR(VLOOKUP(B184,'1'!A:D,4,FALSE),0)</f>
        <v>0.2</v>
      </c>
      <c r="I184" s="65">
        <f t="shared" si="25"/>
        <v>0</v>
      </c>
      <c r="J184" s="18">
        <f t="shared" si="23"/>
        <v>0</v>
      </c>
    </row>
    <row r="185" spans="1:10" x14ac:dyDescent="0.25">
      <c r="A185" s="6"/>
      <c r="B185" s="23" t="s">
        <v>195</v>
      </c>
      <c r="C185" s="8">
        <f>VLOOKUP(B185,'1'!A:D,3,FALSE)</f>
        <v>41.43</v>
      </c>
      <c r="D185" s="126"/>
      <c r="E185" s="36">
        <f t="shared" si="34"/>
        <v>0</v>
      </c>
      <c r="F185" s="12" t="s">
        <v>22</v>
      </c>
      <c r="G185" s="34" t="str">
        <f>VLOOKUP(B185,'1'!A:B,2,FALSE)</f>
        <v>1"  X 1/2" COMPRESSED TUBING TRANSITION UNION</v>
      </c>
      <c r="H185" s="54">
        <f>IFERROR(VLOOKUP(B185,'1'!A:D,4,FALSE),0)</f>
        <v>0.2</v>
      </c>
      <c r="I185" s="65">
        <f t="shared" si="25"/>
        <v>0</v>
      </c>
      <c r="J185" s="18">
        <f t="shared" si="23"/>
        <v>0</v>
      </c>
    </row>
    <row r="186" spans="1:10" x14ac:dyDescent="0.25">
      <c r="A186" s="6"/>
      <c r="B186" s="23" t="s">
        <v>196</v>
      </c>
      <c r="C186" s="8">
        <f>VLOOKUP(B186,'1'!A:D,3,FALSE)</f>
        <v>47.8</v>
      </c>
      <c r="D186" s="126"/>
      <c r="E186" s="36">
        <f t="shared" si="34"/>
        <v>0</v>
      </c>
      <c r="F186" s="12" t="s">
        <v>22</v>
      </c>
      <c r="G186" s="34" t="str">
        <f>VLOOKUP(B186,'1'!A:B,2,FALSE)</f>
        <v>1"  X 3/4" COMPRESSED TUBING TRANSITION UNION</v>
      </c>
      <c r="H186" s="54">
        <f>IFERROR(VLOOKUP(B186,'1'!A:D,4,FALSE),0)</f>
        <v>0.2</v>
      </c>
      <c r="I186" s="65">
        <f t="shared" si="25"/>
        <v>0</v>
      </c>
      <c r="J186" s="18">
        <f t="shared" si="23"/>
        <v>0</v>
      </c>
    </row>
    <row r="187" spans="1:10" ht="15.75" thickBot="1" x14ac:dyDescent="0.3">
      <c r="A187" s="33"/>
      <c r="B187" s="25" t="s">
        <v>197</v>
      </c>
      <c r="C187" s="8">
        <f>VLOOKUP(B187,'1'!A:D,3,FALSE)</f>
        <v>57.35</v>
      </c>
      <c r="D187" s="133"/>
      <c r="E187" s="39">
        <f t="shared" si="34"/>
        <v>0</v>
      </c>
      <c r="F187" s="31" t="s">
        <v>22</v>
      </c>
      <c r="G187" s="38" t="str">
        <f>VLOOKUP(B187,'1'!A:B,2,FALSE)</f>
        <v>1"  X 1" COMPRESSED TUBING TRANSITION UNION</v>
      </c>
      <c r="H187" s="54">
        <f>IFERROR(VLOOKUP(B187,'1'!A:D,4,FALSE),0)</f>
        <v>0.2</v>
      </c>
      <c r="I187" s="65">
        <f t="shared" si="25"/>
        <v>0</v>
      </c>
      <c r="J187" s="18">
        <f t="shared" si="23"/>
        <v>0</v>
      </c>
    </row>
    <row r="188" spans="1:10" ht="15.75" thickBot="1" x14ac:dyDescent="0.3">
      <c r="A188" s="5"/>
      <c r="B188" s="183" t="s">
        <v>198</v>
      </c>
      <c r="C188" s="188"/>
      <c r="D188" s="188"/>
      <c r="E188" s="188"/>
      <c r="F188" s="188"/>
      <c r="G188" s="191"/>
      <c r="H188" s="54">
        <f>IFERROR(VLOOKUP(B188,'1'!A:D,4,FALSE),0)</f>
        <v>0</v>
      </c>
      <c r="I188" s="65">
        <f t="shared" si="25"/>
        <v>0</v>
      </c>
      <c r="J188" s="18">
        <f t="shared" si="23"/>
        <v>0</v>
      </c>
    </row>
    <row r="189" spans="1:10" x14ac:dyDescent="0.25">
      <c r="A189" s="6"/>
      <c r="B189" s="48" t="s">
        <v>199</v>
      </c>
      <c r="C189" s="8">
        <f>VLOOKUP(B189,'1'!A:D,3,FALSE)</f>
        <v>68.650000000000006</v>
      </c>
      <c r="D189" s="125"/>
      <c r="E189" s="35">
        <f t="shared" ref="E189:E190" si="35">C189*D189</f>
        <v>0</v>
      </c>
      <c r="F189" s="10" t="s">
        <v>20</v>
      </c>
      <c r="G189" s="27" t="str">
        <f>VLOOKUP(B189,'1'!A:B,2,FALSE)</f>
        <v xml:space="preserve">3/4" MULTI PORT WALL OUTLET, 1/2" NPT (4X) </v>
      </c>
      <c r="H189" s="54">
        <f>IFERROR(VLOOKUP(B189,'1'!A:D,4,FALSE),0)</f>
        <v>1.3</v>
      </c>
      <c r="I189" s="65">
        <f t="shared" si="25"/>
        <v>0</v>
      </c>
      <c r="J189" s="18">
        <f t="shared" si="23"/>
        <v>0</v>
      </c>
    </row>
    <row r="190" spans="1:10" x14ac:dyDescent="0.25">
      <c r="A190" s="6"/>
      <c r="B190" s="23" t="s">
        <v>200</v>
      </c>
      <c r="C190" s="8">
        <f>VLOOKUP(B190,'1'!A:D,3,FALSE)</f>
        <v>76.069999999999993</v>
      </c>
      <c r="D190" s="126"/>
      <c r="E190" s="36">
        <f t="shared" si="35"/>
        <v>0</v>
      </c>
      <c r="F190" s="12" t="s">
        <v>22</v>
      </c>
      <c r="G190" s="34" t="str">
        <f>VLOOKUP(B190,'1'!A:B,2,FALSE)</f>
        <v xml:space="preserve">1" MULTI PORT WALL OUTLET, 1/2" NPT (4X) </v>
      </c>
      <c r="H190" s="54">
        <f>IFERROR(VLOOKUP(B190,'1'!A:D,4,FALSE),0)</f>
        <v>1.35</v>
      </c>
      <c r="I190" s="65">
        <f t="shared" si="25"/>
        <v>0</v>
      </c>
      <c r="J190" s="18">
        <f t="shared" si="23"/>
        <v>0</v>
      </c>
    </row>
    <row r="191" spans="1:10" x14ac:dyDescent="0.25">
      <c r="A191" s="6"/>
      <c r="B191" s="23"/>
      <c r="C191" s="8"/>
      <c r="D191" s="127"/>
      <c r="E191" s="36"/>
      <c r="F191" s="12"/>
      <c r="G191" s="34"/>
      <c r="H191" s="54">
        <f>IFERROR(VLOOKUP(B191,'1'!A:D,4,FALSE),0)</f>
        <v>0</v>
      </c>
      <c r="I191" s="65">
        <f t="shared" si="25"/>
        <v>0</v>
      </c>
      <c r="J191" s="18">
        <f t="shared" si="23"/>
        <v>0</v>
      </c>
    </row>
    <row r="192" spans="1:10" x14ac:dyDescent="0.25">
      <c r="A192" s="6"/>
      <c r="B192" s="23" t="s">
        <v>201</v>
      </c>
      <c r="C192" s="8">
        <f>VLOOKUP(B192,'1'!A:D,3,FALSE)</f>
        <v>87.21</v>
      </c>
      <c r="D192" s="126"/>
      <c r="E192" s="36">
        <f t="shared" ref="E192:E193" si="36">C192*D192</f>
        <v>0</v>
      </c>
      <c r="F192" s="12" t="s">
        <v>20</v>
      </c>
      <c r="G192" s="34" t="str">
        <f>VLOOKUP(B192,'1'!A:B,2,FALSE)</f>
        <v xml:space="preserve">3/4" MULTI PORT WALL OUTLET W/SHUTOFF, 1/2" NPT (4X)  </v>
      </c>
      <c r="H192" s="54">
        <f>IFERROR(VLOOKUP(B192,'1'!A:D,4,FALSE),0)</f>
        <v>1.78</v>
      </c>
      <c r="I192" s="65">
        <f t="shared" si="25"/>
        <v>0</v>
      </c>
      <c r="J192" s="18">
        <f t="shared" si="23"/>
        <v>0</v>
      </c>
    </row>
    <row r="193" spans="1:10" x14ac:dyDescent="0.25">
      <c r="A193" s="6"/>
      <c r="B193" s="23" t="s">
        <v>202</v>
      </c>
      <c r="C193" s="8">
        <f>VLOOKUP(B193,'1'!A:D,3,FALSE)</f>
        <v>101.92</v>
      </c>
      <c r="D193" s="126"/>
      <c r="E193" s="36">
        <f t="shared" si="36"/>
        <v>0</v>
      </c>
      <c r="F193" s="12" t="s">
        <v>22</v>
      </c>
      <c r="G193" s="34" t="str">
        <f>VLOOKUP(B193,'1'!A:B,2,FALSE)</f>
        <v xml:space="preserve">1" MULTI PORT WALL OUTLET W/SHUTOFF, 1/2" NPT (4X)  </v>
      </c>
      <c r="H193" s="54">
        <f>IFERROR(VLOOKUP(B193,'1'!A:D,4,FALSE),0)</f>
        <v>2.25</v>
      </c>
      <c r="I193" s="65">
        <f t="shared" si="25"/>
        <v>0</v>
      </c>
      <c r="J193" s="18">
        <f t="shared" si="23"/>
        <v>0</v>
      </c>
    </row>
    <row r="194" spans="1:10" x14ac:dyDescent="0.25">
      <c r="A194" s="6"/>
      <c r="B194" s="23"/>
      <c r="C194" s="8"/>
      <c r="D194" s="127"/>
      <c r="E194" s="36"/>
      <c r="F194" s="12"/>
      <c r="G194" s="34"/>
      <c r="H194" s="54">
        <f>IFERROR(VLOOKUP(B194,'1'!A:D,4,FALSE),0)</f>
        <v>0</v>
      </c>
      <c r="I194" s="65">
        <f t="shared" si="25"/>
        <v>0</v>
      </c>
      <c r="J194" s="18">
        <f t="shared" si="23"/>
        <v>0</v>
      </c>
    </row>
    <row r="195" spans="1:10" x14ac:dyDescent="0.25">
      <c r="A195" s="6"/>
      <c r="B195" s="23" t="s">
        <v>203</v>
      </c>
      <c r="C195" s="8">
        <f>VLOOKUP(B195,'1'!A:D,3,FALSE)</f>
        <v>96.1</v>
      </c>
      <c r="D195" s="126"/>
      <c r="E195" s="36">
        <f t="shared" ref="E195:E196" si="37">C195*D195</f>
        <v>0</v>
      </c>
      <c r="F195" s="12" t="s">
        <v>20</v>
      </c>
      <c r="G195" s="34" t="str">
        <f>VLOOKUP(B195,'1'!A:B,2,FALSE)</f>
        <v xml:space="preserve">3/4" SINGLE PORT WALL OUTLET, 1/2" NPT  </v>
      </c>
      <c r="H195" s="54">
        <f>IFERROR(VLOOKUP(B195,'1'!A:D,4,FALSE),0)</f>
        <v>1.25</v>
      </c>
      <c r="I195" s="65">
        <f t="shared" si="25"/>
        <v>0</v>
      </c>
      <c r="J195" s="18">
        <f t="shared" si="23"/>
        <v>0</v>
      </c>
    </row>
    <row r="196" spans="1:10" ht="15.75" thickBot="1" x14ac:dyDescent="0.3">
      <c r="A196" s="6"/>
      <c r="B196" s="23" t="s">
        <v>204</v>
      </c>
      <c r="C196" s="8">
        <f>VLOOKUP(B196,'1'!A:D,3,FALSE)</f>
        <v>101.49</v>
      </c>
      <c r="D196" s="126"/>
      <c r="E196" s="39">
        <f t="shared" si="37"/>
        <v>0</v>
      </c>
      <c r="F196" s="31" t="s">
        <v>22</v>
      </c>
      <c r="G196" s="38" t="str">
        <f>VLOOKUP(B196,'1'!A:B,2,FALSE)</f>
        <v xml:space="preserve">1" SINGLE PORT WALL OUTLET, 1/2" NPT </v>
      </c>
      <c r="H196" s="54">
        <f>IFERROR(VLOOKUP(B196,'1'!A:D,4,FALSE),0)</f>
        <v>1.3</v>
      </c>
      <c r="I196" s="65">
        <f t="shared" si="25"/>
        <v>0</v>
      </c>
      <c r="J196" s="18">
        <f t="shared" si="23"/>
        <v>0</v>
      </c>
    </row>
    <row r="197" spans="1:10" ht="15.75" thickBot="1" x14ac:dyDescent="0.3">
      <c r="A197" s="5"/>
      <c r="B197" s="183" t="s">
        <v>205</v>
      </c>
      <c r="C197" s="188"/>
      <c r="D197" s="188"/>
      <c r="E197" s="188"/>
      <c r="F197" s="188"/>
      <c r="G197" s="191"/>
      <c r="H197" s="54">
        <f>IFERROR(VLOOKUP(B197,'1'!A:D,4,FALSE),0)</f>
        <v>0</v>
      </c>
      <c r="I197" s="65">
        <f t="shared" si="25"/>
        <v>0</v>
      </c>
      <c r="J197" s="18">
        <f t="shared" si="23"/>
        <v>0</v>
      </c>
    </row>
    <row r="198" spans="1:10" x14ac:dyDescent="0.25">
      <c r="A198" s="6"/>
      <c r="B198" s="21"/>
      <c r="C198" s="22"/>
      <c r="D198" s="134"/>
      <c r="E198" s="35"/>
      <c r="F198" s="10"/>
      <c r="G198" s="27"/>
      <c r="H198" s="54">
        <f>IFERROR(VLOOKUP(B198,'1'!A:D,4,FALSE),0)</f>
        <v>0</v>
      </c>
      <c r="I198" s="65">
        <f t="shared" si="25"/>
        <v>0</v>
      </c>
      <c r="J198" s="18">
        <f t="shared" si="23"/>
        <v>0</v>
      </c>
    </row>
    <row r="199" spans="1:10" x14ac:dyDescent="0.25">
      <c r="A199" s="6"/>
      <c r="B199" s="23" t="s">
        <v>206</v>
      </c>
      <c r="C199" s="8">
        <f>VLOOKUP(B199,'1'!A:D,3,FALSE)</f>
        <v>85.72571428571429</v>
      </c>
      <c r="D199" s="126"/>
      <c r="E199" s="36">
        <f t="shared" ref="E199:E200" si="38">C199*D199</f>
        <v>0</v>
      </c>
      <c r="F199" s="12" t="s">
        <v>20</v>
      </c>
      <c r="G199" s="34" t="str">
        <f>VLOOKUP(B199,'1'!A:B,2,FALSE)</f>
        <v>3/4" THRU WALL OUTLET KIT, 1/2" NPT ON FACE</v>
      </c>
      <c r="H199" s="54">
        <f>IFERROR(VLOOKUP(B199,'1'!A:D,4,FALSE),0)</f>
        <v>2</v>
      </c>
      <c r="I199" s="65">
        <f t="shared" si="25"/>
        <v>0</v>
      </c>
      <c r="J199" s="18">
        <f t="shared" si="23"/>
        <v>0</v>
      </c>
    </row>
    <row r="200" spans="1:10" x14ac:dyDescent="0.25">
      <c r="A200" s="6"/>
      <c r="B200" s="23" t="s">
        <v>207</v>
      </c>
      <c r="C200" s="8">
        <f>VLOOKUP(B200,'1'!A:D,3,FALSE)</f>
        <v>90.55428571428574</v>
      </c>
      <c r="D200" s="126"/>
      <c r="E200" s="36">
        <f t="shared" si="38"/>
        <v>0</v>
      </c>
      <c r="F200" s="12" t="s">
        <v>22</v>
      </c>
      <c r="G200" s="34" t="str">
        <f>VLOOKUP(B200,'1'!A:B,2,FALSE)</f>
        <v>1" THRU WALL OUTLET KIT, 1/2" NPT ON FACE</v>
      </c>
      <c r="H200" s="54">
        <f>IFERROR(VLOOKUP(B200,'1'!A:D,4,FALSE),0)</f>
        <v>2</v>
      </c>
      <c r="I200" s="65">
        <f t="shared" si="25"/>
        <v>0</v>
      </c>
      <c r="J200" s="18">
        <f t="shared" si="23"/>
        <v>0</v>
      </c>
    </row>
    <row r="201" spans="1:10" ht="15.75" thickBot="1" x14ac:dyDescent="0.3">
      <c r="A201" s="33"/>
      <c r="B201" s="25"/>
      <c r="C201" s="26"/>
      <c r="D201" s="128"/>
      <c r="E201" s="39"/>
      <c r="F201" s="31"/>
      <c r="G201" s="38"/>
      <c r="H201" s="54">
        <f>IFERROR(VLOOKUP(B201,'1'!A:D,4,FALSE),0)</f>
        <v>0</v>
      </c>
      <c r="I201" s="65">
        <f t="shared" si="25"/>
        <v>0</v>
      </c>
      <c r="J201" s="18">
        <f t="shared" si="23"/>
        <v>0</v>
      </c>
    </row>
    <row r="202" spans="1:10" ht="15.75" thickBot="1" x14ac:dyDescent="0.3">
      <c r="A202" s="5"/>
      <c r="B202" s="183" t="s">
        <v>208</v>
      </c>
      <c r="C202" s="188"/>
      <c r="D202" s="188"/>
      <c r="E202" s="192"/>
      <c r="F202" s="192"/>
      <c r="G202" s="193"/>
      <c r="H202" s="54">
        <f>IFERROR(VLOOKUP(B202,'1'!A:D,4,FALSE),0)</f>
        <v>0</v>
      </c>
      <c r="I202" s="65">
        <f t="shared" si="25"/>
        <v>0</v>
      </c>
      <c r="J202" s="18">
        <f t="shared" ref="J202:J258" si="39">C202*D202</f>
        <v>0</v>
      </c>
    </row>
    <row r="203" spans="1:10" x14ac:dyDescent="0.25">
      <c r="A203" s="6"/>
      <c r="B203" s="56" t="s">
        <v>209</v>
      </c>
      <c r="C203" s="8">
        <f>VLOOKUP(B203,'1'!A:D,3,FALSE)</f>
        <v>54.06</v>
      </c>
      <c r="D203" s="119"/>
      <c r="E203" s="35">
        <f t="shared" ref="E203:E206" si="40">C203*D203</f>
        <v>0</v>
      </c>
      <c r="F203" s="10" t="s">
        <v>22</v>
      </c>
      <c r="G203" s="27" t="str">
        <f>VLOOKUP(B203,'1'!A:B,2,FALSE)</f>
        <v>EXPANSION JOINT FEM X FEM  NPT      (2 FC2218'S NEEDED)</v>
      </c>
      <c r="H203" s="54">
        <f>IFERROR(VLOOKUP(B203,'1'!A:D,4,FALSE),0)</f>
        <v>3</v>
      </c>
      <c r="I203" s="65">
        <f t="shared" ref="I203:I258" si="41">H203*D203</f>
        <v>0</v>
      </c>
      <c r="J203" s="18">
        <f t="shared" si="39"/>
        <v>0</v>
      </c>
    </row>
    <row r="204" spans="1:10" x14ac:dyDescent="0.25">
      <c r="A204" s="6"/>
      <c r="B204" s="57" t="s">
        <v>210</v>
      </c>
      <c r="C204" s="8">
        <f>VLOOKUP(B204,'1'!A:D,3,FALSE)</f>
        <v>80.5</v>
      </c>
      <c r="D204" s="120"/>
      <c r="E204" s="36">
        <f t="shared" si="40"/>
        <v>0</v>
      </c>
      <c r="F204" s="12" t="s">
        <v>24</v>
      </c>
      <c r="G204" s="34" t="str">
        <f>VLOOKUP(B204,'1'!A:B,2,FALSE)</f>
        <v>EXPANSION JOINT FEM X FEM  NPT       (2 FC4418'S NEEDED)</v>
      </c>
      <c r="H204" s="54">
        <f>IFERROR(VLOOKUP(B204,'1'!A:D,4,FALSE),0)</f>
        <v>4</v>
      </c>
      <c r="I204" s="65">
        <f t="shared" si="41"/>
        <v>0</v>
      </c>
      <c r="J204" s="18">
        <f t="shared" si="39"/>
        <v>0</v>
      </c>
    </row>
    <row r="205" spans="1:10" x14ac:dyDescent="0.25">
      <c r="A205" s="6"/>
      <c r="B205" s="57" t="s">
        <v>211</v>
      </c>
      <c r="C205" s="8">
        <f>VLOOKUP(B205,'1'!A:D,3,FALSE)</f>
        <v>93.72</v>
      </c>
      <c r="D205" s="120"/>
      <c r="E205" s="36">
        <f t="shared" si="40"/>
        <v>0</v>
      </c>
      <c r="F205" s="12" t="s">
        <v>26</v>
      </c>
      <c r="G205" s="34" t="str">
        <f>VLOOKUP(B205,'1'!A:B,2,FALSE)</f>
        <v>EXPANSION JOINT FEM X FEM  NPT      (2 FC5518'S NEEDED)</v>
      </c>
      <c r="H205" s="54">
        <f>IFERROR(VLOOKUP(B205,'1'!A:D,4,FALSE),0)</f>
        <v>6</v>
      </c>
      <c r="I205" s="65">
        <f t="shared" si="41"/>
        <v>0</v>
      </c>
      <c r="J205" s="18">
        <f t="shared" si="39"/>
        <v>0</v>
      </c>
    </row>
    <row r="206" spans="1:10" x14ac:dyDescent="0.25">
      <c r="A206" s="6"/>
      <c r="B206" s="60" t="s">
        <v>212</v>
      </c>
      <c r="C206" s="14">
        <f>VLOOKUP(B206,'1'!A:D,3,FALSE)</f>
        <v>168.23</v>
      </c>
      <c r="D206" s="136"/>
      <c r="E206" s="36">
        <f t="shared" si="40"/>
        <v>0</v>
      </c>
      <c r="F206" s="12" t="s">
        <v>28</v>
      </c>
      <c r="G206" s="34" t="str">
        <f>VLOOKUP(B206,'1'!A:B,2,FALSE)</f>
        <v>EXPANSION JOINT FEM X FEM  NPT        (2 FC7718'S NEEDED)</v>
      </c>
      <c r="H206" s="54">
        <f>IFERROR(VLOOKUP(B206,'1'!A:D,4,FALSE),0)</f>
        <v>12</v>
      </c>
      <c r="I206" s="65">
        <f t="shared" si="41"/>
        <v>0</v>
      </c>
      <c r="J206" s="18">
        <f t="shared" si="39"/>
        <v>0</v>
      </c>
    </row>
    <row r="207" spans="1:10" x14ac:dyDescent="0.25">
      <c r="A207" s="6"/>
      <c r="B207" s="60"/>
      <c r="C207" s="14"/>
      <c r="D207" s="136"/>
      <c r="E207" s="36"/>
      <c r="F207" s="12"/>
      <c r="G207" s="34"/>
      <c r="H207" s="54">
        <f>IFERROR(VLOOKUP(B207,'1'!A:D,4,FALSE),0)</f>
        <v>0</v>
      </c>
      <c r="I207" s="65">
        <f t="shared" si="41"/>
        <v>0</v>
      </c>
      <c r="J207" s="18">
        <f t="shared" si="39"/>
        <v>0</v>
      </c>
    </row>
    <row r="208" spans="1:10" ht="15.75" thickBot="1" x14ac:dyDescent="0.3">
      <c r="A208" s="33"/>
      <c r="B208" s="30" t="s">
        <v>213</v>
      </c>
      <c r="C208" s="26">
        <f>VLOOKUP(B208,'1'!A:D,3,FALSE)</f>
        <v>120.16</v>
      </c>
      <c r="D208" s="123"/>
      <c r="E208" s="39">
        <f>C208*D208</f>
        <v>0</v>
      </c>
      <c r="F208" s="31" t="s">
        <v>30</v>
      </c>
      <c r="G208" s="38" t="str">
        <f>VLOOKUP(B208,'1'!A:B,2,FALSE)</f>
        <v xml:space="preserve">EXPANSION JOINT FLANGE,  ANSI 150#     8 BOLT X  9.0" O.D. </v>
      </c>
      <c r="H208" s="54">
        <f>IFERROR(VLOOKUP(B208,'1'!A:D,4,FALSE),0)</f>
        <v>18</v>
      </c>
      <c r="I208" s="65">
        <f t="shared" si="41"/>
        <v>0</v>
      </c>
      <c r="J208" s="18">
        <f t="shared" si="39"/>
        <v>0</v>
      </c>
    </row>
    <row r="209" spans="1:10" ht="15.75" thickBot="1" x14ac:dyDescent="0.3">
      <c r="A209" s="5"/>
      <c r="B209" s="183" t="s">
        <v>214</v>
      </c>
      <c r="C209" s="188"/>
      <c r="D209" s="188"/>
      <c r="E209" s="199"/>
      <c r="F209" s="199"/>
      <c r="G209" s="200"/>
      <c r="H209" s="54">
        <f>IFERROR(VLOOKUP(B209,'1'!A:D,4,FALSE),0)</f>
        <v>0</v>
      </c>
      <c r="I209" s="65">
        <f t="shared" si="41"/>
        <v>0</v>
      </c>
      <c r="J209" s="18">
        <f t="shared" si="39"/>
        <v>0</v>
      </c>
    </row>
    <row r="210" spans="1:10" x14ac:dyDescent="0.25">
      <c r="A210" s="20"/>
      <c r="B210" s="23"/>
      <c r="C210" s="8"/>
      <c r="D210" s="127"/>
      <c r="E210" s="35"/>
      <c r="F210" s="10"/>
      <c r="G210" s="27"/>
      <c r="H210" s="54">
        <f>IFERROR(VLOOKUP(B210,'1'!A:D,4,FALSE),0)</f>
        <v>0</v>
      </c>
      <c r="I210" s="65">
        <f t="shared" si="41"/>
        <v>0</v>
      </c>
      <c r="J210" s="18">
        <f t="shared" si="39"/>
        <v>0</v>
      </c>
    </row>
    <row r="211" spans="1:10" x14ac:dyDescent="0.25">
      <c r="A211" s="20"/>
      <c r="B211" s="23" t="s">
        <v>215</v>
      </c>
      <c r="C211" s="8">
        <f>VLOOKUP(B211,'1'!A:D,3,FALSE)</f>
        <v>274.43</v>
      </c>
      <c r="D211" s="126"/>
      <c r="E211" s="36">
        <f t="shared" ref="E211:E212" si="42">C211*D211</f>
        <v>0</v>
      </c>
      <c r="F211" s="12" t="s">
        <v>28</v>
      </c>
      <c r="G211" s="11" t="str">
        <f>VLOOKUP(B211,'1'!A:B,2,FALSE)</f>
        <v>3" FLANGE, ANSI</v>
      </c>
      <c r="H211" s="54">
        <f>IFERROR(VLOOKUP(B211,'1'!A:D,4,FALSE),0)</f>
        <v>30</v>
      </c>
      <c r="I211" s="65">
        <f t="shared" si="41"/>
        <v>0</v>
      </c>
      <c r="J211" s="18">
        <f t="shared" si="39"/>
        <v>0</v>
      </c>
    </row>
    <row r="212" spans="1:10" x14ac:dyDescent="0.25">
      <c r="A212" s="20"/>
      <c r="B212" s="23" t="s">
        <v>216</v>
      </c>
      <c r="C212" s="8">
        <f>VLOOKUP(B212,'1'!A:D,3,FALSE)</f>
        <v>320.91000000000003</v>
      </c>
      <c r="D212" s="126"/>
      <c r="E212" s="36">
        <f t="shared" si="42"/>
        <v>0</v>
      </c>
      <c r="F212" s="12" t="s">
        <v>30</v>
      </c>
      <c r="G212" s="11" t="str">
        <f>VLOOKUP(B212,'1'!A:B,2,FALSE)</f>
        <v>4" FLANGE, ANSI</v>
      </c>
      <c r="H212" s="54">
        <f>IFERROR(VLOOKUP(B212,'1'!A:D,4,FALSE),0)</f>
        <v>20</v>
      </c>
      <c r="I212" s="65">
        <f t="shared" si="41"/>
        <v>0</v>
      </c>
      <c r="J212" s="18">
        <f t="shared" si="39"/>
        <v>0</v>
      </c>
    </row>
    <row r="213" spans="1:10" x14ac:dyDescent="0.25">
      <c r="A213" s="20"/>
      <c r="B213" s="23"/>
      <c r="C213" s="8"/>
      <c r="D213" s="127"/>
      <c r="E213" s="36"/>
      <c r="F213" s="12"/>
      <c r="G213" s="34"/>
      <c r="H213" s="54">
        <f>IFERROR(VLOOKUP(B213,'1'!A:D,4,FALSE),0)</f>
        <v>0</v>
      </c>
      <c r="I213" s="65">
        <f t="shared" si="41"/>
        <v>0</v>
      </c>
      <c r="J213" s="18">
        <f t="shared" si="39"/>
        <v>0</v>
      </c>
    </row>
    <row r="214" spans="1:10" x14ac:dyDescent="0.25">
      <c r="A214" s="6"/>
      <c r="B214" s="23"/>
      <c r="C214" s="8"/>
      <c r="D214" s="127"/>
      <c r="E214" s="43"/>
      <c r="F214" s="12"/>
      <c r="G214" s="28"/>
      <c r="H214" s="54">
        <f>IFERROR(VLOOKUP(B214,'1'!A:D,4,FALSE),0)</f>
        <v>0</v>
      </c>
      <c r="I214" s="65">
        <f t="shared" si="41"/>
        <v>0</v>
      </c>
      <c r="J214" s="18">
        <f t="shared" si="39"/>
        <v>0</v>
      </c>
    </row>
    <row r="215" spans="1:10" x14ac:dyDescent="0.25">
      <c r="A215" s="6"/>
      <c r="B215" s="23" t="s">
        <v>217</v>
      </c>
      <c r="C215" s="8">
        <f>VLOOKUP(B215,'1'!A:D,3,FALSE)</f>
        <v>31.24</v>
      </c>
      <c r="D215" s="126"/>
      <c r="E215" s="43">
        <f t="shared" ref="E215:E216" si="43">C215*D215</f>
        <v>0</v>
      </c>
      <c r="F215" s="12" t="s">
        <v>28</v>
      </c>
      <c r="G215" s="28" t="str">
        <f>VLOOKUP(B215,'1'!A:B,2,FALSE)</f>
        <v>BOLT AND GASKET SET,   4 X 2-3/4" LONG BOLTS</v>
      </c>
      <c r="H215" s="54">
        <f>IFERROR(VLOOKUP(B215,'1'!A:D,4,FALSE),0)</f>
        <v>2.5</v>
      </c>
      <c r="I215" s="65">
        <f t="shared" si="41"/>
        <v>0</v>
      </c>
      <c r="J215" s="18">
        <f t="shared" si="39"/>
        <v>0</v>
      </c>
    </row>
    <row r="216" spans="1:10" x14ac:dyDescent="0.25">
      <c r="A216" s="6"/>
      <c r="B216" s="23" t="s">
        <v>218</v>
      </c>
      <c r="C216" s="8">
        <f>VLOOKUP(B216,'1'!A:D,3,FALSE)</f>
        <v>66.790000000000006</v>
      </c>
      <c r="D216" s="126"/>
      <c r="E216" s="43">
        <f t="shared" si="43"/>
        <v>0</v>
      </c>
      <c r="F216" s="12" t="s">
        <v>30</v>
      </c>
      <c r="G216" s="28" t="str">
        <f>VLOOKUP(B216,'1'!A:B,2,FALSE)</f>
        <v>BOLT AND GASKET SET,  8 X 3" LONG BOLTS</v>
      </c>
      <c r="H216" s="54">
        <f>IFERROR(VLOOKUP(B216,'1'!A:D,4,FALSE),0)</f>
        <v>3.55</v>
      </c>
      <c r="I216" s="65">
        <f t="shared" si="41"/>
        <v>0</v>
      </c>
      <c r="J216" s="18">
        <f t="shared" si="39"/>
        <v>0</v>
      </c>
    </row>
    <row r="217" spans="1:10" ht="15.75" thickBot="1" x14ac:dyDescent="0.3">
      <c r="A217" s="6"/>
      <c r="B217" s="23"/>
      <c r="C217" s="8"/>
      <c r="D217" s="127"/>
      <c r="E217" s="70"/>
      <c r="F217" s="31"/>
      <c r="G217" s="32"/>
      <c r="H217" s="54">
        <f>IFERROR(VLOOKUP(B217,'1'!A:D,4,FALSE),0)</f>
        <v>0</v>
      </c>
      <c r="I217" s="65">
        <f t="shared" si="41"/>
        <v>0</v>
      </c>
      <c r="J217" s="18">
        <f t="shared" si="39"/>
        <v>0</v>
      </c>
    </row>
    <row r="218" spans="1:10" ht="15.75" thickBot="1" x14ac:dyDescent="0.3">
      <c r="A218" s="5"/>
      <c r="B218" s="183" t="s">
        <v>219</v>
      </c>
      <c r="C218" s="194"/>
      <c r="D218" s="184"/>
      <c r="E218" s="184"/>
      <c r="F218" s="184"/>
      <c r="G218" s="187"/>
      <c r="H218" s="54">
        <f>IFERROR(VLOOKUP(B218,'1'!A:D,4,FALSE),0)</f>
        <v>0</v>
      </c>
      <c r="I218" s="65">
        <f t="shared" si="41"/>
        <v>0</v>
      </c>
      <c r="J218" s="18">
        <f t="shared" si="39"/>
        <v>0</v>
      </c>
    </row>
    <row r="219" spans="1:10" x14ac:dyDescent="0.25">
      <c r="A219" s="20"/>
      <c r="B219" s="21" t="s">
        <v>220</v>
      </c>
      <c r="C219" s="150">
        <f>VLOOKUP(B219,'1'!A:D,3,FALSE)</f>
        <v>9.36</v>
      </c>
      <c r="D219" s="125"/>
      <c r="E219" s="35">
        <f t="shared" ref="E219:E224" si="44">C219*D219</f>
        <v>0</v>
      </c>
      <c r="F219" s="10" t="s">
        <v>20</v>
      </c>
      <c r="G219" s="27" t="str">
        <f>VLOOKUP(B219,'1'!A:B,2,FALSE)</f>
        <v>3/4"  REPLACEMENT ORING</v>
      </c>
      <c r="H219" s="54">
        <f>IFERROR(VLOOKUP(B219,'1'!A:D,4,FALSE),0)</f>
        <v>0.02</v>
      </c>
      <c r="I219" s="65">
        <f t="shared" si="41"/>
        <v>0</v>
      </c>
      <c r="J219" s="18">
        <f t="shared" si="39"/>
        <v>0</v>
      </c>
    </row>
    <row r="220" spans="1:10" x14ac:dyDescent="0.25">
      <c r="A220" s="20"/>
      <c r="B220" s="48" t="s">
        <v>221</v>
      </c>
      <c r="C220" s="151">
        <f>VLOOKUP(B220,'1'!A:D,3,FALSE)</f>
        <v>15.6</v>
      </c>
      <c r="D220" s="135"/>
      <c r="E220" s="43">
        <f t="shared" si="44"/>
        <v>0</v>
      </c>
      <c r="F220" s="19" t="s">
        <v>22</v>
      </c>
      <c r="G220" s="44" t="str">
        <f>VLOOKUP(B220,'1'!A:B,2,FALSE)</f>
        <v>1"  REPLACEMENT ORING</v>
      </c>
      <c r="H220" s="54">
        <f>IFERROR(VLOOKUP(B220,'1'!A:D,4,FALSE),0)</f>
        <v>0.03</v>
      </c>
      <c r="I220" s="65">
        <f t="shared" si="41"/>
        <v>0</v>
      </c>
      <c r="J220" s="18">
        <f t="shared" si="39"/>
        <v>0</v>
      </c>
    </row>
    <row r="221" spans="1:10" x14ac:dyDescent="0.25">
      <c r="A221" s="20"/>
      <c r="B221" s="48" t="s">
        <v>222</v>
      </c>
      <c r="C221" s="151">
        <f>VLOOKUP(B221,'1'!A:D,3,FALSE)</f>
        <v>37.44</v>
      </c>
      <c r="D221" s="135"/>
      <c r="E221" s="43">
        <f t="shared" si="44"/>
        <v>0</v>
      </c>
      <c r="F221" s="19" t="s">
        <v>24</v>
      </c>
      <c r="G221" s="44" t="str">
        <f>VLOOKUP(B221,'1'!A:B,2,FALSE)</f>
        <v>1-1/2"  REPLACEMENT ORING</v>
      </c>
      <c r="H221" s="54">
        <f>IFERROR(VLOOKUP(B221,'1'!A:D,4,FALSE),0)</f>
        <v>0.04</v>
      </c>
      <c r="I221" s="65">
        <f t="shared" si="41"/>
        <v>0</v>
      </c>
      <c r="J221" s="18">
        <f t="shared" si="39"/>
        <v>0</v>
      </c>
    </row>
    <row r="222" spans="1:10" x14ac:dyDescent="0.25">
      <c r="A222" s="20"/>
      <c r="B222" s="48" t="s">
        <v>223</v>
      </c>
      <c r="C222" s="151">
        <f>VLOOKUP(B222,'1'!A:D,3,FALSE)</f>
        <v>49.92</v>
      </c>
      <c r="D222" s="135"/>
      <c r="E222" s="43">
        <f t="shared" si="44"/>
        <v>0</v>
      </c>
      <c r="F222" s="19" t="s">
        <v>26</v>
      </c>
      <c r="G222" s="44" t="str">
        <f>VLOOKUP(B222,'1'!A:B,2,FALSE)</f>
        <v>2"  REPLACEMENT ORING</v>
      </c>
      <c r="H222" s="54">
        <f>IFERROR(VLOOKUP(B222,'1'!A:D,4,FALSE),0)</f>
        <v>0.05</v>
      </c>
      <c r="I222" s="65">
        <f t="shared" si="41"/>
        <v>0</v>
      </c>
      <c r="J222" s="18">
        <f t="shared" si="39"/>
        <v>0</v>
      </c>
    </row>
    <row r="223" spans="1:10" x14ac:dyDescent="0.25">
      <c r="A223" s="20"/>
      <c r="B223" s="48" t="s">
        <v>224</v>
      </c>
      <c r="C223" s="151">
        <f>VLOOKUP(B223,'1'!A:D,3,FALSE)</f>
        <v>187.2</v>
      </c>
      <c r="D223" s="135"/>
      <c r="E223" s="43">
        <f t="shared" si="44"/>
        <v>0</v>
      </c>
      <c r="F223" s="19" t="s">
        <v>28</v>
      </c>
      <c r="G223" s="44" t="str">
        <f>VLOOKUP(B223,'1'!A:B,2,FALSE)</f>
        <v>3"  REPLACEMENT ORING</v>
      </c>
      <c r="H223" s="54">
        <f>IFERROR(VLOOKUP(B223,'1'!A:D,4,FALSE),0)</f>
        <v>0.1</v>
      </c>
      <c r="I223" s="65">
        <f t="shared" si="41"/>
        <v>0</v>
      </c>
      <c r="J223" s="18">
        <f t="shared" si="39"/>
        <v>0</v>
      </c>
    </row>
    <row r="224" spans="1:10" x14ac:dyDescent="0.25">
      <c r="A224" s="20"/>
      <c r="B224" s="48" t="s">
        <v>225</v>
      </c>
      <c r="C224" s="151">
        <f>VLOOKUP(B224,'1'!A:D,3,FALSE)</f>
        <v>249.6</v>
      </c>
      <c r="D224" s="135"/>
      <c r="E224" s="43">
        <f t="shared" si="44"/>
        <v>0</v>
      </c>
      <c r="F224" s="19" t="s">
        <v>30</v>
      </c>
      <c r="G224" s="44" t="str">
        <f>VLOOKUP(B224,'1'!A:B,2,FALSE)</f>
        <v>4"  REPLACEMENT ORING</v>
      </c>
      <c r="H224" s="54">
        <f>IFERROR(VLOOKUP(B224,'1'!A:D,4,FALSE),0)</f>
        <v>0.2</v>
      </c>
      <c r="I224" s="65">
        <f t="shared" si="41"/>
        <v>0</v>
      </c>
      <c r="J224" s="18">
        <f t="shared" si="39"/>
        <v>0</v>
      </c>
    </row>
    <row r="225" spans="1:10" x14ac:dyDescent="0.25">
      <c r="A225" s="20"/>
      <c r="B225" s="48"/>
      <c r="C225" s="151"/>
      <c r="D225" s="135"/>
      <c r="E225" s="43"/>
      <c r="F225" s="19"/>
      <c r="G225" s="44"/>
      <c r="H225" s="54">
        <f>IFERROR(VLOOKUP(B225,'1'!A:D,4,FALSE),0)</f>
        <v>0</v>
      </c>
      <c r="I225" s="65">
        <f t="shared" si="41"/>
        <v>0</v>
      </c>
      <c r="J225" s="18">
        <f t="shared" si="39"/>
        <v>0</v>
      </c>
    </row>
    <row r="226" spans="1:10" x14ac:dyDescent="0.25">
      <c r="A226" s="20"/>
      <c r="B226" s="139" t="s">
        <v>226</v>
      </c>
      <c r="C226" s="152">
        <f>VLOOKUP(B226,'1'!A:D,3,FALSE)</f>
        <v>7.08</v>
      </c>
      <c r="D226" s="135"/>
      <c r="E226" s="43">
        <f t="shared" ref="E226:E230" si="45">C226*D226</f>
        <v>0</v>
      </c>
      <c r="F226" s="12" t="s">
        <v>22</v>
      </c>
      <c r="G226" s="34" t="str">
        <f>VLOOKUP(B226,'1'!A:B,2,FALSE)</f>
        <v xml:space="preserve">1" SADDLE DROP REPLACEMENT GASKET  </v>
      </c>
      <c r="H226" s="54">
        <f>IFERROR(VLOOKUP(B226,'1'!A:D,4,FALSE),0)</f>
        <v>0.02</v>
      </c>
      <c r="I226" s="65">
        <f t="shared" si="41"/>
        <v>0</v>
      </c>
      <c r="J226" s="18">
        <f t="shared" si="39"/>
        <v>0</v>
      </c>
    </row>
    <row r="227" spans="1:10" x14ac:dyDescent="0.25">
      <c r="A227" s="20"/>
      <c r="B227" s="139" t="s">
        <v>227</v>
      </c>
      <c r="C227" s="152">
        <f>VLOOKUP(B227,'1'!A:D,3,FALSE)</f>
        <v>7.74</v>
      </c>
      <c r="D227" s="135"/>
      <c r="E227" s="43">
        <f t="shared" si="45"/>
        <v>0</v>
      </c>
      <c r="F227" s="19" t="s">
        <v>24</v>
      </c>
      <c r="G227" s="44" t="str">
        <f>VLOOKUP(B227,'1'!A:B,2,FALSE)</f>
        <v xml:space="preserve">1-1/2" SADDLE DROP REPLACEMENT GASKET  </v>
      </c>
      <c r="H227" s="54">
        <f>IFERROR(VLOOKUP(B227,'1'!A:D,4,FALSE),0)</f>
        <v>0.03</v>
      </c>
      <c r="I227" s="65">
        <f t="shared" si="41"/>
        <v>0</v>
      </c>
      <c r="J227" s="18">
        <f t="shared" si="39"/>
        <v>0</v>
      </c>
    </row>
    <row r="228" spans="1:10" x14ac:dyDescent="0.25">
      <c r="A228" s="20"/>
      <c r="B228" s="139" t="s">
        <v>228</v>
      </c>
      <c r="C228" s="152">
        <f>VLOOKUP(B228,'1'!A:D,3,FALSE)</f>
        <v>7.74</v>
      </c>
      <c r="D228" s="135"/>
      <c r="E228" s="43">
        <f t="shared" si="45"/>
        <v>0</v>
      </c>
      <c r="F228" s="19" t="s">
        <v>26</v>
      </c>
      <c r="G228" s="44" t="str">
        <f>VLOOKUP(B228,'1'!A:B,2,FALSE)</f>
        <v xml:space="preserve">2" SADDLE DROP REPLACEMENT GASKET  </v>
      </c>
      <c r="H228" s="54">
        <f>IFERROR(VLOOKUP(B228,'1'!A:D,4,FALSE),0)</f>
        <v>0.04</v>
      </c>
      <c r="I228" s="65">
        <f t="shared" si="41"/>
        <v>0</v>
      </c>
      <c r="J228" s="18">
        <f t="shared" si="39"/>
        <v>0</v>
      </c>
    </row>
    <row r="229" spans="1:10" x14ac:dyDescent="0.25">
      <c r="A229" s="20"/>
      <c r="B229" s="139" t="s">
        <v>229</v>
      </c>
      <c r="C229" s="152">
        <f>VLOOKUP(B229,'1'!A:D,3,FALSE)</f>
        <v>8.36</v>
      </c>
      <c r="D229" s="135"/>
      <c r="E229" s="43">
        <f t="shared" si="45"/>
        <v>0</v>
      </c>
      <c r="F229" s="19" t="s">
        <v>28</v>
      </c>
      <c r="G229" s="44" t="str">
        <f>VLOOKUP(B229,'1'!A:B,2,FALSE)</f>
        <v xml:space="preserve">3" SADDLE DROP REPLACEMENT GASKET  </v>
      </c>
      <c r="H229" s="54">
        <f>IFERROR(VLOOKUP(B229,'1'!A:D,4,FALSE),0)</f>
        <v>0.05</v>
      </c>
      <c r="I229" s="65">
        <f t="shared" si="41"/>
        <v>0</v>
      </c>
      <c r="J229" s="18">
        <f t="shared" si="39"/>
        <v>0</v>
      </c>
    </row>
    <row r="230" spans="1:10" ht="15.75" thickBot="1" x14ac:dyDescent="0.3">
      <c r="A230" s="20"/>
      <c r="B230" s="140" t="s">
        <v>230</v>
      </c>
      <c r="C230" s="153">
        <f>VLOOKUP(B230,'1'!A:D,3,FALSE)</f>
        <v>9.02</v>
      </c>
      <c r="D230" s="141"/>
      <c r="E230" s="70">
        <f t="shared" si="45"/>
        <v>0</v>
      </c>
      <c r="F230" s="58" t="s">
        <v>30</v>
      </c>
      <c r="G230" s="63" t="str">
        <f>VLOOKUP(B230,'1'!A:B,2,FALSE)</f>
        <v xml:space="preserve">4" SADDLE DROP REPLACEMENT GASKET  </v>
      </c>
      <c r="H230" s="54">
        <f>IFERROR(VLOOKUP(B230,'1'!A:D,4,FALSE),0)</f>
        <v>0.1</v>
      </c>
      <c r="I230" s="65">
        <f t="shared" si="41"/>
        <v>0</v>
      </c>
      <c r="J230" s="18">
        <f t="shared" si="39"/>
        <v>0</v>
      </c>
    </row>
    <row r="231" spans="1:10" ht="15.75" thickBot="1" x14ac:dyDescent="0.3">
      <c r="A231" s="5"/>
      <c r="B231" s="183" t="s">
        <v>231</v>
      </c>
      <c r="C231" s="194"/>
      <c r="D231" s="184"/>
      <c r="E231" s="184"/>
      <c r="F231" s="184"/>
      <c r="G231" s="187"/>
      <c r="H231" s="54">
        <f>IFERROR(VLOOKUP(B231,'1'!A:D,4,FALSE),0)</f>
        <v>0</v>
      </c>
      <c r="I231" s="65">
        <f t="shared" si="41"/>
        <v>0</v>
      </c>
      <c r="J231" s="18">
        <f t="shared" si="39"/>
        <v>0</v>
      </c>
    </row>
    <row r="232" spans="1:10" x14ac:dyDescent="0.25">
      <c r="A232" s="6"/>
      <c r="B232" s="21" t="s">
        <v>232</v>
      </c>
      <c r="C232" s="150">
        <f>VLOOKUP(B232,'1'!A:D,3,FALSE)</f>
        <v>20.420000000000002</v>
      </c>
      <c r="D232" s="125"/>
      <c r="E232" s="35">
        <f t="shared" ref="E232:E235" si="46">C232*D232</f>
        <v>0</v>
      </c>
      <c r="F232" s="10"/>
      <c r="G232" s="27" t="str">
        <f>VLOOKUP(B232,'1'!A:B,2,FALSE)</f>
        <v>PIPE DEBURRING TOOL 3/4" AND 1"</v>
      </c>
      <c r="H232" s="54">
        <f>IFERROR(VLOOKUP(B232,'1'!A:D,4,FALSE),0)</f>
        <v>0.14000000000000001</v>
      </c>
      <c r="I232" s="65">
        <f t="shared" si="41"/>
        <v>0</v>
      </c>
      <c r="J232" s="18">
        <f t="shared" si="39"/>
        <v>0</v>
      </c>
    </row>
    <row r="233" spans="1:10" x14ac:dyDescent="0.25">
      <c r="A233" s="6"/>
      <c r="B233" s="48" t="s">
        <v>233</v>
      </c>
      <c r="C233" s="151">
        <f>VLOOKUP(B233,'1'!A:D,3,FALSE)</f>
        <v>95.91</v>
      </c>
      <c r="D233" s="135"/>
      <c r="E233" s="43">
        <f t="shared" si="46"/>
        <v>0</v>
      </c>
      <c r="F233" s="19"/>
      <c r="G233" s="44" t="str">
        <f>VLOOKUP(B233,'1'!A:B,2,FALSE)</f>
        <v>PIPE DEBURRING TOOL 3/4" THRU 2"</v>
      </c>
      <c r="H233" s="54">
        <f>IFERROR(VLOOKUP(B233,'1'!A:D,4,FALSE),0)</f>
        <v>1</v>
      </c>
      <c r="I233" s="65">
        <f t="shared" si="41"/>
        <v>0</v>
      </c>
      <c r="J233" s="18">
        <f t="shared" si="39"/>
        <v>0</v>
      </c>
    </row>
    <row r="234" spans="1:10" x14ac:dyDescent="0.25">
      <c r="A234" s="6"/>
      <c r="B234" s="48" t="s">
        <v>217</v>
      </c>
      <c r="C234" s="151">
        <f>VLOOKUP(B234,'1'!A:D,3,FALSE)</f>
        <v>31.24</v>
      </c>
      <c r="D234" s="135"/>
      <c r="E234" s="43">
        <f t="shared" si="46"/>
        <v>0</v>
      </c>
      <c r="F234" s="19"/>
      <c r="G234" s="44" t="str">
        <f>VLOOKUP(B234,'1'!A:B,2,FALSE)</f>
        <v>BOLT AND GASKET SET,   4 X 2-3/4" LONG BOLTS</v>
      </c>
      <c r="H234" s="54">
        <f>IFERROR(VLOOKUP(B234,'1'!A:D,4,FALSE),0)</f>
        <v>2.5</v>
      </c>
      <c r="I234" s="65">
        <f t="shared" si="41"/>
        <v>0</v>
      </c>
      <c r="J234" s="18">
        <f t="shared" si="39"/>
        <v>0</v>
      </c>
    </row>
    <row r="235" spans="1:10" x14ac:dyDescent="0.25">
      <c r="A235" s="6"/>
      <c r="B235" s="48" t="s">
        <v>218</v>
      </c>
      <c r="C235" s="151">
        <f>VLOOKUP(B235,'1'!A:D,3,FALSE)</f>
        <v>66.790000000000006</v>
      </c>
      <c r="D235" s="135"/>
      <c r="E235" s="43">
        <f t="shared" si="46"/>
        <v>0</v>
      </c>
      <c r="F235" s="19"/>
      <c r="G235" s="44" t="str">
        <f>VLOOKUP(B235,'1'!A:B,2,FALSE)</f>
        <v>BOLT AND GASKET SET,  8 X 3" LONG BOLTS</v>
      </c>
      <c r="H235" s="54">
        <f>IFERROR(VLOOKUP(B235,'1'!A:D,4,FALSE),0)</f>
        <v>3.55</v>
      </c>
      <c r="I235" s="65">
        <f t="shared" si="41"/>
        <v>0</v>
      </c>
      <c r="J235" s="18">
        <f t="shared" si="39"/>
        <v>0</v>
      </c>
    </row>
    <row r="236" spans="1:10" x14ac:dyDescent="0.25">
      <c r="A236" s="6"/>
      <c r="B236" s="23"/>
      <c r="C236" s="154"/>
      <c r="D236" s="142"/>
      <c r="E236" s="43"/>
      <c r="F236" s="12"/>
      <c r="G236" s="34"/>
      <c r="H236" s="54">
        <f>IFERROR(VLOOKUP(B236,'1'!A:D,4,FALSE),0)</f>
        <v>0</v>
      </c>
      <c r="I236" s="65">
        <f t="shared" si="41"/>
        <v>0</v>
      </c>
      <c r="J236" s="18">
        <f t="shared" si="39"/>
        <v>0</v>
      </c>
    </row>
    <row r="237" spans="1:10" x14ac:dyDescent="0.25">
      <c r="A237" s="6"/>
      <c r="B237" s="48" t="s">
        <v>234</v>
      </c>
      <c r="C237" s="151">
        <f>VLOOKUP(B237,'1'!A:D,3,FALSE)</f>
        <v>40.85</v>
      </c>
      <c r="D237" s="135"/>
      <c r="E237" s="43">
        <f t="shared" ref="E237:E239" si="47">C237*D237</f>
        <v>0</v>
      </c>
      <c r="F237" s="19"/>
      <c r="G237" s="44" t="str">
        <f>VLOOKUP(B237,'1'!A:B,2,FALSE)</f>
        <v>PIPE CUTTER 3/4" THRU 2"</v>
      </c>
      <c r="H237" s="54">
        <f>IFERROR(VLOOKUP(B237,'1'!A:D,4,FALSE),0)</f>
        <v>1.19</v>
      </c>
      <c r="I237" s="65">
        <f t="shared" si="41"/>
        <v>0</v>
      </c>
      <c r="J237" s="18">
        <f t="shared" si="39"/>
        <v>0</v>
      </c>
    </row>
    <row r="238" spans="1:10" x14ac:dyDescent="0.25">
      <c r="A238" s="6"/>
      <c r="B238" s="48" t="s">
        <v>235</v>
      </c>
      <c r="C238" s="151">
        <f>VLOOKUP(B238,'1'!A:D,3,FALSE)</f>
        <v>209.46</v>
      </c>
      <c r="D238" s="135"/>
      <c r="E238" s="43">
        <f t="shared" si="47"/>
        <v>0</v>
      </c>
      <c r="F238" s="19"/>
      <c r="G238" s="44" t="str">
        <f>VLOOKUP(B238,'1'!A:B,2,FALSE)</f>
        <v>PIPE CUTTER 2" THRU 3"</v>
      </c>
      <c r="H238" s="54">
        <f>IFERROR(VLOOKUP(B238,'1'!A:D,4,FALSE),0)</f>
        <v>3.5</v>
      </c>
      <c r="I238" s="65">
        <f t="shared" si="41"/>
        <v>0</v>
      </c>
      <c r="J238" s="18">
        <f t="shared" si="39"/>
        <v>0</v>
      </c>
    </row>
    <row r="239" spans="1:10" ht="15.75" thickBot="1" x14ac:dyDescent="0.3">
      <c r="A239" s="33"/>
      <c r="B239" s="85" t="s">
        <v>236</v>
      </c>
      <c r="C239" s="155">
        <f>VLOOKUP(B239,'1'!A:D,3,FALSE)</f>
        <v>330.74</v>
      </c>
      <c r="D239" s="141"/>
      <c r="E239" s="70">
        <f t="shared" si="47"/>
        <v>0</v>
      </c>
      <c r="F239" s="58"/>
      <c r="G239" s="63" t="str">
        <f>VLOOKUP(B239,'1'!A:B,2,FALSE)</f>
        <v>MANUAL PIPE CUTTER 4" THRU 6"</v>
      </c>
      <c r="H239" s="54">
        <f>IFERROR(VLOOKUP(B239,'1'!A:D,4,FALSE),0)</f>
        <v>4.3</v>
      </c>
      <c r="I239" s="65">
        <f t="shared" si="41"/>
        <v>0</v>
      </c>
      <c r="J239" s="18">
        <f t="shared" si="39"/>
        <v>0</v>
      </c>
    </row>
    <row r="240" spans="1:10" ht="15.75" thickBot="1" x14ac:dyDescent="0.3">
      <c r="A240" s="5"/>
      <c r="B240" s="183" t="s">
        <v>231</v>
      </c>
      <c r="C240" s="194"/>
      <c r="D240" s="184"/>
      <c r="E240" s="184"/>
      <c r="F240" s="184"/>
      <c r="G240" s="187"/>
      <c r="H240" s="54">
        <f>IFERROR(VLOOKUP(B240,'1'!A:D,4,FALSE),0)</f>
        <v>0</v>
      </c>
      <c r="I240" s="65">
        <f t="shared" si="41"/>
        <v>0</v>
      </c>
      <c r="J240" s="18">
        <f t="shared" si="39"/>
        <v>0</v>
      </c>
    </row>
    <row r="241" spans="1:10" x14ac:dyDescent="0.25">
      <c r="A241" s="6"/>
      <c r="B241" s="143" t="s">
        <v>237</v>
      </c>
      <c r="C241" s="156">
        <f>VLOOKUP(B241,'1'!A:D,3,FALSE)</f>
        <v>856.58</v>
      </c>
      <c r="D241" s="125"/>
      <c r="E241" s="35">
        <f t="shared" ref="E241:E247" si="48">C241*D241</f>
        <v>0</v>
      </c>
      <c r="F241" s="10"/>
      <c r="G241" s="27" t="str">
        <f>VLOOKUP(B241,'1'!A:B,2,FALSE)</f>
        <v xml:space="preserve">JAW SET  3/4", 1", 1-1/2", 2"  </v>
      </c>
      <c r="H241" s="54">
        <f>IFERROR(VLOOKUP(B241,'1'!A:D,4,FALSE),0)</f>
        <v>26.46</v>
      </c>
      <c r="I241" s="65">
        <f t="shared" si="41"/>
        <v>0</v>
      </c>
      <c r="J241" s="18">
        <f t="shared" si="39"/>
        <v>0</v>
      </c>
    </row>
    <row r="242" spans="1:10" x14ac:dyDescent="0.25">
      <c r="A242" s="6"/>
      <c r="B242" s="139" t="s">
        <v>238</v>
      </c>
      <c r="C242" s="96">
        <f>VLOOKUP(B242,'1'!A:D,3,FALSE)</f>
        <v>119.13</v>
      </c>
      <c r="D242" s="144"/>
      <c r="E242" s="73">
        <f t="shared" si="48"/>
        <v>0</v>
      </c>
      <c r="F242" s="12" t="s">
        <v>20</v>
      </c>
      <c r="G242" s="11" t="str">
        <f>VLOOKUP(B242,'1'!A:B,2,FALSE)</f>
        <v xml:space="preserve">JAWS 3/4"  </v>
      </c>
      <c r="H242" s="54">
        <f>IFERROR(VLOOKUP(B242,'1'!A:D,4,FALSE),0)</f>
        <v>1.85</v>
      </c>
      <c r="I242" s="65">
        <f t="shared" si="41"/>
        <v>0</v>
      </c>
      <c r="J242" s="18">
        <f t="shared" si="39"/>
        <v>0</v>
      </c>
    </row>
    <row r="243" spans="1:10" x14ac:dyDescent="0.25">
      <c r="A243" s="6"/>
      <c r="B243" s="139" t="s">
        <v>239</v>
      </c>
      <c r="C243" s="96">
        <f>VLOOKUP(B243,'1'!A:D,3,FALSE)</f>
        <v>119.13</v>
      </c>
      <c r="D243" s="144"/>
      <c r="E243" s="73">
        <f t="shared" si="48"/>
        <v>0</v>
      </c>
      <c r="F243" s="12" t="s">
        <v>22</v>
      </c>
      <c r="G243" s="11" t="str">
        <f>VLOOKUP(B243,'1'!A:B,2,FALSE)</f>
        <v xml:space="preserve">JAWS 1"  </v>
      </c>
      <c r="H243" s="54">
        <f>IFERROR(VLOOKUP(B243,'1'!A:D,4,FALSE),0)</f>
        <v>1.85</v>
      </c>
      <c r="I243" s="65">
        <f t="shared" si="41"/>
        <v>0</v>
      </c>
      <c r="J243" s="18">
        <f t="shared" si="39"/>
        <v>0</v>
      </c>
    </row>
    <row r="244" spans="1:10" x14ac:dyDescent="0.25">
      <c r="A244" s="6"/>
      <c r="B244" s="139" t="s">
        <v>240</v>
      </c>
      <c r="C244" s="96">
        <f>VLOOKUP(B244,'1'!A:D,3,FALSE)</f>
        <v>309.16000000000003</v>
      </c>
      <c r="D244" s="144"/>
      <c r="E244" s="73">
        <f t="shared" si="48"/>
        <v>0</v>
      </c>
      <c r="F244" s="12" t="s">
        <v>24</v>
      </c>
      <c r="G244" s="11" t="str">
        <f>VLOOKUP(B244,'1'!A:B,2,FALSE)</f>
        <v xml:space="preserve">JAWS 1-1/2"  </v>
      </c>
      <c r="H244" s="54">
        <f>IFERROR(VLOOKUP(B244,'1'!A:D,4,FALSE),0)</f>
        <v>3</v>
      </c>
      <c r="I244" s="65">
        <f t="shared" si="41"/>
        <v>0</v>
      </c>
      <c r="J244" s="18">
        <f t="shared" si="39"/>
        <v>0</v>
      </c>
    </row>
    <row r="245" spans="1:10" x14ac:dyDescent="0.25">
      <c r="A245" s="6"/>
      <c r="B245" s="139" t="s">
        <v>241</v>
      </c>
      <c r="C245" s="96">
        <f>VLOOKUP(B245,'1'!A:D,3,FALSE)</f>
        <v>309.16000000000003</v>
      </c>
      <c r="D245" s="144"/>
      <c r="E245" s="73">
        <f t="shared" si="48"/>
        <v>0</v>
      </c>
      <c r="F245" s="12" t="s">
        <v>26</v>
      </c>
      <c r="G245" s="11" t="str">
        <f>VLOOKUP(B245,'1'!A:B,2,FALSE)</f>
        <v xml:space="preserve">JAWS 2"  </v>
      </c>
      <c r="H245" s="54">
        <f>IFERROR(VLOOKUP(B245,'1'!A:D,4,FALSE),0)</f>
        <v>3.04</v>
      </c>
      <c r="I245" s="65">
        <f t="shared" si="41"/>
        <v>0</v>
      </c>
      <c r="J245" s="18">
        <f t="shared" si="39"/>
        <v>0</v>
      </c>
    </row>
    <row r="246" spans="1:10" x14ac:dyDescent="0.25">
      <c r="A246" s="6"/>
      <c r="B246" s="139" t="s">
        <v>242</v>
      </c>
      <c r="C246" s="96">
        <f>VLOOKUP(B246,'1'!A:D,3,FALSE)</f>
        <v>550.25</v>
      </c>
      <c r="D246" s="144"/>
      <c r="E246" s="73">
        <f t="shared" si="48"/>
        <v>0</v>
      </c>
      <c r="F246" s="12" t="s">
        <v>28</v>
      </c>
      <c r="G246" s="11" t="str">
        <f>VLOOKUP(B246,'1'!A:B,2,FALSE)</f>
        <v xml:space="preserve">JAWS 3"  </v>
      </c>
      <c r="H246" s="54">
        <f>IFERROR(VLOOKUP(B246,'1'!A:D,4,FALSE),0)</f>
        <v>5</v>
      </c>
      <c r="I246" s="65">
        <f t="shared" si="41"/>
        <v>0</v>
      </c>
      <c r="J246" s="18">
        <f t="shared" si="39"/>
        <v>0</v>
      </c>
    </row>
    <row r="247" spans="1:10" x14ac:dyDescent="0.25">
      <c r="A247" s="6"/>
      <c r="B247" s="139" t="s">
        <v>243</v>
      </c>
      <c r="C247" s="96">
        <f>VLOOKUP(B247,'1'!A:D,3,FALSE)</f>
        <v>575.78</v>
      </c>
      <c r="D247" s="144"/>
      <c r="E247" s="73">
        <f t="shared" si="48"/>
        <v>0</v>
      </c>
      <c r="F247" s="12" t="s">
        <v>30</v>
      </c>
      <c r="G247" s="11" t="str">
        <f>VLOOKUP(B247,'1'!A:B,2,FALSE)</f>
        <v xml:space="preserve">JAWS 4"  </v>
      </c>
      <c r="H247" s="54">
        <f>IFERROR(VLOOKUP(B247,'1'!A:D,4,FALSE),0)</f>
        <v>6</v>
      </c>
      <c r="I247" s="65">
        <f t="shared" si="41"/>
        <v>0</v>
      </c>
      <c r="J247" s="18">
        <f t="shared" si="39"/>
        <v>0</v>
      </c>
    </row>
    <row r="248" spans="1:10" x14ac:dyDescent="0.25">
      <c r="A248" s="6"/>
      <c r="B248" s="23"/>
      <c r="C248" s="96"/>
      <c r="D248" s="145"/>
      <c r="E248" s="73"/>
      <c r="F248" s="12"/>
      <c r="G248" s="11"/>
      <c r="H248" s="54">
        <f>IFERROR(VLOOKUP(B248,'1'!A:D,4,FALSE),0)</f>
        <v>0</v>
      </c>
      <c r="I248" s="65">
        <f t="shared" si="41"/>
        <v>0</v>
      </c>
      <c r="J248" s="18">
        <f t="shared" si="39"/>
        <v>0</v>
      </c>
    </row>
    <row r="249" spans="1:10" x14ac:dyDescent="0.25">
      <c r="A249" s="6"/>
      <c r="B249" s="23" t="s">
        <v>244</v>
      </c>
      <c r="C249" s="96">
        <f>VLOOKUP(B249,'1'!A:D,3,FALSE)</f>
        <v>2403.44</v>
      </c>
      <c r="D249" s="144"/>
      <c r="E249" s="73">
        <f t="shared" ref="E249:E250" si="49">C249*D249</f>
        <v>0</v>
      </c>
      <c r="F249" s="12"/>
      <c r="G249" s="11" t="str">
        <f>VLOOKUP(B249,'1'!A:B,2,FALSE)</f>
        <v>REMS AKKU PRESS CORDLESS LUGGING TOOL  3/4"-2" FITTINGS</v>
      </c>
      <c r="H249" s="54">
        <f>IFERROR(VLOOKUP(B249,'1'!A:D,4,FALSE),0)</f>
        <v>19</v>
      </c>
      <c r="I249" s="65">
        <f t="shared" si="41"/>
        <v>0</v>
      </c>
      <c r="J249" s="18">
        <f t="shared" si="39"/>
        <v>0</v>
      </c>
    </row>
    <row r="250" spans="1:10" x14ac:dyDescent="0.25">
      <c r="A250" s="6"/>
      <c r="B250" s="23" t="s">
        <v>245</v>
      </c>
      <c r="C250" s="96">
        <f>VLOOKUP(B250,'1'!A:D,3,FALSE)</f>
        <v>2499.9899999999998</v>
      </c>
      <c r="D250" s="144"/>
      <c r="E250" s="73">
        <f t="shared" si="49"/>
        <v>0</v>
      </c>
      <c r="F250" s="12"/>
      <c r="G250" s="11" t="str">
        <f>VLOOKUP(B250,'1'!A:B,2,FALSE)</f>
        <v>RAPIDAIR PRESS CORDLESS LUGGING TOOL  3"-4"  FITTINGS</v>
      </c>
      <c r="H250" s="54">
        <f>IFERROR(VLOOKUP(B250,'1'!A:D,4,FALSE),0)</f>
        <v>25</v>
      </c>
      <c r="I250" s="65">
        <f t="shared" si="41"/>
        <v>0</v>
      </c>
      <c r="J250" s="18">
        <f t="shared" si="39"/>
        <v>0</v>
      </c>
    </row>
    <row r="251" spans="1:10" x14ac:dyDescent="0.25">
      <c r="A251" s="6"/>
      <c r="B251" s="23"/>
      <c r="C251" s="96"/>
      <c r="D251" s="145"/>
      <c r="E251" s="73"/>
      <c r="F251" s="12"/>
      <c r="G251" s="11"/>
      <c r="H251" s="54">
        <f>IFERROR(VLOOKUP(B251,'1'!A:D,4,FALSE),0)</f>
        <v>0</v>
      </c>
      <c r="I251" s="65">
        <f t="shared" si="41"/>
        <v>0</v>
      </c>
      <c r="J251" s="18">
        <f t="shared" si="39"/>
        <v>0</v>
      </c>
    </row>
    <row r="252" spans="1:10" x14ac:dyDescent="0.25">
      <c r="A252" s="6"/>
      <c r="B252" s="139" t="s">
        <v>246</v>
      </c>
      <c r="C252" s="96">
        <f>VLOOKUP(B252,'1'!A:D,3,FALSE)</f>
        <v>649.53</v>
      </c>
      <c r="D252" s="144"/>
      <c r="E252" s="73">
        <f>C252*D252</f>
        <v>0</v>
      </c>
      <c r="F252" s="12"/>
      <c r="G252" s="11" t="str">
        <f>VLOOKUP(B252,'1'!A:B,2,FALSE)</f>
        <v>HAND PUMP PRESS TOOL</v>
      </c>
      <c r="H252" s="54">
        <f>IFERROR(VLOOKUP(B252,'1'!A:D,4,FALSE),0)</f>
        <v>24</v>
      </c>
      <c r="I252" s="65">
        <f t="shared" si="41"/>
        <v>0</v>
      </c>
      <c r="J252" s="18">
        <f t="shared" si="39"/>
        <v>0</v>
      </c>
    </row>
    <row r="253" spans="1:10" x14ac:dyDescent="0.25">
      <c r="A253" s="6"/>
      <c r="B253" s="23"/>
      <c r="C253" s="96"/>
      <c r="D253" s="145"/>
      <c r="E253" s="73"/>
      <c r="F253" s="12"/>
      <c r="G253" s="11"/>
      <c r="H253" s="54">
        <f>IFERROR(VLOOKUP(B253,'1'!A:D,4,FALSE),0)</f>
        <v>0</v>
      </c>
      <c r="I253" s="65">
        <f t="shared" si="41"/>
        <v>0</v>
      </c>
      <c r="J253" s="18">
        <f t="shared" si="39"/>
        <v>0</v>
      </c>
    </row>
    <row r="254" spans="1:10" x14ac:dyDescent="0.25">
      <c r="A254" s="6"/>
      <c r="B254" s="23" t="s">
        <v>247</v>
      </c>
      <c r="C254" s="96">
        <f>VLOOKUP(B254,'1'!A:D,3,FALSE)</f>
        <v>24.02</v>
      </c>
      <c r="D254" s="144"/>
      <c r="E254" s="73">
        <f t="shared" ref="E254:E255" si="50">C254*D254</f>
        <v>0</v>
      </c>
      <c r="F254" s="12"/>
      <c r="G254" s="11" t="str">
        <f>VLOOKUP(B254,'1'!A:B,2,FALSE)</f>
        <v>SADDLE DROP DRILL BIT - 1" MAIN PIPE (9/16 DIAM)</v>
      </c>
      <c r="H254" s="54">
        <f>IFERROR(VLOOKUP(B254,'1'!A:D,4,FALSE),0)</f>
        <v>0.2</v>
      </c>
      <c r="I254" s="65">
        <f t="shared" si="41"/>
        <v>0</v>
      </c>
      <c r="J254" s="18">
        <f t="shared" si="39"/>
        <v>0</v>
      </c>
    </row>
    <row r="255" spans="1:10" x14ac:dyDescent="0.25">
      <c r="A255" s="6"/>
      <c r="B255" s="23" t="s">
        <v>248</v>
      </c>
      <c r="C255" s="96">
        <f>VLOOKUP(B255,'1'!A:D,3,FALSE)</f>
        <v>24.02</v>
      </c>
      <c r="D255" s="144"/>
      <c r="E255" s="73">
        <f t="shared" si="50"/>
        <v>0</v>
      </c>
      <c r="F255" s="12"/>
      <c r="G255" s="11" t="str">
        <f>VLOOKUP(B255,'1'!A:B,2,FALSE)</f>
        <v>SADDLE DROP DRILL BIT - 1-1/2", 2", 3" MAIN PIPE (3/4 DIAM)</v>
      </c>
      <c r="H255" s="54">
        <f>IFERROR(VLOOKUP(B255,'1'!A:D,4,FALSE),0)</f>
        <v>0.2</v>
      </c>
      <c r="I255" s="65">
        <f t="shared" si="41"/>
        <v>0</v>
      </c>
      <c r="J255" s="18">
        <f t="shared" si="39"/>
        <v>0</v>
      </c>
    </row>
    <row r="256" spans="1:10" x14ac:dyDescent="0.25">
      <c r="A256" s="6"/>
      <c r="B256" s="24"/>
      <c r="C256" s="97"/>
      <c r="D256" s="146"/>
      <c r="E256" s="86"/>
      <c r="F256" s="15"/>
      <c r="G256" s="87"/>
      <c r="H256" s="54">
        <f>IFERROR(VLOOKUP(B256,'1'!A:D,4,FALSE),0)</f>
        <v>0</v>
      </c>
      <c r="I256" s="65">
        <f t="shared" si="41"/>
        <v>0</v>
      </c>
      <c r="J256" s="18">
        <f t="shared" si="39"/>
        <v>0</v>
      </c>
    </row>
    <row r="257" spans="1:10" ht="15.75" thickBot="1" x14ac:dyDescent="0.3">
      <c r="A257" s="33"/>
      <c r="B257" s="88">
        <v>50700</v>
      </c>
      <c r="C257" s="98">
        <f>VLOOKUP(B257,'1'!A:D,3,FALSE)</f>
        <v>11.01</v>
      </c>
      <c r="D257" s="147"/>
      <c r="E257" s="74">
        <f>C257*D257</f>
        <v>0</v>
      </c>
      <c r="F257" s="31"/>
      <c r="G257" s="55" t="str">
        <f>VLOOKUP(B257,'1'!A:B,2,FALSE)</f>
        <v>(1) BOTTLE OF PIPE SEALANT, (1) BOTTLE OF TEFLON TAP</v>
      </c>
      <c r="H257" s="54">
        <f>IFERROR(VLOOKUP(B257,'1'!A:D,4,FALSE),0)</f>
        <v>1</v>
      </c>
      <c r="I257" s="65">
        <f t="shared" si="41"/>
        <v>0</v>
      </c>
      <c r="J257" s="18">
        <f t="shared" si="39"/>
        <v>0</v>
      </c>
    </row>
    <row r="258" spans="1:10" ht="15.75" thickBot="1" x14ac:dyDescent="0.3">
      <c r="A258"/>
      <c r="B258" s="195" t="s">
        <v>249</v>
      </c>
      <c r="C258" s="196"/>
      <c r="D258" s="197"/>
      <c r="E258" s="197"/>
      <c r="F258" s="197"/>
      <c r="G258" s="198"/>
      <c r="H258" s="54">
        <f>IFERROR(VLOOKUP(B258,'1'!A:D,4,FALSE),0)</f>
        <v>0</v>
      </c>
      <c r="I258" s="65">
        <f t="shared" si="41"/>
        <v>0</v>
      </c>
      <c r="J258" s="18">
        <f t="shared" si="39"/>
        <v>0</v>
      </c>
    </row>
    <row r="259" spans="1:10" x14ac:dyDescent="0.25">
      <c r="A259" s="66"/>
      <c r="B259" s="143"/>
      <c r="C259" s="180">
        <f>IFERROR(VLOOKUP(B259,'1'!A:D,3,FALSE),0)</f>
        <v>0</v>
      </c>
      <c r="D259" s="125"/>
      <c r="E259" s="17">
        <f t="shared" ref="E259:E266" si="51">C259*D259</f>
        <v>0</v>
      </c>
      <c r="F259" s="10"/>
      <c r="G259" s="27">
        <f>IFERROR(VLOOKUP(B259,'1'!A:B,2,FALSE),0)</f>
        <v>0</v>
      </c>
      <c r="H259" s="54">
        <f>IFERROR(VLOOKUP(B259,'1'!A:D,4,FALSE),0)</f>
        <v>0</v>
      </c>
      <c r="I259" s="65">
        <f t="shared" ref="I259" si="52">H259*D259</f>
        <v>0</v>
      </c>
      <c r="J259" s="18">
        <f t="shared" ref="J259" si="53">C259*D259</f>
        <v>0</v>
      </c>
    </row>
    <row r="260" spans="1:10" x14ac:dyDescent="0.25">
      <c r="A260" s="66"/>
      <c r="B260" s="139"/>
      <c r="C260" s="181">
        <f>IFERROR(VLOOKUP(B260,'1'!A:D,3,FALSE),0)</f>
        <v>0</v>
      </c>
      <c r="D260" s="126"/>
      <c r="E260" s="9">
        <f t="shared" si="51"/>
        <v>0</v>
      </c>
      <c r="F260" s="12"/>
      <c r="G260" s="34">
        <f>IFERROR(VLOOKUP(B260,'1'!A:B,2,FALSE),0)</f>
        <v>0</v>
      </c>
      <c r="H260" s="54">
        <f>IFERROR(VLOOKUP(B260,'1'!A:D,4,FALSE),0)</f>
        <v>0</v>
      </c>
      <c r="I260" s="65">
        <f t="shared" ref="I260:I266" si="54">H260*D260</f>
        <v>0</v>
      </c>
      <c r="J260" s="18">
        <f t="shared" ref="J260:J266" si="55">C260*D260</f>
        <v>0</v>
      </c>
    </row>
    <row r="261" spans="1:10" x14ac:dyDescent="0.25">
      <c r="A261" s="66"/>
      <c r="B261" s="139"/>
      <c r="C261" s="181">
        <f>IFERROR(VLOOKUP(B261,'1'!A:D,3,FALSE),0)</f>
        <v>0</v>
      </c>
      <c r="D261" s="126"/>
      <c r="E261" s="9">
        <f t="shared" si="51"/>
        <v>0</v>
      </c>
      <c r="F261" s="12"/>
      <c r="G261" s="34">
        <f>IFERROR(VLOOKUP(B261,'1'!A:B,2,FALSE),0)</f>
        <v>0</v>
      </c>
      <c r="H261" s="54">
        <f>IFERROR(VLOOKUP(B261,'1'!A:D,4,FALSE),0)</f>
        <v>0</v>
      </c>
      <c r="I261" s="65">
        <f t="shared" si="54"/>
        <v>0</v>
      </c>
      <c r="J261" s="18">
        <f t="shared" si="55"/>
        <v>0</v>
      </c>
    </row>
    <row r="262" spans="1:10" x14ac:dyDescent="0.25">
      <c r="A262" s="66"/>
      <c r="B262" s="139"/>
      <c r="C262" s="181">
        <f>IFERROR(VLOOKUP(B262,'1'!A:D,3,FALSE),0)</f>
        <v>0</v>
      </c>
      <c r="D262" s="126"/>
      <c r="E262" s="9">
        <f t="shared" si="51"/>
        <v>0</v>
      </c>
      <c r="F262" s="12"/>
      <c r="G262" s="34">
        <f>IFERROR(VLOOKUP(B262,'1'!A:B,2,FALSE),0)</f>
        <v>0</v>
      </c>
      <c r="H262" s="54">
        <f>IFERROR(VLOOKUP(B262,'1'!A:D,4,FALSE),0)</f>
        <v>0</v>
      </c>
      <c r="I262" s="65">
        <f t="shared" si="54"/>
        <v>0</v>
      </c>
      <c r="J262" s="18">
        <f t="shared" si="55"/>
        <v>0</v>
      </c>
    </row>
    <row r="263" spans="1:10" x14ac:dyDescent="0.25">
      <c r="A263" s="66"/>
      <c r="B263" s="23"/>
      <c r="C263" s="181">
        <f>IFERROR(VLOOKUP(B263,'1'!A:D,3,FALSE),0)</f>
        <v>0</v>
      </c>
      <c r="D263" s="126"/>
      <c r="E263" s="9">
        <f t="shared" si="51"/>
        <v>0</v>
      </c>
      <c r="F263" s="12"/>
      <c r="G263" s="34">
        <f>IFERROR(VLOOKUP(B263,'1'!A:B,2,FALSE),0)</f>
        <v>0</v>
      </c>
      <c r="H263" s="54">
        <f>IFERROR(VLOOKUP(B263,'1'!A:D,4,FALSE),0)</f>
        <v>0</v>
      </c>
      <c r="I263" s="65">
        <f t="shared" si="54"/>
        <v>0</v>
      </c>
      <c r="J263" s="18">
        <f t="shared" si="55"/>
        <v>0</v>
      </c>
    </row>
    <row r="264" spans="1:10" x14ac:dyDescent="0.25">
      <c r="A264" s="66"/>
      <c r="B264" s="23"/>
      <c r="C264" s="181">
        <f>IFERROR(VLOOKUP(B264,'1'!A:D,3,FALSE),0)</f>
        <v>0</v>
      </c>
      <c r="D264" s="126"/>
      <c r="E264" s="9">
        <f t="shared" si="51"/>
        <v>0</v>
      </c>
      <c r="F264" s="12"/>
      <c r="G264" s="34">
        <f>IFERROR(VLOOKUP(B264,'1'!A:B,2,FALSE),0)</f>
        <v>0</v>
      </c>
      <c r="H264" s="54">
        <f>IFERROR(VLOOKUP(B264,'1'!A:D,4,FALSE),0)</f>
        <v>0</v>
      </c>
      <c r="I264" s="65">
        <f t="shared" si="54"/>
        <v>0</v>
      </c>
      <c r="J264" s="18">
        <f t="shared" si="55"/>
        <v>0</v>
      </c>
    </row>
    <row r="265" spans="1:10" x14ac:dyDescent="0.25">
      <c r="A265" s="66"/>
      <c r="B265" s="23"/>
      <c r="C265" s="181">
        <f>IFERROR(VLOOKUP(B265,'1'!A:D,3,FALSE),0)</f>
        <v>0</v>
      </c>
      <c r="D265" s="126"/>
      <c r="E265" s="9">
        <f t="shared" si="51"/>
        <v>0</v>
      </c>
      <c r="F265" s="12"/>
      <c r="G265" s="34">
        <f>IFERROR(VLOOKUP(B265,'1'!A:B,2,FALSE),0)</f>
        <v>0</v>
      </c>
      <c r="H265" s="54">
        <f>IFERROR(VLOOKUP(B265,'1'!A:D,4,FALSE),0)</f>
        <v>0</v>
      </c>
      <c r="I265" s="65">
        <f t="shared" si="54"/>
        <v>0</v>
      </c>
      <c r="J265" s="18">
        <f t="shared" si="55"/>
        <v>0</v>
      </c>
    </row>
    <row r="266" spans="1:10" ht="15.75" thickBot="1" x14ac:dyDescent="0.3">
      <c r="A266" s="66"/>
      <c r="B266" s="25"/>
      <c r="C266" s="182">
        <f>IFERROR(VLOOKUP(B266,'1'!A:D,3,FALSE),0)</f>
        <v>0</v>
      </c>
      <c r="D266" s="133"/>
      <c r="E266" s="47">
        <f t="shared" si="51"/>
        <v>0</v>
      </c>
      <c r="F266" s="31"/>
      <c r="G266" s="38">
        <f>IFERROR(VLOOKUP(B266,'1'!A:B,2,FALSE),0)</f>
        <v>0</v>
      </c>
      <c r="H266" s="54">
        <f>IFERROR(VLOOKUP(B266,'1'!A:D,4,FALSE),0)</f>
        <v>0</v>
      </c>
      <c r="I266" s="65">
        <f t="shared" si="54"/>
        <v>0</v>
      </c>
      <c r="J266" s="18">
        <f t="shared" si="55"/>
        <v>0</v>
      </c>
    </row>
    <row r="267" spans="1:10" x14ac:dyDescent="0.25">
      <c r="A267" s="66"/>
      <c r="C267" s="103"/>
      <c r="D267" s="148"/>
      <c r="E267" s="103" t="s">
        <v>13</v>
      </c>
      <c r="H267" s="101"/>
      <c r="J267" s="2"/>
    </row>
    <row r="268" spans="1:10" ht="15.75" thickBot="1" x14ac:dyDescent="0.3">
      <c r="A268" s="66"/>
      <c r="C268" s="102"/>
      <c r="D268" s="148"/>
      <c r="E268" s="103">
        <f>SUM(E7:E266)</f>
        <v>0</v>
      </c>
      <c r="F268" s="3" t="s">
        <v>1823</v>
      </c>
      <c r="H268" s="101"/>
      <c r="J268" s="2"/>
    </row>
    <row r="269" spans="1:10" ht="15.75" hidden="1" thickBot="1" x14ac:dyDescent="0.3">
      <c r="A269" s="66"/>
      <c r="D269" s="148"/>
      <c r="E269" s="104">
        <f>E268*0</f>
        <v>0</v>
      </c>
      <c r="F269" s="99"/>
      <c r="G269" s="105" t="s">
        <v>1826</v>
      </c>
      <c r="H269" s="101"/>
      <c r="J269" s="2"/>
    </row>
    <row r="270" spans="1:10" ht="30.75" customHeight="1" thickBot="1" x14ac:dyDescent="0.3">
      <c r="A270" s="66"/>
      <c r="B270" s="100"/>
      <c r="D270" s="149"/>
      <c r="E270" s="179">
        <v>0</v>
      </c>
      <c r="F270" s="206" t="s">
        <v>1824</v>
      </c>
      <c r="G270" s="106" t="s">
        <v>250</v>
      </c>
    </row>
    <row r="271" spans="1:10" ht="45" customHeight="1" thickBot="1" x14ac:dyDescent="0.3">
      <c r="A271" s="66"/>
      <c r="D271" s="149"/>
      <c r="E271" s="179">
        <f>(E268-E269)+E270</f>
        <v>0</v>
      </c>
      <c r="F271" s="207" t="s">
        <v>1825</v>
      </c>
      <c r="G271" s="106" t="s">
        <v>251</v>
      </c>
    </row>
    <row r="272" spans="1:10" x14ac:dyDescent="0.25">
      <c r="A272" s="107"/>
      <c r="B272" s="107" t="s">
        <v>252</v>
      </c>
      <c r="D272" s="148"/>
      <c r="E272" s="89"/>
    </row>
    <row r="273" spans="1:4" x14ac:dyDescent="0.25">
      <c r="A273" s="108" t="s">
        <v>253</v>
      </c>
      <c r="B273" s="109">
        <f>SUM(I15:I19)</f>
        <v>0</v>
      </c>
      <c r="D273" s="148"/>
    </row>
    <row r="274" spans="1:4" x14ac:dyDescent="0.25">
      <c r="A274" s="108" t="s">
        <v>254</v>
      </c>
      <c r="B274" s="109">
        <f>SUM(I8:I13)+SUM(I21:I29)</f>
        <v>0</v>
      </c>
      <c r="D274" s="148"/>
    </row>
    <row r="275" spans="1:4" ht="15.75" thickBot="1" x14ac:dyDescent="0.3">
      <c r="A275" s="108" t="s">
        <v>255</v>
      </c>
      <c r="B275" s="110">
        <f>SUM(I31:I266)</f>
        <v>0</v>
      </c>
      <c r="D275" s="148"/>
    </row>
    <row r="276" spans="1:4" ht="15.75" thickBot="1" x14ac:dyDescent="0.3">
      <c r="A276" s="111" t="s">
        <v>13</v>
      </c>
      <c r="B276" s="112">
        <f>SUM(B273:B275)</f>
        <v>0</v>
      </c>
      <c r="D276" s="148"/>
    </row>
    <row r="277" spans="1:4" ht="15.75" thickBot="1" x14ac:dyDescent="0.3">
      <c r="A277" s="107" t="s">
        <v>256</v>
      </c>
      <c r="B277" s="113"/>
      <c r="D277" s="148"/>
    </row>
  </sheetData>
  <sheetProtection selectLockedCells="1"/>
  <mergeCells count="31">
    <mergeCell ref="B7:G7"/>
    <mergeCell ref="B30:G30"/>
    <mergeCell ref="B20:G20"/>
    <mergeCell ref="B25:G25"/>
    <mergeCell ref="B58:G58"/>
    <mergeCell ref="B43:G43"/>
    <mergeCell ref="B65:G65"/>
    <mergeCell ref="B72:G72"/>
    <mergeCell ref="B82:G82"/>
    <mergeCell ref="B89:G89"/>
    <mergeCell ref="B96:G96"/>
    <mergeCell ref="B240:G240"/>
    <mergeCell ref="B258:G258"/>
    <mergeCell ref="B123:G123"/>
    <mergeCell ref="B164:G164"/>
    <mergeCell ref="B209:G209"/>
    <mergeCell ref="B218:G218"/>
    <mergeCell ref="B231:G231"/>
    <mergeCell ref="B174:G174"/>
    <mergeCell ref="B181:G181"/>
    <mergeCell ref="B188:G188"/>
    <mergeCell ref="B197:G197"/>
    <mergeCell ref="B202:G202"/>
    <mergeCell ref="B136:G136"/>
    <mergeCell ref="B145:G145"/>
    <mergeCell ref="B151:G151"/>
    <mergeCell ref="B115:G115"/>
    <mergeCell ref="B169:G169"/>
    <mergeCell ref="B129:G129"/>
    <mergeCell ref="B101:G101"/>
    <mergeCell ref="B108:G108"/>
  </mergeCells>
  <phoneticPr fontId="5" type="noConversion"/>
  <printOptions horizontalCentered="1"/>
  <pageMargins left="0" right="0" top="0" bottom="0" header="0.5" footer="0.5"/>
  <pageSetup scale="96" orientation="landscape" r:id="rId1"/>
  <headerFooter alignWithMargins="0">
    <oddHeader>&amp;R&amp;P</oddHeader>
  </headerFooter>
  <rowBreaks count="6" manualBreakCount="6">
    <brk id="42" max="12" man="1"/>
    <brk id="81" max="12" man="1"/>
    <brk id="122" max="12" man="1"/>
    <brk id="163" max="12" man="1"/>
    <brk id="201" max="12" man="1"/>
    <brk id="2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2:D1044"/>
  <sheetViews>
    <sheetView topLeftCell="A297" workbookViewId="0">
      <selection activeCell="A315" sqref="A315:D1044"/>
    </sheetView>
  </sheetViews>
  <sheetFormatPr defaultColWidth="9.140625" defaultRowHeight="15" x14ac:dyDescent="0.25"/>
  <cols>
    <col min="1" max="1" width="9.140625" style="1"/>
    <col min="2" max="2" width="59" style="1" customWidth="1"/>
    <col min="3" max="3" width="11.42578125" style="2" bestFit="1" customWidth="1"/>
    <col min="4" max="4" width="9.28515625" style="1" bestFit="1" customWidth="1"/>
    <col min="5" max="16384" width="9.140625" style="1"/>
  </cols>
  <sheetData>
    <row r="2" spans="1:4" x14ac:dyDescent="0.25">
      <c r="C2" s="2" t="s">
        <v>8</v>
      </c>
      <c r="D2" s="118" t="s">
        <v>257</v>
      </c>
    </row>
    <row r="3" spans="1:4" x14ac:dyDescent="0.25">
      <c r="A3" s="1">
        <v>50700</v>
      </c>
      <c r="B3" s="1" t="s">
        <v>258</v>
      </c>
      <c r="C3" s="2">
        <v>11.01</v>
      </c>
      <c r="D3" s="1">
        <v>1</v>
      </c>
    </row>
    <row r="4" spans="1:4" x14ac:dyDescent="0.25">
      <c r="A4" s="1" t="s">
        <v>259</v>
      </c>
      <c r="B4" s="1" t="s">
        <v>260</v>
      </c>
      <c r="C4" s="2" t="e">
        <v>#N/A</v>
      </c>
      <c r="D4" s="1">
        <v>6</v>
      </c>
    </row>
    <row r="5" spans="1:4" x14ac:dyDescent="0.25">
      <c r="A5" s="1" t="s">
        <v>66</v>
      </c>
      <c r="B5" s="1" t="s">
        <v>261</v>
      </c>
      <c r="C5" s="2">
        <v>2.64</v>
      </c>
      <c r="D5" s="1">
        <v>0.13750000000000001</v>
      </c>
    </row>
    <row r="6" spans="1:4" x14ac:dyDescent="0.25">
      <c r="A6" s="1" t="s">
        <v>58</v>
      </c>
      <c r="B6" s="1" t="s">
        <v>262</v>
      </c>
      <c r="C6" s="2">
        <v>3.72</v>
      </c>
      <c r="D6" s="1">
        <v>0.33</v>
      </c>
    </row>
    <row r="7" spans="1:4" x14ac:dyDescent="0.25">
      <c r="A7" s="1" t="s">
        <v>59</v>
      </c>
      <c r="B7" s="1" t="s">
        <v>263</v>
      </c>
      <c r="C7" s="2">
        <v>1.44</v>
      </c>
      <c r="D7" s="1">
        <v>0.09</v>
      </c>
    </row>
    <row r="8" spans="1:4" x14ac:dyDescent="0.25">
      <c r="A8" s="1" t="s">
        <v>61</v>
      </c>
      <c r="B8" s="1" t="s">
        <v>264</v>
      </c>
      <c r="C8" s="2">
        <v>1.8</v>
      </c>
      <c r="D8" s="1">
        <v>0.1</v>
      </c>
    </row>
    <row r="9" spans="1:4" x14ac:dyDescent="0.25">
      <c r="A9" s="1" t="s">
        <v>74</v>
      </c>
      <c r="B9" s="1" t="s">
        <v>265</v>
      </c>
      <c r="C9" s="2">
        <v>17.420000000000002</v>
      </c>
      <c r="D9" s="1">
        <v>2.61</v>
      </c>
    </row>
    <row r="10" spans="1:4" x14ac:dyDescent="0.25">
      <c r="A10" s="1" t="s">
        <v>67</v>
      </c>
      <c r="B10" s="1" t="s">
        <v>261</v>
      </c>
      <c r="C10" s="2">
        <v>3</v>
      </c>
      <c r="D10" s="1">
        <v>0.156</v>
      </c>
    </row>
    <row r="11" spans="1:4" x14ac:dyDescent="0.25">
      <c r="A11" s="1" t="s">
        <v>69</v>
      </c>
      <c r="B11" s="1" t="s">
        <v>261</v>
      </c>
      <c r="C11" s="2">
        <v>3.72</v>
      </c>
      <c r="D11" s="1">
        <v>0.28110000000000002</v>
      </c>
    </row>
    <row r="12" spans="1:4" x14ac:dyDescent="0.25">
      <c r="A12" s="1" t="s">
        <v>62</v>
      </c>
      <c r="B12" s="1" t="s">
        <v>264</v>
      </c>
      <c r="C12" s="2">
        <v>2.04</v>
      </c>
      <c r="D12" s="1">
        <v>0.12</v>
      </c>
    </row>
    <row r="13" spans="1:4" x14ac:dyDescent="0.25">
      <c r="A13" s="1" t="s">
        <v>70</v>
      </c>
      <c r="B13" s="1" t="s">
        <v>261</v>
      </c>
      <c r="C13" s="2">
        <v>4.68</v>
      </c>
      <c r="D13" s="1">
        <v>0.4</v>
      </c>
    </row>
    <row r="14" spans="1:4" x14ac:dyDescent="0.25">
      <c r="A14" s="1" t="s">
        <v>55</v>
      </c>
      <c r="B14" s="1" t="s">
        <v>266</v>
      </c>
      <c r="C14" s="2">
        <v>6.73</v>
      </c>
      <c r="D14" s="1">
        <v>1.7</v>
      </c>
    </row>
    <row r="15" spans="1:4" x14ac:dyDescent="0.25">
      <c r="A15" s="1" t="s">
        <v>56</v>
      </c>
      <c r="B15" s="1" t="s">
        <v>267</v>
      </c>
      <c r="C15" s="2">
        <v>10.8</v>
      </c>
      <c r="D15" s="1">
        <v>1.63</v>
      </c>
    </row>
    <row r="16" spans="1:4" x14ac:dyDescent="0.25">
      <c r="A16" s="1" t="s">
        <v>247</v>
      </c>
      <c r="B16" s="1" t="s">
        <v>268</v>
      </c>
      <c r="C16" s="2">
        <v>24.02</v>
      </c>
      <c r="D16" s="1">
        <v>0.2</v>
      </c>
    </row>
    <row r="17" spans="1:4" x14ac:dyDescent="0.25">
      <c r="A17" s="1" t="s">
        <v>248</v>
      </c>
      <c r="B17" s="1" t="s">
        <v>269</v>
      </c>
      <c r="C17" s="2">
        <v>24.02</v>
      </c>
      <c r="D17" s="1">
        <v>0.2</v>
      </c>
    </row>
    <row r="18" spans="1:4" x14ac:dyDescent="0.25">
      <c r="A18" s="1" t="s">
        <v>270</v>
      </c>
      <c r="B18" s="1" t="s">
        <v>271</v>
      </c>
      <c r="C18" s="2">
        <v>24.02</v>
      </c>
      <c r="D18" s="1">
        <v>0.3</v>
      </c>
    </row>
    <row r="19" spans="1:4" x14ac:dyDescent="0.25">
      <c r="A19" s="1" t="s">
        <v>272</v>
      </c>
      <c r="B19" s="1" t="s">
        <v>273</v>
      </c>
      <c r="C19" s="2">
        <v>63.68</v>
      </c>
      <c r="D19" s="1">
        <v>1.64</v>
      </c>
    </row>
    <row r="20" spans="1:4" x14ac:dyDescent="0.25">
      <c r="A20" s="1" t="s">
        <v>274</v>
      </c>
      <c r="B20" s="1" t="s">
        <v>273</v>
      </c>
      <c r="C20" s="2">
        <v>66.09</v>
      </c>
      <c r="D20" s="1">
        <v>1.68</v>
      </c>
    </row>
    <row r="21" spans="1:4" x14ac:dyDescent="0.25">
      <c r="A21" s="1" t="s">
        <v>275</v>
      </c>
      <c r="B21" s="1" t="s">
        <v>273</v>
      </c>
      <c r="C21" s="2">
        <v>180.24</v>
      </c>
      <c r="D21" s="1">
        <v>2</v>
      </c>
    </row>
    <row r="22" spans="1:4" x14ac:dyDescent="0.25">
      <c r="A22" s="1" t="s">
        <v>276</v>
      </c>
      <c r="B22" s="1" t="s">
        <v>277</v>
      </c>
      <c r="C22" s="2">
        <v>10.8</v>
      </c>
      <c r="D22" s="1">
        <v>0.2</v>
      </c>
    </row>
    <row r="23" spans="1:4" x14ac:dyDescent="0.25">
      <c r="A23" s="1" t="s">
        <v>234</v>
      </c>
      <c r="B23" s="1" t="s">
        <v>278</v>
      </c>
      <c r="C23" s="2">
        <v>40.85</v>
      </c>
      <c r="D23" s="1">
        <v>1.19</v>
      </c>
    </row>
    <row r="24" spans="1:4" x14ac:dyDescent="0.25">
      <c r="A24" s="1" t="s">
        <v>233</v>
      </c>
      <c r="B24" s="1" t="s">
        <v>279</v>
      </c>
      <c r="C24" s="2">
        <v>95.91</v>
      </c>
      <c r="D24" s="1">
        <v>1</v>
      </c>
    </row>
    <row r="25" spans="1:4" x14ac:dyDescent="0.25">
      <c r="A25" s="1" t="s">
        <v>232</v>
      </c>
      <c r="B25" s="1" t="s">
        <v>280</v>
      </c>
      <c r="C25" s="2">
        <v>20.420000000000002</v>
      </c>
      <c r="D25" s="1">
        <v>0.14000000000000001</v>
      </c>
    </row>
    <row r="26" spans="1:4" x14ac:dyDescent="0.25">
      <c r="A26" s="1" t="s">
        <v>281</v>
      </c>
      <c r="B26" s="1" t="s">
        <v>273</v>
      </c>
      <c r="C26" s="2">
        <v>240.33</v>
      </c>
      <c r="D26" s="1">
        <v>4.5999999999999996</v>
      </c>
    </row>
    <row r="27" spans="1:4" x14ac:dyDescent="0.25">
      <c r="A27" s="1" t="s">
        <v>209</v>
      </c>
      <c r="B27" s="1" t="s">
        <v>282</v>
      </c>
      <c r="C27" s="2">
        <v>54.06</v>
      </c>
      <c r="D27" s="1">
        <v>3</v>
      </c>
    </row>
    <row r="28" spans="1:4" x14ac:dyDescent="0.25">
      <c r="A28" s="1" t="s">
        <v>210</v>
      </c>
      <c r="B28" s="1" t="s">
        <v>283</v>
      </c>
      <c r="C28" s="2">
        <v>80.5</v>
      </c>
      <c r="D28" s="1">
        <v>4</v>
      </c>
    </row>
    <row r="29" spans="1:4" x14ac:dyDescent="0.25">
      <c r="A29" s="1" t="s">
        <v>211</v>
      </c>
      <c r="B29" s="1" t="s">
        <v>284</v>
      </c>
      <c r="C29" s="2">
        <v>93.72</v>
      </c>
      <c r="D29" s="1">
        <v>6</v>
      </c>
    </row>
    <row r="30" spans="1:4" x14ac:dyDescent="0.25">
      <c r="A30" s="1" t="s">
        <v>212</v>
      </c>
      <c r="B30" s="1" t="s">
        <v>285</v>
      </c>
      <c r="C30" s="2">
        <v>168.23</v>
      </c>
      <c r="D30" s="1">
        <v>12</v>
      </c>
    </row>
    <row r="31" spans="1:4" x14ac:dyDescent="0.25">
      <c r="A31" s="1" t="s">
        <v>213</v>
      </c>
      <c r="B31" s="1" t="s">
        <v>286</v>
      </c>
      <c r="C31" s="2">
        <v>120.16</v>
      </c>
      <c r="D31" s="1">
        <v>18</v>
      </c>
    </row>
    <row r="32" spans="1:4" x14ac:dyDescent="0.25">
      <c r="A32" s="1" t="s">
        <v>287</v>
      </c>
      <c r="B32" s="1" t="s">
        <v>288</v>
      </c>
      <c r="C32" s="2">
        <v>204.28</v>
      </c>
      <c r="D32" s="1">
        <v>28</v>
      </c>
    </row>
    <row r="33" spans="1:4" x14ac:dyDescent="0.25">
      <c r="A33" s="1" t="s">
        <v>19</v>
      </c>
      <c r="B33" s="67" t="s">
        <v>289</v>
      </c>
      <c r="C33" s="1">
        <v>38.58</v>
      </c>
      <c r="D33" s="1">
        <v>3</v>
      </c>
    </row>
    <row r="34" spans="1:4" x14ac:dyDescent="0.25">
      <c r="A34" s="1" t="s">
        <v>37</v>
      </c>
      <c r="B34" s="67" t="s">
        <v>290</v>
      </c>
      <c r="C34" s="1">
        <v>38.58</v>
      </c>
      <c r="D34" s="1">
        <v>3</v>
      </c>
    </row>
    <row r="35" spans="1:4" x14ac:dyDescent="0.25">
      <c r="A35" s="1" t="s">
        <v>42</v>
      </c>
      <c r="B35" s="1" t="s">
        <v>291</v>
      </c>
      <c r="C35" s="2">
        <v>82.41</v>
      </c>
      <c r="D35" s="1">
        <v>6.05</v>
      </c>
    </row>
    <row r="36" spans="1:4" x14ac:dyDescent="0.25">
      <c r="A36" s="1" t="s">
        <v>292</v>
      </c>
      <c r="B36" s="1" t="s">
        <v>293</v>
      </c>
      <c r="C36" s="2">
        <v>6</v>
      </c>
      <c r="D36" s="1">
        <v>7.0000000000000007E-2</v>
      </c>
    </row>
    <row r="37" spans="1:4" x14ac:dyDescent="0.25">
      <c r="A37" s="1" t="s">
        <v>48</v>
      </c>
      <c r="B37" s="1" t="s">
        <v>294</v>
      </c>
      <c r="C37" s="2">
        <v>18.02</v>
      </c>
      <c r="D37" s="1">
        <v>0.44</v>
      </c>
    </row>
    <row r="38" spans="1:4" x14ac:dyDescent="0.25">
      <c r="A38" s="1" t="s">
        <v>31</v>
      </c>
      <c r="B38" s="67" t="s">
        <v>295</v>
      </c>
      <c r="C38" s="1">
        <v>19.829999999999998</v>
      </c>
      <c r="D38" s="1">
        <v>1.3</v>
      </c>
    </row>
    <row r="39" spans="1:4" x14ac:dyDescent="0.25">
      <c r="A39" s="1" t="s">
        <v>21</v>
      </c>
      <c r="B39" s="67" t="s">
        <v>296</v>
      </c>
      <c r="C39" s="1">
        <v>60.63</v>
      </c>
      <c r="D39" s="1">
        <v>4.2</v>
      </c>
    </row>
    <row r="40" spans="1:4" x14ac:dyDescent="0.25">
      <c r="A40" s="1" t="s">
        <v>38</v>
      </c>
      <c r="B40" s="67" t="s">
        <v>297</v>
      </c>
      <c r="C40" s="1">
        <v>60.63</v>
      </c>
      <c r="D40" s="1">
        <v>4.2</v>
      </c>
    </row>
    <row r="41" spans="1:4" x14ac:dyDescent="0.25">
      <c r="A41" s="1" t="s">
        <v>43</v>
      </c>
      <c r="B41" s="1" t="s">
        <v>298</v>
      </c>
      <c r="C41" s="2">
        <v>101.81</v>
      </c>
      <c r="D41" s="1">
        <v>7.8</v>
      </c>
    </row>
    <row r="42" spans="1:4" x14ac:dyDescent="0.25">
      <c r="A42" s="1" t="s">
        <v>299</v>
      </c>
      <c r="B42" s="1" t="s">
        <v>293</v>
      </c>
      <c r="C42" s="2">
        <v>7.2</v>
      </c>
      <c r="D42" s="1">
        <v>0.1</v>
      </c>
    </row>
    <row r="43" spans="1:4" x14ac:dyDescent="0.25">
      <c r="A43" s="1" t="s">
        <v>49</v>
      </c>
      <c r="B43" s="1" t="s">
        <v>294</v>
      </c>
      <c r="C43" s="2">
        <v>21.62</v>
      </c>
      <c r="D43" s="1">
        <v>0.5</v>
      </c>
    </row>
    <row r="44" spans="1:4" x14ac:dyDescent="0.25">
      <c r="A44" s="1" t="s">
        <v>32</v>
      </c>
      <c r="B44" s="67" t="s">
        <v>300</v>
      </c>
      <c r="C44" s="1">
        <v>29.76</v>
      </c>
      <c r="D44" s="1">
        <v>1.5</v>
      </c>
    </row>
    <row r="45" spans="1:4" x14ac:dyDescent="0.25">
      <c r="A45" s="1" t="s">
        <v>23</v>
      </c>
      <c r="B45" s="67" t="s">
        <v>301</v>
      </c>
      <c r="C45" s="1">
        <v>88.19</v>
      </c>
      <c r="D45" s="1">
        <v>8.4</v>
      </c>
    </row>
    <row r="46" spans="1:4" x14ac:dyDescent="0.25">
      <c r="A46" s="1" t="s">
        <v>39</v>
      </c>
      <c r="B46" s="67" t="s">
        <v>302</v>
      </c>
      <c r="C46" s="1">
        <v>88.19</v>
      </c>
      <c r="D46" s="1">
        <v>8.4</v>
      </c>
    </row>
    <row r="47" spans="1:4" x14ac:dyDescent="0.25">
      <c r="A47" s="1" t="s">
        <v>44</v>
      </c>
      <c r="B47" s="1" t="s">
        <v>303</v>
      </c>
      <c r="C47" s="2">
        <v>193.52</v>
      </c>
      <c r="D47" s="1">
        <v>14.83</v>
      </c>
    </row>
    <row r="48" spans="1:4" x14ac:dyDescent="0.25">
      <c r="A48" s="1" t="s">
        <v>304</v>
      </c>
      <c r="B48" s="1" t="s">
        <v>293</v>
      </c>
      <c r="C48" s="2">
        <v>12</v>
      </c>
      <c r="D48" s="1">
        <v>0.18</v>
      </c>
    </row>
    <row r="49" spans="1:4" x14ac:dyDescent="0.25">
      <c r="A49" s="1" t="s">
        <v>50</v>
      </c>
      <c r="B49" s="1" t="s">
        <v>294</v>
      </c>
      <c r="C49" s="2">
        <v>33.64</v>
      </c>
      <c r="D49" s="1">
        <v>1.81</v>
      </c>
    </row>
    <row r="50" spans="1:4" x14ac:dyDescent="0.25">
      <c r="A50" s="1" t="s">
        <v>33</v>
      </c>
      <c r="B50" s="67" t="s">
        <v>305</v>
      </c>
      <c r="C50" s="1">
        <v>48.06</v>
      </c>
      <c r="D50" s="1">
        <v>4</v>
      </c>
    </row>
    <row r="51" spans="1:4" x14ac:dyDescent="0.25">
      <c r="A51" s="1" t="s">
        <v>25</v>
      </c>
      <c r="B51" s="67" t="s">
        <v>306</v>
      </c>
      <c r="C51" s="1">
        <v>115.75</v>
      </c>
      <c r="D51" s="1">
        <v>10.6</v>
      </c>
    </row>
    <row r="52" spans="1:4" x14ac:dyDescent="0.25">
      <c r="A52" s="1" t="s">
        <v>40</v>
      </c>
      <c r="B52" s="67" t="s">
        <v>307</v>
      </c>
      <c r="C52" s="1">
        <v>115.75</v>
      </c>
      <c r="D52" s="1">
        <v>10.6</v>
      </c>
    </row>
    <row r="53" spans="1:4" x14ac:dyDescent="0.25">
      <c r="A53" s="1" t="s">
        <v>45</v>
      </c>
      <c r="B53" s="1" t="s">
        <v>308</v>
      </c>
      <c r="C53" s="2">
        <v>246.91</v>
      </c>
      <c r="D53" s="1">
        <v>18.96</v>
      </c>
    </row>
    <row r="54" spans="1:4" x14ac:dyDescent="0.25">
      <c r="A54" s="1" t="s">
        <v>309</v>
      </c>
      <c r="B54" s="1" t="s">
        <v>293</v>
      </c>
      <c r="C54" s="2">
        <v>54.06</v>
      </c>
      <c r="D54" s="1">
        <v>0.91</v>
      </c>
    </row>
    <row r="55" spans="1:4" x14ac:dyDescent="0.25">
      <c r="A55" s="1" t="s">
        <v>52</v>
      </c>
      <c r="B55" s="1" t="s">
        <v>294</v>
      </c>
      <c r="C55" s="2">
        <v>42.05</v>
      </c>
      <c r="D55" s="1">
        <v>2.31</v>
      </c>
    </row>
    <row r="56" spans="1:4" x14ac:dyDescent="0.25">
      <c r="A56" s="1" t="s">
        <v>34</v>
      </c>
      <c r="B56" s="67" t="s">
        <v>310</v>
      </c>
      <c r="C56" s="1">
        <v>58.42</v>
      </c>
      <c r="D56" s="1">
        <v>4.2</v>
      </c>
    </row>
    <row r="57" spans="1:4" x14ac:dyDescent="0.25">
      <c r="A57" s="1" t="s">
        <v>237</v>
      </c>
      <c r="B57" s="1" t="s">
        <v>311</v>
      </c>
      <c r="C57" s="2">
        <v>856.58</v>
      </c>
      <c r="D57" s="1">
        <v>26.46</v>
      </c>
    </row>
    <row r="58" spans="1:4" x14ac:dyDescent="0.25">
      <c r="A58" s="1" t="s">
        <v>238</v>
      </c>
      <c r="B58" s="1" t="s">
        <v>312</v>
      </c>
      <c r="C58" s="2">
        <v>119.13</v>
      </c>
      <c r="D58" s="1">
        <v>1.85</v>
      </c>
    </row>
    <row r="59" spans="1:4" x14ac:dyDescent="0.25">
      <c r="A59" s="1" t="s">
        <v>239</v>
      </c>
      <c r="B59" s="1" t="s">
        <v>313</v>
      </c>
      <c r="C59" s="2">
        <v>119.13</v>
      </c>
      <c r="D59" s="1">
        <v>1.85</v>
      </c>
    </row>
    <row r="60" spans="1:4" x14ac:dyDescent="0.25">
      <c r="A60" s="1" t="s">
        <v>240</v>
      </c>
      <c r="B60" s="1" t="s">
        <v>314</v>
      </c>
      <c r="C60" s="2">
        <v>309.16000000000003</v>
      </c>
      <c r="D60" s="1">
        <v>3</v>
      </c>
    </row>
    <row r="61" spans="1:4" x14ac:dyDescent="0.25">
      <c r="A61" s="1" t="s">
        <v>241</v>
      </c>
      <c r="B61" s="1" t="s">
        <v>315</v>
      </c>
      <c r="C61" s="2">
        <v>309.16000000000003</v>
      </c>
      <c r="D61" s="1">
        <v>3.04</v>
      </c>
    </row>
    <row r="62" spans="1:4" x14ac:dyDescent="0.25">
      <c r="A62" s="1" t="s">
        <v>242</v>
      </c>
      <c r="B62" s="1" t="s">
        <v>316</v>
      </c>
      <c r="C62" s="2">
        <v>550.25</v>
      </c>
      <c r="D62" s="1">
        <v>5</v>
      </c>
    </row>
    <row r="63" spans="1:4" x14ac:dyDescent="0.25">
      <c r="A63" s="1" t="s">
        <v>243</v>
      </c>
      <c r="B63" s="1" t="s">
        <v>317</v>
      </c>
      <c r="C63" s="2">
        <v>575.78</v>
      </c>
      <c r="D63" s="1">
        <v>6</v>
      </c>
    </row>
    <row r="64" spans="1:4" x14ac:dyDescent="0.25">
      <c r="A64" s="1" t="s">
        <v>246</v>
      </c>
      <c r="B64" s="1" t="s">
        <v>318</v>
      </c>
      <c r="C64" s="2">
        <v>649.53</v>
      </c>
      <c r="D64" s="1">
        <v>24</v>
      </c>
    </row>
    <row r="65" spans="1:4" x14ac:dyDescent="0.25">
      <c r="A65" s="1" t="s">
        <v>76</v>
      </c>
      <c r="B65" s="1" t="s">
        <v>319</v>
      </c>
      <c r="C65" s="2">
        <v>11.88</v>
      </c>
      <c r="D65" s="1">
        <v>0.09</v>
      </c>
    </row>
    <row r="66" spans="1:4" x14ac:dyDescent="0.25">
      <c r="A66" s="1" t="s">
        <v>100</v>
      </c>
      <c r="B66" s="1" t="s">
        <v>320</v>
      </c>
      <c r="C66" s="2">
        <v>18.98</v>
      </c>
      <c r="D66" s="1">
        <v>0.13</v>
      </c>
    </row>
    <row r="67" spans="1:4" x14ac:dyDescent="0.25">
      <c r="A67" s="1" t="s">
        <v>107</v>
      </c>
      <c r="B67" s="1" t="s">
        <v>321</v>
      </c>
      <c r="C67" s="2">
        <v>17.5</v>
      </c>
      <c r="D67" s="1">
        <v>0.11</v>
      </c>
    </row>
    <row r="68" spans="1:4" x14ac:dyDescent="0.25">
      <c r="A68" s="1" t="s">
        <v>117</v>
      </c>
      <c r="B68" s="1" t="s">
        <v>322</v>
      </c>
      <c r="C68" s="2">
        <v>29.29</v>
      </c>
      <c r="D68" s="1">
        <v>0.26</v>
      </c>
    </row>
    <row r="69" spans="1:4" x14ac:dyDescent="0.25">
      <c r="A69" s="1" t="s">
        <v>185</v>
      </c>
      <c r="B69" s="1" t="s">
        <v>323</v>
      </c>
      <c r="C69" s="2">
        <v>10.3</v>
      </c>
      <c r="D69" s="1">
        <v>0.11</v>
      </c>
    </row>
    <row r="70" spans="1:4" x14ac:dyDescent="0.25">
      <c r="A70" s="1" t="s">
        <v>139</v>
      </c>
      <c r="B70" s="1" t="s">
        <v>324</v>
      </c>
      <c r="C70" s="2">
        <v>47.46</v>
      </c>
      <c r="D70" s="1">
        <v>0.26</v>
      </c>
    </row>
    <row r="71" spans="1:4" x14ac:dyDescent="0.25">
      <c r="A71" s="1" t="s">
        <v>203</v>
      </c>
      <c r="B71" s="1" t="s">
        <v>325</v>
      </c>
      <c r="C71" s="2">
        <v>96.1</v>
      </c>
      <c r="D71" s="1">
        <v>1.25</v>
      </c>
    </row>
    <row r="72" spans="1:4" x14ac:dyDescent="0.25">
      <c r="A72" s="1" t="s">
        <v>165</v>
      </c>
      <c r="B72" s="1" t="s">
        <v>326</v>
      </c>
      <c r="C72" s="2">
        <v>30.06</v>
      </c>
      <c r="D72" s="1">
        <v>0.11</v>
      </c>
    </row>
    <row r="73" spans="1:4" x14ac:dyDescent="0.25">
      <c r="A73" s="1" t="s">
        <v>83</v>
      </c>
      <c r="B73" s="1" t="s">
        <v>327</v>
      </c>
      <c r="C73" s="2">
        <v>22.96</v>
      </c>
      <c r="D73" s="1">
        <v>0.11</v>
      </c>
    </row>
    <row r="74" spans="1:4" x14ac:dyDescent="0.25">
      <c r="A74" s="1" t="s">
        <v>199</v>
      </c>
      <c r="B74" s="1" t="s">
        <v>328</v>
      </c>
      <c r="C74" s="2">
        <v>68.650000000000006</v>
      </c>
      <c r="D74" s="1">
        <v>1.3</v>
      </c>
    </row>
    <row r="75" spans="1:4" x14ac:dyDescent="0.25">
      <c r="A75" s="1" t="s">
        <v>201</v>
      </c>
      <c r="B75" s="1" t="s">
        <v>329</v>
      </c>
      <c r="C75" s="2">
        <v>87.21</v>
      </c>
      <c r="D75" s="1">
        <v>1.78</v>
      </c>
    </row>
    <row r="76" spans="1:4" x14ac:dyDescent="0.25">
      <c r="A76" s="1" t="s">
        <v>206</v>
      </c>
      <c r="B76" s="1" t="s">
        <v>330</v>
      </c>
      <c r="C76" s="2">
        <v>85.72571428571429</v>
      </c>
      <c r="D76" s="1">
        <v>2</v>
      </c>
    </row>
    <row r="77" spans="1:4" x14ac:dyDescent="0.25">
      <c r="A77" s="1" t="s">
        <v>180</v>
      </c>
      <c r="B77" s="1" t="s">
        <v>331</v>
      </c>
      <c r="C77" s="2">
        <v>41.13</v>
      </c>
      <c r="D77" s="1">
        <v>0.13</v>
      </c>
    </row>
    <row r="78" spans="1:4" x14ac:dyDescent="0.25">
      <c r="A78" s="1" t="s">
        <v>192</v>
      </c>
      <c r="B78" s="1" t="s">
        <v>332</v>
      </c>
      <c r="C78" s="2">
        <v>39.659999999999997</v>
      </c>
      <c r="D78" s="1">
        <v>0.2</v>
      </c>
    </row>
    <row r="79" spans="1:4" x14ac:dyDescent="0.25">
      <c r="A79" s="1" t="s">
        <v>124</v>
      </c>
      <c r="B79" s="1" t="s">
        <v>333</v>
      </c>
      <c r="C79" s="2">
        <v>50.51</v>
      </c>
      <c r="D79" s="1">
        <v>0.33</v>
      </c>
    </row>
    <row r="80" spans="1:4" x14ac:dyDescent="0.25">
      <c r="A80" s="1" t="s">
        <v>193</v>
      </c>
      <c r="B80" s="1" t="s">
        <v>334</v>
      </c>
      <c r="C80" s="2">
        <v>46.35</v>
      </c>
      <c r="D80" s="1">
        <v>0.2</v>
      </c>
    </row>
    <row r="81" spans="1:4" x14ac:dyDescent="0.25">
      <c r="A81" s="1" t="s">
        <v>220</v>
      </c>
      <c r="B81" s="1" t="s">
        <v>335</v>
      </c>
      <c r="C81" s="2">
        <v>9.36</v>
      </c>
      <c r="D81" s="1">
        <v>0.02</v>
      </c>
    </row>
    <row r="82" spans="1:4" x14ac:dyDescent="0.25">
      <c r="A82" s="1" t="s">
        <v>114</v>
      </c>
      <c r="B82" s="1" t="s">
        <v>336</v>
      </c>
      <c r="C82" s="2">
        <v>37.97</v>
      </c>
      <c r="D82" s="1">
        <v>0.25</v>
      </c>
    </row>
    <row r="83" spans="1:4" x14ac:dyDescent="0.25">
      <c r="A83" s="1" t="s">
        <v>194</v>
      </c>
      <c r="B83" s="1" t="s">
        <v>337</v>
      </c>
      <c r="C83" s="2">
        <v>55.9</v>
      </c>
      <c r="D83" s="1">
        <v>0.2</v>
      </c>
    </row>
    <row r="84" spans="1:4" x14ac:dyDescent="0.25">
      <c r="A84" s="1" t="s">
        <v>144</v>
      </c>
      <c r="B84" s="1" t="s">
        <v>338</v>
      </c>
      <c r="C84" s="2">
        <v>67.97</v>
      </c>
      <c r="D84" s="1">
        <v>2</v>
      </c>
    </row>
    <row r="85" spans="1:4" x14ac:dyDescent="0.25">
      <c r="A85" s="1" t="s">
        <v>166</v>
      </c>
      <c r="B85" s="1" t="s">
        <v>339</v>
      </c>
      <c r="C85" s="2">
        <v>31.64</v>
      </c>
      <c r="D85" s="1">
        <v>0.13</v>
      </c>
    </row>
    <row r="86" spans="1:4" x14ac:dyDescent="0.25">
      <c r="A86" s="1" t="s">
        <v>176</v>
      </c>
      <c r="B86" s="1" t="s">
        <v>340</v>
      </c>
      <c r="C86" s="2">
        <v>31.64</v>
      </c>
      <c r="D86" s="1">
        <v>0.13</v>
      </c>
    </row>
    <row r="87" spans="1:4" x14ac:dyDescent="0.25">
      <c r="A87" s="1" t="s">
        <v>77</v>
      </c>
      <c r="B87" s="1" t="s">
        <v>341</v>
      </c>
      <c r="C87" s="2">
        <v>15.82</v>
      </c>
      <c r="D87" s="1">
        <v>0.11</v>
      </c>
    </row>
    <row r="88" spans="1:4" x14ac:dyDescent="0.25">
      <c r="A88" s="1" t="s">
        <v>101</v>
      </c>
      <c r="B88" s="1" t="s">
        <v>342</v>
      </c>
      <c r="C88" s="2">
        <v>26.12</v>
      </c>
      <c r="D88" s="1">
        <v>0.2</v>
      </c>
    </row>
    <row r="89" spans="1:4" x14ac:dyDescent="0.25">
      <c r="A89" s="1" t="s">
        <v>108</v>
      </c>
      <c r="B89" s="1" t="s">
        <v>343</v>
      </c>
      <c r="C89" s="2">
        <v>24.5</v>
      </c>
      <c r="D89" s="1">
        <v>0.18</v>
      </c>
    </row>
    <row r="90" spans="1:4" x14ac:dyDescent="0.25">
      <c r="A90" s="1" t="s">
        <v>118</v>
      </c>
      <c r="B90" s="1" t="s">
        <v>344</v>
      </c>
      <c r="C90" s="2">
        <v>41.13</v>
      </c>
      <c r="D90" s="1">
        <v>0.33</v>
      </c>
    </row>
    <row r="91" spans="1:4" x14ac:dyDescent="0.25">
      <c r="A91" s="1" t="s">
        <v>186</v>
      </c>
      <c r="B91" s="1" t="s">
        <v>345</v>
      </c>
      <c r="C91" s="2">
        <v>12.66</v>
      </c>
      <c r="D91" s="1">
        <v>0.11</v>
      </c>
    </row>
    <row r="92" spans="1:4" x14ac:dyDescent="0.25">
      <c r="A92" s="1" t="s">
        <v>140</v>
      </c>
      <c r="B92" s="1" t="s">
        <v>346</v>
      </c>
      <c r="C92" s="2">
        <v>59.34</v>
      </c>
      <c r="D92" s="1">
        <v>0.26</v>
      </c>
    </row>
    <row r="93" spans="1:4" x14ac:dyDescent="0.25">
      <c r="A93" s="1" t="s">
        <v>160</v>
      </c>
      <c r="B93" s="1" t="s">
        <v>347</v>
      </c>
      <c r="C93" s="2">
        <v>46.8</v>
      </c>
      <c r="D93" s="1">
        <v>0.28999999999999998</v>
      </c>
    </row>
    <row r="94" spans="1:4" x14ac:dyDescent="0.25">
      <c r="A94" s="1" t="s">
        <v>204</v>
      </c>
      <c r="B94" s="1" t="s">
        <v>348</v>
      </c>
      <c r="C94" s="2">
        <v>101.49</v>
      </c>
      <c r="D94" s="1">
        <v>1.3</v>
      </c>
    </row>
    <row r="95" spans="1:4" x14ac:dyDescent="0.25">
      <c r="A95" s="1" t="s">
        <v>167</v>
      </c>
      <c r="B95" s="1" t="s">
        <v>349</v>
      </c>
      <c r="C95" s="2">
        <v>42.71</v>
      </c>
      <c r="D95" s="1">
        <v>0.13</v>
      </c>
    </row>
    <row r="96" spans="1:4" x14ac:dyDescent="0.25">
      <c r="A96" s="1" t="s">
        <v>84</v>
      </c>
      <c r="B96" s="1" t="s">
        <v>350</v>
      </c>
      <c r="C96" s="2">
        <v>26.12</v>
      </c>
      <c r="D96" s="1">
        <v>0.15</v>
      </c>
    </row>
    <row r="97" spans="1:4" x14ac:dyDescent="0.25">
      <c r="A97" s="1" t="s">
        <v>200</v>
      </c>
      <c r="B97" s="1" t="s">
        <v>351</v>
      </c>
      <c r="C97" s="2">
        <v>76.069999999999993</v>
      </c>
      <c r="D97" s="1">
        <v>1.35</v>
      </c>
    </row>
    <row r="98" spans="1:4" x14ac:dyDescent="0.25">
      <c r="A98" s="1" t="s">
        <v>202</v>
      </c>
      <c r="B98" s="1" t="s">
        <v>352</v>
      </c>
      <c r="C98" s="2">
        <v>101.92</v>
      </c>
      <c r="D98" s="1">
        <v>2.25</v>
      </c>
    </row>
    <row r="99" spans="1:4" x14ac:dyDescent="0.25">
      <c r="A99" s="1" t="s">
        <v>207</v>
      </c>
      <c r="B99" s="1" t="s">
        <v>353</v>
      </c>
      <c r="C99" s="2">
        <v>90.55428571428574</v>
      </c>
      <c r="D99" s="1">
        <v>2</v>
      </c>
    </row>
    <row r="100" spans="1:4" x14ac:dyDescent="0.25">
      <c r="A100" s="1" t="s">
        <v>181</v>
      </c>
      <c r="B100" s="1" t="s">
        <v>354</v>
      </c>
      <c r="C100" s="2">
        <v>60.12</v>
      </c>
      <c r="D100" s="1">
        <v>0.15</v>
      </c>
    </row>
    <row r="101" spans="1:4" x14ac:dyDescent="0.25">
      <c r="A101" s="1" t="s">
        <v>195</v>
      </c>
      <c r="B101" s="1" t="s">
        <v>355</v>
      </c>
      <c r="C101" s="2">
        <v>41.43</v>
      </c>
      <c r="D101" s="1">
        <v>0.2</v>
      </c>
    </row>
    <row r="102" spans="1:4" x14ac:dyDescent="0.25">
      <c r="A102" s="1" t="s">
        <v>125</v>
      </c>
      <c r="B102" s="1" t="s">
        <v>356</v>
      </c>
      <c r="C102" s="2">
        <v>63.57</v>
      </c>
      <c r="D102" s="1">
        <v>0.44</v>
      </c>
    </row>
    <row r="103" spans="1:4" x14ac:dyDescent="0.25">
      <c r="A103" s="1" t="s">
        <v>196</v>
      </c>
      <c r="B103" s="1" t="s">
        <v>357</v>
      </c>
      <c r="C103" s="2">
        <v>47.8</v>
      </c>
      <c r="D103" s="1">
        <v>0.2</v>
      </c>
    </row>
    <row r="104" spans="1:4" x14ac:dyDescent="0.25">
      <c r="A104" s="1" t="s">
        <v>221</v>
      </c>
      <c r="B104" s="1" t="s">
        <v>358</v>
      </c>
      <c r="C104" s="2">
        <v>15.6</v>
      </c>
      <c r="D104" s="1">
        <v>0.03</v>
      </c>
    </row>
    <row r="105" spans="1:4" x14ac:dyDescent="0.25">
      <c r="A105" s="1" t="s">
        <v>115</v>
      </c>
      <c r="B105" s="1" t="s">
        <v>359</v>
      </c>
      <c r="C105" s="2">
        <v>59.34</v>
      </c>
      <c r="D105" s="1">
        <v>0.35</v>
      </c>
    </row>
    <row r="106" spans="1:4" x14ac:dyDescent="0.25">
      <c r="A106" s="1" t="s">
        <v>197</v>
      </c>
      <c r="B106" s="1" t="s">
        <v>360</v>
      </c>
      <c r="C106" s="2">
        <v>57.35</v>
      </c>
      <c r="D106" s="1">
        <v>0.2</v>
      </c>
    </row>
    <row r="107" spans="1:4" x14ac:dyDescent="0.25">
      <c r="A107" s="1" t="s">
        <v>131</v>
      </c>
      <c r="B107" s="1" t="s">
        <v>361</v>
      </c>
      <c r="C107" s="2">
        <v>39.549999999999997</v>
      </c>
      <c r="D107" s="1">
        <v>0.33</v>
      </c>
    </row>
    <row r="108" spans="1:4" x14ac:dyDescent="0.25">
      <c r="A108" s="1" t="s">
        <v>151</v>
      </c>
      <c r="B108" s="1" t="s">
        <v>362</v>
      </c>
      <c r="C108" s="2">
        <v>66.430000000000007</v>
      </c>
      <c r="D108" s="1">
        <v>0.51</v>
      </c>
    </row>
    <row r="109" spans="1:4" x14ac:dyDescent="0.25">
      <c r="A109" s="1" t="s">
        <v>168</v>
      </c>
      <c r="B109" s="1" t="s">
        <v>363</v>
      </c>
      <c r="C109" s="2">
        <v>42.71</v>
      </c>
      <c r="D109" s="1">
        <v>0.13</v>
      </c>
    </row>
    <row r="110" spans="1:4" x14ac:dyDescent="0.25">
      <c r="A110" s="1" t="s">
        <v>90</v>
      </c>
      <c r="B110" s="1" t="s">
        <v>364</v>
      </c>
      <c r="C110" s="2">
        <v>20.57</v>
      </c>
      <c r="D110" s="1">
        <v>0.11</v>
      </c>
    </row>
    <row r="111" spans="1:4" x14ac:dyDescent="0.25">
      <c r="A111" s="1" t="s">
        <v>226</v>
      </c>
      <c r="B111" s="1" t="s">
        <v>365</v>
      </c>
      <c r="C111" s="2">
        <v>7.08</v>
      </c>
      <c r="D111" s="1">
        <v>0.02</v>
      </c>
    </row>
    <row r="112" spans="1:4" x14ac:dyDescent="0.25">
      <c r="A112" s="1" t="s">
        <v>169</v>
      </c>
      <c r="B112" s="1" t="s">
        <v>366</v>
      </c>
      <c r="C112" s="2">
        <v>42.71</v>
      </c>
      <c r="D112" s="1">
        <v>0.15</v>
      </c>
    </row>
    <row r="113" spans="1:4" x14ac:dyDescent="0.25">
      <c r="A113" s="1" t="s">
        <v>177</v>
      </c>
      <c r="B113" s="1" t="s">
        <v>367</v>
      </c>
      <c r="C113" s="2">
        <v>42.71</v>
      </c>
      <c r="D113" s="1">
        <v>0.15</v>
      </c>
    </row>
    <row r="114" spans="1:4" x14ac:dyDescent="0.25">
      <c r="A114" s="1" t="s">
        <v>145</v>
      </c>
      <c r="B114" s="1" t="s">
        <v>368</v>
      </c>
      <c r="C114" s="2">
        <v>98.73</v>
      </c>
      <c r="D114" s="1">
        <v>3</v>
      </c>
    </row>
    <row r="115" spans="1:4" x14ac:dyDescent="0.25">
      <c r="A115" s="1" t="s">
        <v>78</v>
      </c>
      <c r="B115" s="1" t="s">
        <v>369</v>
      </c>
      <c r="C115" s="2">
        <v>30.18</v>
      </c>
      <c r="D115" s="1">
        <v>0.35</v>
      </c>
    </row>
    <row r="116" spans="1:4" x14ac:dyDescent="0.25">
      <c r="A116" s="1" t="s">
        <v>102</v>
      </c>
      <c r="B116" s="1" t="s">
        <v>370</v>
      </c>
      <c r="C116" s="2">
        <v>50.62</v>
      </c>
      <c r="D116" s="1">
        <v>0.55000000000000004</v>
      </c>
    </row>
    <row r="117" spans="1:4" x14ac:dyDescent="0.25">
      <c r="A117" s="1" t="s">
        <v>109</v>
      </c>
      <c r="B117" s="1" t="s">
        <v>371</v>
      </c>
      <c r="C117" s="2">
        <v>48.5</v>
      </c>
      <c r="D117" s="1">
        <v>0.49</v>
      </c>
    </row>
    <row r="118" spans="1:4" x14ac:dyDescent="0.25">
      <c r="A118" s="1" t="s">
        <v>119</v>
      </c>
      <c r="B118" s="1" t="s">
        <v>372</v>
      </c>
      <c r="C118" s="2">
        <v>69.12</v>
      </c>
      <c r="D118" s="1">
        <v>0.66</v>
      </c>
    </row>
    <row r="119" spans="1:4" x14ac:dyDescent="0.25">
      <c r="A119" s="1" t="s">
        <v>187</v>
      </c>
      <c r="B119" s="1" t="s">
        <v>373</v>
      </c>
      <c r="C119" s="2">
        <v>21.42</v>
      </c>
      <c r="D119" s="1">
        <v>0.22</v>
      </c>
    </row>
    <row r="120" spans="1:4" x14ac:dyDescent="0.25">
      <c r="A120" s="1" t="s">
        <v>141</v>
      </c>
      <c r="B120" s="1" t="s">
        <v>374</v>
      </c>
      <c r="C120" s="2">
        <v>75.94</v>
      </c>
      <c r="D120" s="1">
        <v>0.55000000000000004</v>
      </c>
    </row>
    <row r="121" spans="1:4" x14ac:dyDescent="0.25">
      <c r="A121" s="1" t="s">
        <v>161</v>
      </c>
      <c r="B121" s="1" t="s">
        <v>375</v>
      </c>
      <c r="C121" s="2">
        <v>52.66</v>
      </c>
      <c r="D121" s="1">
        <v>0.44</v>
      </c>
    </row>
    <row r="122" spans="1:4" x14ac:dyDescent="0.25">
      <c r="A122" s="1" t="s">
        <v>85</v>
      </c>
      <c r="B122" s="1" t="s">
        <v>376</v>
      </c>
      <c r="C122" s="2">
        <v>35.049999999999997</v>
      </c>
      <c r="D122" s="1">
        <v>0.55000000000000004</v>
      </c>
    </row>
    <row r="123" spans="1:4" x14ac:dyDescent="0.25">
      <c r="A123" s="1" t="s">
        <v>182</v>
      </c>
      <c r="B123" s="1" t="s">
        <v>377</v>
      </c>
      <c r="C123" s="2">
        <v>75.94</v>
      </c>
      <c r="D123" s="1">
        <v>0.44</v>
      </c>
    </row>
    <row r="124" spans="1:4" x14ac:dyDescent="0.25">
      <c r="A124" s="1" t="s">
        <v>126</v>
      </c>
      <c r="B124" s="1" t="s">
        <v>378</v>
      </c>
      <c r="C124" s="2">
        <v>103.2</v>
      </c>
      <c r="D124" s="1">
        <v>0.77</v>
      </c>
    </row>
    <row r="125" spans="1:4" x14ac:dyDescent="0.25">
      <c r="A125" s="1" t="s">
        <v>222</v>
      </c>
      <c r="B125" s="1" t="s">
        <v>379</v>
      </c>
      <c r="C125" s="2">
        <v>37.44</v>
      </c>
      <c r="D125" s="1">
        <v>0.04</v>
      </c>
    </row>
    <row r="126" spans="1:4" x14ac:dyDescent="0.25">
      <c r="A126" s="1" t="s">
        <v>152</v>
      </c>
      <c r="B126" s="1" t="s">
        <v>380</v>
      </c>
      <c r="C126" s="2">
        <v>78.23</v>
      </c>
      <c r="D126" s="1">
        <v>0.56999999999999995</v>
      </c>
    </row>
    <row r="127" spans="1:4" x14ac:dyDescent="0.25">
      <c r="A127" s="1" t="s">
        <v>132</v>
      </c>
      <c r="B127" s="1" t="s">
        <v>381</v>
      </c>
      <c r="C127" s="2">
        <v>64.25</v>
      </c>
      <c r="D127" s="1">
        <v>0.55000000000000004</v>
      </c>
    </row>
    <row r="128" spans="1:4" x14ac:dyDescent="0.25">
      <c r="A128" s="1" t="s">
        <v>133</v>
      </c>
      <c r="B128" s="1" t="s">
        <v>382</v>
      </c>
      <c r="C128" s="2">
        <v>65.23</v>
      </c>
      <c r="D128" s="1">
        <v>0.55000000000000004</v>
      </c>
    </row>
    <row r="129" spans="1:4" x14ac:dyDescent="0.25">
      <c r="A129" s="1" t="s">
        <v>153</v>
      </c>
      <c r="B129" s="1" t="s">
        <v>383</v>
      </c>
      <c r="C129" s="2">
        <v>84.14</v>
      </c>
      <c r="D129" s="1">
        <v>0.68</v>
      </c>
    </row>
    <row r="130" spans="1:4" x14ac:dyDescent="0.25">
      <c r="A130" s="1" t="s">
        <v>227</v>
      </c>
      <c r="B130" s="1" t="s">
        <v>384</v>
      </c>
      <c r="C130" s="2">
        <v>7.74</v>
      </c>
      <c r="D130" s="1">
        <v>0.03</v>
      </c>
    </row>
    <row r="131" spans="1:4" x14ac:dyDescent="0.25">
      <c r="A131" s="1" t="s">
        <v>170</v>
      </c>
      <c r="B131" s="1" t="s">
        <v>385</v>
      </c>
      <c r="C131" s="2">
        <v>65.23</v>
      </c>
      <c r="D131" s="1">
        <v>0.33</v>
      </c>
    </row>
    <row r="132" spans="1:4" x14ac:dyDescent="0.25">
      <c r="A132" s="1" t="s">
        <v>92</v>
      </c>
      <c r="B132" s="1" t="s">
        <v>386</v>
      </c>
      <c r="C132" s="2">
        <v>35.049999999999997</v>
      </c>
      <c r="D132" s="1">
        <v>0.22</v>
      </c>
    </row>
    <row r="133" spans="1:4" x14ac:dyDescent="0.25">
      <c r="A133" s="1" t="s">
        <v>91</v>
      </c>
      <c r="B133" s="1" t="s">
        <v>387</v>
      </c>
      <c r="C133" s="2">
        <v>33.1</v>
      </c>
      <c r="D133" s="1">
        <v>0.22</v>
      </c>
    </row>
    <row r="134" spans="1:4" x14ac:dyDescent="0.25">
      <c r="A134" s="1" t="s">
        <v>171</v>
      </c>
      <c r="B134" s="1" t="s">
        <v>388</v>
      </c>
      <c r="C134" s="2">
        <v>68.150000000000006</v>
      </c>
      <c r="D134" s="1">
        <v>0.35</v>
      </c>
    </row>
    <row r="135" spans="1:4" x14ac:dyDescent="0.25">
      <c r="A135" s="1" t="s">
        <v>178</v>
      </c>
      <c r="B135" s="1" t="s">
        <v>389</v>
      </c>
      <c r="C135" s="2">
        <v>68.150000000000006</v>
      </c>
      <c r="D135" s="1">
        <v>0.44</v>
      </c>
    </row>
    <row r="136" spans="1:4" x14ac:dyDescent="0.25">
      <c r="A136" s="1" t="s">
        <v>146</v>
      </c>
      <c r="B136" s="1" t="s">
        <v>390</v>
      </c>
      <c r="C136" s="2">
        <v>231.4</v>
      </c>
      <c r="D136" s="1">
        <v>4</v>
      </c>
    </row>
    <row r="137" spans="1:4" x14ac:dyDescent="0.25">
      <c r="A137" s="1" t="s">
        <v>79</v>
      </c>
      <c r="B137" s="1" t="s">
        <v>391</v>
      </c>
      <c r="C137" s="2">
        <v>34.9</v>
      </c>
      <c r="D137" s="1">
        <v>0.51</v>
      </c>
    </row>
    <row r="138" spans="1:4" x14ac:dyDescent="0.25">
      <c r="A138" s="1" t="s">
        <v>103</v>
      </c>
      <c r="B138" s="1" t="s">
        <v>392</v>
      </c>
      <c r="C138" s="2">
        <v>61.47</v>
      </c>
      <c r="D138" s="1">
        <v>0.88</v>
      </c>
    </row>
    <row r="139" spans="1:4" x14ac:dyDescent="0.25">
      <c r="A139" s="1" t="s">
        <v>110</v>
      </c>
      <c r="B139" s="1" t="s">
        <v>393</v>
      </c>
      <c r="C139" s="2">
        <v>62.5</v>
      </c>
      <c r="D139" s="1">
        <v>0.77</v>
      </c>
    </row>
    <row r="140" spans="1:4" x14ac:dyDescent="0.25">
      <c r="A140" s="1" t="s">
        <v>120</v>
      </c>
      <c r="B140" s="1" t="s">
        <v>394</v>
      </c>
      <c r="C140" s="2">
        <v>85.88</v>
      </c>
      <c r="D140" s="1">
        <v>0.99</v>
      </c>
    </row>
    <row r="141" spans="1:4" x14ac:dyDescent="0.25">
      <c r="A141" s="1" t="s">
        <v>188</v>
      </c>
      <c r="B141" s="1" t="s">
        <v>395</v>
      </c>
      <c r="C141" s="2">
        <v>22.6</v>
      </c>
      <c r="D141" s="1">
        <v>0.22</v>
      </c>
    </row>
    <row r="142" spans="1:4" x14ac:dyDescent="0.25">
      <c r="A142" s="1" t="s">
        <v>142</v>
      </c>
      <c r="B142" s="1" t="s">
        <v>396</v>
      </c>
      <c r="C142" s="2">
        <v>76.84</v>
      </c>
      <c r="D142" s="1">
        <v>0.95</v>
      </c>
    </row>
    <row r="143" spans="1:4" x14ac:dyDescent="0.25">
      <c r="A143" s="1" t="s">
        <v>162</v>
      </c>
      <c r="B143" s="1" t="s">
        <v>397</v>
      </c>
      <c r="C143" s="2">
        <v>66.430000000000007</v>
      </c>
      <c r="D143" s="1">
        <v>0.6</v>
      </c>
    </row>
    <row r="144" spans="1:4" x14ac:dyDescent="0.25">
      <c r="A144" s="1" t="s">
        <v>86</v>
      </c>
      <c r="B144" s="1" t="s">
        <v>398</v>
      </c>
      <c r="C144" s="2">
        <v>44.3</v>
      </c>
      <c r="D144" s="1">
        <v>0.66</v>
      </c>
    </row>
    <row r="145" spans="1:4" x14ac:dyDescent="0.25">
      <c r="A145" s="1" t="s">
        <v>183</v>
      </c>
      <c r="B145" s="1" t="s">
        <v>399</v>
      </c>
      <c r="C145" s="2">
        <v>101.25</v>
      </c>
      <c r="D145" s="1">
        <v>0.66</v>
      </c>
    </row>
    <row r="146" spans="1:4" x14ac:dyDescent="0.25">
      <c r="A146" s="1" t="s">
        <v>127</v>
      </c>
      <c r="B146" s="1" t="s">
        <v>400</v>
      </c>
      <c r="C146" s="2">
        <v>131.49</v>
      </c>
      <c r="D146" s="1">
        <v>1.21</v>
      </c>
    </row>
    <row r="147" spans="1:4" x14ac:dyDescent="0.25">
      <c r="A147" s="1" t="s">
        <v>223</v>
      </c>
      <c r="B147" s="1" t="s">
        <v>401</v>
      </c>
      <c r="C147" s="2">
        <v>49.92</v>
      </c>
      <c r="D147" s="1">
        <v>0.05</v>
      </c>
    </row>
    <row r="148" spans="1:4" x14ac:dyDescent="0.25">
      <c r="A148" s="1" t="s">
        <v>154</v>
      </c>
      <c r="B148" s="1" t="s">
        <v>402</v>
      </c>
      <c r="C148" s="2">
        <v>86.35</v>
      </c>
      <c r="D148" s="1">
        <v>0.72</v>
      </c>
    </row>
    <row r="149" spans="1:4" x14ac:dyDescent="0.25">
      <c r="A149" s="1" t="s">
        <v>134</v>
      </c>
      <c r="B149" s="1" t="s">
        <v>403</v>
      </c>
      <c r="C149" s="2">
        <v>69.61</v>
      </c>
      <c r="D149" s="1">
        <v>0.97</v>
      </c>
    </row>
    <row r="150" spans="1:4" x14ac:dyDescent="0.25">
      <c r="A150" s="1" t="s">
        <v>135</v>
      </c>
      <c r="B150" s="1" t="s">
        <v>404</v>
      </c>
      <c r="C150" s="2">
        <v>71.42</v>
      </c>
      <c r="D150" s="1">
        <v>0.97</v>
      </c>
    </row>
    <row r="151" spans="1:4" x14ac:dyDescent="0.25">
      <c r="A151" s="1" t="s">
        <v>155</v>
      </c>
      <c r="B151" s="1" t="s">
        <v>405</v>
      </c>
      <c r="C151" s="2">
        <v>92.26</v>
      </c>
      <c r="D151" s="1">
        <v>0.83</v>
      </c>
    </row>
    <row r="152" spans="1:4" x14ac:dyDescent="0.25">
      <c r="A152" s="1" t="s">
        <v>228</v>
      </c>
      <c r="B152" s="1" t="s">
        <v>406</v>
      </c>
      <c r="C152" s="2">
        <v>7.74</v>
      </c>
      <c r="D152" s="1">
        <v>0.04</v>
      </c>
    </row>
    <row r="153" spans="1:4" x14ac:dyDescent="0.25">
      <c r="A153" s="1" t="s">
        <v>94</v>
      </c>
      <c r="B153" s="1" t="s">
        <v>407</v>
      </c>
      <c r="C153" s="2">
        <v>42.49</v>
      </c>
      <c r="D153" s="1">
        <v>0.35</v>
      </c>
    </row>
    <row r="154" spans="1:4" x14ac:dyDescent="0.25">
      <c r="A154" s="1" t="s">
        <v>93</v>
      </c>
      <c r="B154" s="1" t="s">
        <v>408</v>
      </c>
      <c r="C154" s="2">
        <v>40.68</v>
      </c>
      <c r="D154" s="1">
        <v>0.35</v>
      </c>
    </row>
    <row r="155" spans="1:4" x14ac:dyDescent="0.25">
      <c r="A155" s="1" t="s">
        <v>172</v>
      </c>
      <c r="B155" s="1" t="s">
        <v>409</v>
      </c>
      <c r="C155" s="2">
        <v>86.78</v>
      </c>
      <c r="D155" s="1">
        <v>0.62</v>
      </c>
    </row>
    <row r="156" spans="1:4" x14ac:dyDescent="0.25">
      <c r="A156" s="1" t="s">
        <v>95</v>
      </c>
      <c r="B156" s="1" t="s">
        <v>410</v>
      </c>
      <c r="C156" s="2">
        <v>42.49</v>
      </c>
      <c r="D156" s="1">
        <v>0.44</v>
      </c>
    </row>
    <row r="157" spans="1:4" x14ac:dyDescent="0.25">
      <c r="A157" s="1" t="s">
        <v>173</v>
      </c>
      <c r="B157" s="1" t="s">
        <v>411</v>
      </c>
      <c r="C157" s="2">
        <v>91.3</v>
      </c>
      <c r="D157" s="1">
        <v>0.66</v>
      </c>
    </row>
    <row r="158" spans="1:4" x14ac:dyDescent="0.25">
      <c r="A158" s="1" t="s">
        <v>147</v>
      </c>
      <c r="B158" s="1" t="s">
        <v>412</v>
      </c>
      <c r="C158" s="2">
        <v>335.7</v>
      </c>
      <c r="D158" s="1">
        <v>5</v>
      </c>
    </row>
    <row r="159" spans="1:4" x14ac:dyDescent="0.25">
      <c r="A159" s="1" t="s">
        <v>80</v>
      </c>
      <c r="B159" s="1" t="s">
        <v>413</v>
      </c>
      <c r="C159" s="2">
        <v>76.459999999999994</v>
      </c>
      <c r="D159" s="1">
        <v>1.5</v>
      </c>
    </row>
    <row r="160" spans="1:4" x14ac:dyDescent="0.25">
      <c r="A160" s="1" t="s">
        <v>104</v>
      </c>
      <c r="B160" s="1" t="s">
        <v>414</v>
      </c>
      <c r="C160" s="2">
        <v>152.4</v>
      </c>
      <c r="D160" s="1">
        <v>2.5</v>
      </c>
    </row>
    <row r="161" spans="1:4" x14ac:dyDescent="0.25">
      <c r="A161" s="1" t="s">
        <v>111</v>
      </c>
      <c r="B161" s="1" t="s">
        <v>415</v>
      </c>
      <c r="C161" s="2">
        <v>152.93</v>
      </c>
      <c r="D161" s="1">
        <v>2.5</v>
      </c>
    </row>
    <row r="162" spans="1:4" x14ac:dyDescent="0.25">
      <c r="A162" s="1" t="s">
        <v>121</v>
      </c>
      <c r="B162" s="1" t="s">
        <v>416</v>
      </c>
      <c r="C162" s="2">
        <v>152.4</v>
      </c>
      <c r="D162" s="1">
        <v>4</v>
      </c>
    </row>
    <row r="163" spans="1:4" x14ac:dyDescent="0.25">
      <c r="A163" s="1" t="s">
        <v>189</v>
      </c>
      <c r="B163" s="1" t="s">
        <v>417</v>
      </c>
      <c r="C163" s="2">
        <v>83.32</v>
      </c>
      <c r="D163" s="1">
        <v>3</v>
      </c>
    </row>
    <row r="164" spans="1:4" x14ac:dyDescent="0.25">
      <c r="A164" s="1" t="s">
        <v>163</v>
      </c>
      <c r="B164" s="1" t="s">
        <v>418</v>
      </c>
      <c r="C164" s="2">
        <v>78</v>
      </c>
      <c r="D164" s="1">
        <v>2</v>
      </c>
    </row>
    <row r="165" spans="1:4" x14ac:dyDescent="0.25">
      <c r="A165" s="1" t="s">
        <v>87</v>
      </c>
      <c r="B165" s="1" t="s">
        <v>419</v>
      </c>
      <c r="C165" s="2">
        <v>113.9</v>
      </c>
      <c r="D165" s="1">
        <v>1.5</v>
      </c>
    </row>
    <row r="166" spans="1:4" x14ac:dyDescent="0.25">
      <c r="A166" s="1" t="s">
        <v>128</v>
      </c>
      <c r="B166" s="1" t="s">
        <v>420</v>
      </c>
      <c r="C166" s="2">
        <v>263.25</v>
      </c>
      <c r="D166" s="1">
        <v>5</v>
      </c>
    </row>
    <row r="167" spans="1:4" x14ac:dyDescent="0.25">
      <c r="A167" s="1" t="s">
        <v>224</v>
      </c>
      <c r="B167" s="1" t="s">
        <v>421</v>
      </c>
      <c r="C167" s="2">
        <v>187.2</v>
      </c>
      <c r="D167" s="1">
        <v>0.1</v>
      </c>
    </row>
    <row r="168" spans="1:4" x14ac:dyDescent="0.25">
      <c r="A168" s="1" t="s">
        <v>156</v>
      </c>
      <c r="B168" s="1" t="s">
        <v>422</v>
      </c>
      <c r="C168" s="2">
        <v>91</v>
      </c>
      <c r="D168" s="1">
        <v>2</v>
      </c>
    </row>
    <row r="169" spans="1:4" x14ac:dyDescent="0.25">
      <c r="A169" s="1" t="s">
        <v>136</v>
      </c>
      <c r="B169" s="1" t="s">
        <v>423</v>
      </c>
      <c r="C169" s="2">
        <v>150.29</v>
      </c>
      <c r="D169" s="1">
        <v>4</v>
      </c>
    </row>
    <row r="170" spans="1:4" x14ac:dyDescent="0.25">
      <c r="A170" s="1" t="s">
        <v>157</v>
      </c>
      <c r="B170" s="1" t="s">
        <v>424</v>
      </c>
      <c r="C170" s="2">
        <v>97.5</v>
      </c>
      <c r="D170" s="1">
        <v>2</v>
      </c>
    </row>
    <row r="171" spans="1:4" x14ac:dyDescent="0.25">
      <c r="A171" s="1" t="s">
        <v>229</v>
      </c>
      <c r="B171" s="1" t="s">
        <v>425</v>
      </c>
      <c r="C171" s="2">
        <v>8.36</v>
      </c>
      <c r="D171" s="1">
        <v>0.05</v>
      </c>
    </row>
    <row r="172" spans="1:4" x14ac:dyDescent="0.25">
      <c r="A172" s="1" t="s">
        <v>96</v>
      </c>
      <c r="B172" s="1" t="s">
        <v>426</v>
      </c>
      <c r="C172" s="2">
        <v>108.1</v>
      </c>
      <c r="D172" s="1">
        <v>4</v>
      </c>
    </row>
    <row r="173" spans="1:4" x14ac:dyDescent="0.25">
      <c r="A173" s="1" t="s">
        <v>427</v>
      </c>
      <c r="B173" s="1" t="s">
        <v>428</v>
      </c>
      <c r="C173" s="2">
        <v>171.91</v>
      </c>
      <c r="D173" s="1">
        <v>5</v>
      </c>
    </row>
    <row r="174" spans="1:4" x14ac:dyDescent="0.25">
      <c r="A174" s="1" t="s">
        <v>174</v>
      </c>
      <c r="B174" s="1" t="s">
        <v>429</v>
      </c>
      <c r="C174" s="2">
        <v>192.48</v>
      </c>
      <c r="D174" s="1">
        <v>5</v>
      </c>
    </row>
    <row r="175" spans="1:4" x14ac:dyDescent="0.25">
      <c r="A175" s="1" t="s">
        <v>148</v>
      </c>
      <c r="B175" s="1" t="s">
        <v>430</v>
      </c>
      <c r="C175" s="2">
        <v>1124.3699999999999</v>
      </c>
      <c r="D175" s="1">
        <v>30</v>
      </c>
    </row>
    <row r="176" spans="1:4" x14ac:dyDescent="0.25">
      <c r="A176" s="1" t="s">
        <v>215</v>
      </c>
      <c r="B176" s="1" t="s">
        <v>431</v>
      </c>
      <c r="C176" s="2">
        <v>274.43</v>
      </c>
      <c r="D176" s="1">
        <v>30</v>
      </c>
    </row>
    <row r="177" spans="1:4" x14ac:dyDescent="0.25">
      <c r="A177" s="1" t="s">
        <v>81</v>
      </c>
      <c r="B177" s="1" t="s">
        <v>432</v>
      </c>
      <c r="C177" s="2">
        <v>98.18</v>
      </c>
      <c r="D177" s="1">
        <v>2</v>
      </c>
    </row>
    <row r="178" spans="1:4" x14ac:dyDescent="0.25">
      <c r="A178" s="1" t="s">
        <v>105</v>
      </c>
      <c r="B178" s="1" t="s">
        <v>433</v>
      </c>
      <c r="C178" s="2">
        <v>199.4</v>
      </c>
      <c r="D178" s="1">
        <v>4</v>
      </c>
    </row>
    <row r="179" spans="1:4" x14ac:dyDescent="0.25">
      <c r="A179" s="1" t="s">
        <v>112</v>
      </c>
      <c r="B179" s="1" t="s">
        <v>434</v>
      </c>
      <c r="C179" s="2">
        <v>199.91</v>
      </c>
      <c r="D179" s="1">
        <v>4</v>
      </c>
    </row>
    <row r="180" spans="1:4" x14ac:dyDescent="0.25">
      <c r="A180" s="1" t="s">
        <v>122</v>
      </c>
      <c r="B180" s="1" t="s">
        <v>435</v>
      </c>
      <c r="C180" s="2">
        <v>205.08</v>
      </c>
      <c r="D180" s="1">
        <v>5</v>
      </c>
    </row>
    <row r="181" spans="1:4" x14ac:dyDescent="0.25">
      <c r="A181" s="1" t="s">
        <v>190</v>
      </c>
      <c r="B181" s="1" t="s">
        <v>436</v>
      </c>
      <c r="C181" s="2">
        <v>103.83</v>
      </c>
      <c r="D181" s="1">
        <v>2</v>
      </c>
    </row>
    <row r="182" spans="1:4" x14ac:dyDescent="0.25">
      <c r="A182" s="1" t="s">
        <v>88</v>
      </c>
      <c r="B182" s="1" t="s">
        <v>437</v>
      </c>
      <c r="C182" s="2">
        <v>148.77000000000001</v>
      </c>
      <c r="D182" s="1">
        <v>2</v>
      </c>
    </row>
    <row r="183" spans="1:4" x14ac:dyDescent="0.25">
      <c r="A183" s="1" t="s">
        <v>129</v>
      </c>
      <c r="B183" s="1" t="s">
        <v>438</v>
      </c>
      <c r="C183" s="2">
        <v>318.37</v>
      </c>
      <c r="D183" s="1">
        <v>7</v>
      </c>
    </row>
    <row r="184" spans="1:4" x14ac:dyDescent="0.25">
      <c r="A184" s="1" t="s">
        <v>225</v>
      </c>
      <c r="B184" s="1" t="s">
        <v>439</v>
      </c>
      <c r="C184" s="2">
        <v>249.6</v>
      </c>
      <c r="D184" s="1">
        <v>0.2</v>
      </c>
    </row>
    <row r="185" spans="1:4" x14ac:dyDescent="0.25">
      <c r="A185" s="1" t="s">
        <v>137</v>
      </c>
      <c r="B185" s="1" t="s">
        <v>440</v>
      </c>
      <c r="C185" s="2">
        <v>205.08</v>
      </c>
      <c r="D185" s="1">
        <v>5</v>
      </c>
    </row>
    <row r="186" spans="1:4" x14ac:dyDescent="0.25">
      <c r="A186" s="1" t="s">
        <v>97</v>
      </c>
      <c r="B186" s="1" t="s">
        <v>441</v>
      </c>
      <c r="C186" s="2">
        <v>136.88999999999999</v>
      </c>
      <c r="D186" s="1">
        <v>4</v>
      </c>
    </row>
    <row r="187" spans="1:4" x14ac:dyDescent="0.25">
      <c r="A187" s="1" t="s">
        <v>98</v>
      </c>
      <c r="B187" s="1" t="s">
        <v>442</v>
      </c>
      <c r="C187" s="2">
        <v>139.47999999999999</v>
      </c>
      <c r="D187" s="1">
        <v>4</v>
      </c>
    </row>
    <row r="188" spans="1:4" x14ac:dyDescent="0.25">
      <c r="A188" s="1" t="s">
        <v>149</v>
      </c>
      <c r="B188" s="1" t="s">
        <v>443</v>
      </c>
      <c r="C188" s="2">
        <v>1407.95</v>
      </c>
      <c r="D188" s="1">
        <v>40</v>
      </c>
    </row>
    <row r="189" spans="1:4" x14ac:dyDescent="0.25">
      <c r="A189" s="1" t="s">
        <v>216</v>
      </c>
      <c r="B189" s="1" t="s">
        <v>444</v>
      </c>
      <c r="C189" s="2">
        <v>320.91000000000003</v>
      </c>
      <c r="D189" s="1">
        <v>20</v>
      </c>
    </row>
    <row r="190" spans="1:4" x14ac:dyDescent="0.25">
      <c r="A190" s="1" t="s">
        <v>627</v>
      </c>
      <c r="B190" s="1" t="s">
        <v>628</v>
      </c>
      <c r="C190" s="2">
        <v>216</v>
      </c>
      <c r="D190" s="1">
        <v>3</v>
      </c>
    </row>
    <row r="191" spans="1:4" x14ac:dyDescent="0.25">
      <c r="A191" s="1" t="s">
        <v>71</v>
      </c>
      <c r="B191" s="1" t="s">
        <v>261</v>
      </c>
      <c r="C191" s="2">
        <v>5.04</v>
      </c>
      <c r="D191" s="1">
        <v>0.5</v>
      </c>
    </row>
    <row r="192" spans="1:4" x14ac:dyDescent="0.25">
      <c r="A192" s="1" t="s">
        <v>64</v>
      </c>
      <c r="B192" s="1" t="s">
        <v>264</v>
      </c>
      <c r="C192" s="2">
        <v>3</v>
      </c>
      <c r="D192" s="1">
        <v>0.25</v>
      </c>
    </row>
    <row r="193" spans="1:4" x14ac:dyDescent="0.25">
      <c r="A193" s="1" t="s">
        <v>65</v>
      </c>
      <c r="B193" s="1" t="s">
        <v>264</v>
      </c>
      <c r="C193" s="2">
        <v>4.8</v>
      </c>
      <c r="D193" s="1">
        <v>0.34</v>
      </c>
    </row>
    <row r="194" spans="1:4" x14ac:dyDescent="0.25">
      <c r="A194" s="1" t="s">
        <v>445</v>
      </c>
      <c r="B194" s="1" t="s">
        <v>264</v>
      </c>
      <c r="C194" s="2">
        <v>7.2</v>
      </c>
      <c r="D194" s="1">
        <v>0.75</v>
      </c>
    </row>
    <row r="195" spans="1:4" x14ac:dyDescent="0.25">
      <c r="A195" s="1" t="s">
        <v>72</v>
      </c>
      <c r="B195" s="1" t="s">
        <v>261</v>
      </c>
      <c r="C195" s="2">
        <v>8.0500000000000007</v>
      </c>
      <c r="D195" s="1">
        <v>0.94</v>
      </c>
    </row>
    <row r="196" spans="1:4" x14ac:dyDescent="0.25">
      <c r="A196" s="1" t="s">
        <v>446</v>
      </c>
      <c r="B196" s="1" t="s">
        <v>261</v>
      </c>
      <c r="C196" s="2">
        <v>13.21</v>
      </c>
      <c r="D196" s="1">
        <v>1.25</v>
      </c>
    </row>
    <row r="197" spans="1:4" x14ac:dyDescent="0.25">
      <c r="A197" s="1" t="s">
        <v>447</v>
      </c>
      <c r="B197" s="1" t="s">
        <v>273</v>
      </c>
      <c r="C197" s="2">
        <v>649.63</v>
      </c>
      <c r="D197" s="1">
        <v>7</v>
      </c>
    </row>
    <row r="198" spans="1:4" x14ac:dyDescent="0.25">
      <c r="A198" s="1" t="s">
        <v>235</v>
      </c>
      <c r="B198" s="1" t="s">
        <v>448</v>
      </c>
      <c r="C198" s="2">
        <v>209.46</v>
      </c>
      <c r="D198" s="1">
        <v>3.5</v>
      </c>
    </row>
    <row r="199" spans="1:4" x14ac:dyDescent="0.25">
      <c r="A199" s="1" t="s">
        <v>236</v>
      </c>
      <c r="B199" s="1" t="s">
        <v>449</v>
      </c>
      <c r="C199" s="2">
        <v>330.74</v>
      </c>
      <c r="D199" s="1">
        <v>4.3</v>
      </c>
    </row>
    <row r="200" spans="1:4" x14ac:dyDescent="0.25">
      <c r="A200" s="1" t="s">
        <v>450</v>
      </c>
      <c r="B200" s="1" t="s">
        <v>451</v>
      </c>
      <c r="C200" s="2">
        <v>385.86</v>
      </c>
      <c r="D200" s="1">
        <v>1.2</v>
      </c>
    </row>
    <row r="201" spans="1:4" x14ac:dyDescent="0.25">
      <c r="A201" s="1" t="s">
        <v>452</v>
      </c>
      <c r="B201" s="1" t="s">
        <v>453</v>
      </c>
      <c r="C201" s="2">
        <v>480.59</v>
      </c>
      <c r="D201" s="1">
        <v>0.94</v>
      </c>
    </row>
    <row r="202" spans="1:4" x14ac:dyDescent="0.25">
      <c r="A202" s="1" t="s">
        <v>454</v>
      </c>
      <c r="B202" s="1" t="s">
        <v>455</v>
      </c>
      <c r="C202" s="2">
        <v>676.47</v>
      </c>
      <c r="D202" s="1">
        <v>1.6</v>
      </c>
    </row>
    <row r="203" spans="1:4" x14ac:dyDescent="0.25">
      <c r="A203" s="1" t="s">
        <v>27</v>
      </c>
      <c r="B203" s="67" t="s">
        <v>456</v>
      </c>
      <c r="C203" s="1">
        <v>242.99</v>
      </c>
      <c r="D203" s="1">
        <v>22.5</v>
      </c>
    </row>
    <row r="204" spans="1:4" x14ac:dyDescent="0.25">
      <c r="A204" s="1" t="s">
        <v>457</v>
      </c>
      <c r="B204" s="1" t="s">
        <v>293</v>
      </c>
      <c r="C204" s="2">
        <v>99.23</v>
      </c>
      <c r="D204" s="1">
        <v>2.1</v>
      </c>
    </row>
    <row r="205" spans="1:4" x14ac:dyDescent="0.25">
      <c r="A205" s="1" t="s">
        <v>53</v>
      </c>
      <c r="B205" s="1" t="s">
        <v>458</v>
      </c>
      <c r="C205" s="2">
        <v>6.6</v>
      </c>
      <c r="D205" s="1">
        <v>0.21299999999999999</v>
      </c>
    </row>
    <row r="206" spans="1:4" x14ac:dyDescent="0.25">
      <c r="A206" s="1" t="s">
        <v>35</v>
      </c>
      <c r="B206" s="67" t="s">
        <v>459</v>
      </c>
      <c r="C206" s="1">
        <v>99.21</v>
      </c>
      <c r="D206" s="1">
        <v>9</v>
      </c>
    </row>
    <row r="207" spans="1:4" x14ac:dyDescent="0.25">
      <c r="A207" s="1" t="s">
        <v>217</v>
      </c>
      <c r="B207" s="1" t="s">
        <v>460</v>
      </c>
      <c r="C207" s="2">
        <v>31.24</v>
      </c>
      <c r="D207" s="1">
        <v>2.5</v>
      </c>
    </row>
    <row r="208" spans="1:4" x14ac:dyDescent="0.25">
      <c r="A208" s="1" t="s">
        <v>29</v>
      </c>
      <c r="B208" s="67" t="s">
        <v>461</v>
      </c>
      <c r="C208" s="1">
        <v>419.99</v>
      </c>
      <c r="D208" s="1">
        <v>33.200000000000003</v>
      </c>
    </row>
    <row r="209" spans="1:4" x14ac:dyDescent="0.25">
      <c r="A209" s="1" t="s">
        <v>230</v>
      </c>
      <c r="B209" s="1" t="s">
        <v>462</v>
      </c>
      <c r="C209" s="2">
        <v>9.02</v>
      </c>
      <c r="D209" s="1">
        <v>0.1</v>
      </c>
    </row>
    <row r="210" spans="1:4" x14ac:dyDescent="0.25">
      <c r="A210" s="49" t="s">
        <v>158</v>
      </c>
      <c r="B210" s="1" t="s">
        <v>463</v>
      </c>
      <c r="C210" s="2">
        <v>84.11</v>
      </c>
      <c r="D210" s="1">
        <v>1.3</v>
      </c>
    </row>
    <row r="211" spans="1:4" x14ac:dyDescent="0.25">
      <c r="A211" s="1" t="s">
        <v>218</v>
      </c>
      <c r="B211" s="1" t="s">
        <v>464</v>
      </c>
      <c r="C211" s="2">
        <v>66.790000000000006</v>
      </c>
      <c r="D211" s="1">
        <v>3.55</v>
      </c>
    </row>
    <row r="212" spans="1:4" x14ac:dyDescent="0.25">
      <c r="A212" s="1" t="s">
        <v>465</v>
      </c>
      <c r="B212" s="67" t="s">
        <v>466</v>
      </c>
      <c r="C212" s="1">
        <v>829.99</v>
      </c>
      <c r="D212" s="1">
        <v>64.2</v>
      </c>
    </row>
    <row r="213" spans="1:4" x14ac:dyDescent="0.25">
      <c r="A213" s="1" t="s">
        <v>244</v>
      </c>
      <c r="B213" s="1" t="s">
        <v>467</v>
      </c>
      <c r="C213" s="2">
        <v>2403.44</v>
      </c>
      <c r="D213" s="1">
        <v>19</v>
      </c>
    </row>
    <row r="214" spans="1:4" x14ac:dyDescent="0.25">
      <c r="A214" s="1" t="s">
        <v>468</v>
      </c>
      <c r="B214" s="1" t="s">
        <v>469</v>
      </c>
      <c r="C214" s="2">
        <v>1081.54</v>
      </c>
      <c r="D214" s="1">
        <v>9</v>
      </c>
    </row>
    <row r="215" spans="1:4" x14ac:dyDescent="0.25">
      <c r="A215" s="1" t="s">
        <v>245</v>
      </c>
      <c r="B215" s="1" t="s">
        <v>470</v>
      </c>
      <c r="C215" s="2">
        <v>2499.9899999999998</v>
      </c>
      <c r="D215" s="1">
        <v>25</v>
      </c>
    </row>
    <row r="216" spans="1:4" x14ac:dyDescent="0.25">
      <c r="A216" s="1" t="s">
        <v>471</v>
      </c>
      <c r="B216" s="1" t="s">
        <v>472</v>
      </c>
      <c r="C216" s="2">
        <v>9.02</v>
      </c>
      <c r="D216" s="1">
        <v>0.2</v>
      </c>
    </row>
    <row r="217" spans="1:4" x14ac:dyDescent="0.25">
      <c r="A217" s="1" t="s">
        <v>473</v>
      </c>
      <c r="B217" s="1" t="s">
        <v>474</v>
      </c>
      <c r="C217" s="2">
        <v>41.62</v>
      </c>
      <c r="D217" s="1">
        <v>1.04</v>
      </c>
    </row>
    <row r="218" spans="1:4" x14ac:dyDescent="0.25">
      <c r="A218" s="1" t="s">
        <v>475</v>
      </c>
      <c r="B218" s="1" t="s">
        <v>476</v>
      </c>
      <c r="C218" s="2">
        <v>52.42</v>
      </c>
      <c r="D218" s="1">
        <v>1.23</v>
      </c>
    </row>
    <row r="219" spans="1:4" x14ac:dyDescent="0.25">
      <c r="A219" s="1" t="s">
        <v>477</v>
      </c>
      <c r="B219" s="1" t="s">
        <v>478</v>
      </c>
      <c r="C219" s="2">
        <v>64.69</v>
      </c>
      <c r="D219" s="1">
        <v>1.2</v>
      </c>
    </row>
    <row r="220" spans="1:4" x14ac:dyDescent="0.25">
      <c r="A220" s="1" t="s">
        <v>479</v>
      </c>
      <c r="B220" s="1" t="s">
        <v>480</v>
      </c>
      <c r="C220" s="2">
        <v>49.25</v>
      </c>
      <c r="D220" s="1">
        <v>1.06</v>
      </c>
    </row>
    <row r="221" spans="1:4" x14ac:dyDescent="0.25">
      <c r="A221" s="1" t="s">
        <v>481</v>
      </c>
      <c r="B221" s="1" t="s">
        <v>482</v>
      </c>
      <c r="C221" s="2">
        <v>60.06</v>
      </c>
      <c r="D221" s="1">
        <v>1.1000000000000001</v>
      </c>
    </row>
    <row r="222" spans="1:4" x14ac:dyDescent="0.25">
      <c r="A222" s="1" t="s">
        <v>483</v>
      </c>
      <c r="B222" s="1" t="s">
        <v>484</v>
      </c>
      <c r="C222" s="2">
        <v>91.72</v>
      </c>
      <c r="D222" s="1">
        <v>1.43</v>
      </c>
    </row>
    <row r="223" spans="1:4" x14ac:dyDescent="0.25">
      <c r="A223" s="1" t="s">
        <v>485</v>
      </c>
      <c r="B223" s="1" t="s">
        <v>486</v>
      </c>
      <c r="C223" s="2">
        <v>69.44</v>
      </c>
      <c r="D223" s="1">
        <v>1.58</v>
      </c>
    </row>
    <row r="224" spans="1:4" x14ac:dyDescent="0.25">
      <c r="A224" s="1" t="s">
        <v>487</v>
      </c>
      <c r="B224" s="1" t="s">
        <v>488</v>
      </c>
      <c r="C224" s="2">
        <v>80.22</v>
      </c>
      <c r="D224" s="1">
        <v>1.29</v>
      </c>
    </row>
    <row r="225" spans="1:4" x14ac:dyDescent="0.25">
      <c r="A225" s="1" t="s">
        <v>489</v>
      </c>
      <c r="B225" s="1" t="s">
        <v>490</v>
      </c>
      <c r="C225" s="2">
        <v>9.5</v>
      </c>
      <c r="D225" s="1">
        <v>0.09</v>
      </c>
    </row>
    <row r="226" spans="1:4" x14ac:dyDescent="0.25">
      <c r="A226" s="1" t="s">
        <v>491</v>
      </c>
      <c r="B226" s="1" t="s">
        <v>492</v>
      </c>
      <c r="C226" s="2">
        <v>9.64</v>
      </c>
      <c r="D226" s="1">
        <v>0.09</v>
      </c>
    </row>
    <row r="227" spans="1:4" x14ac:dyDescent="0.25">
      <c r="A227" s="1" t="s">
        <v>493</v>
      </c>
      <c r="B227" s="1" t="s">
        <v>494</v>
      </c>
      <c r="C227" s="2">
        <v>19.12</v>
      </c>
      <c r="D227" s="1">
        <v>0.18</v>
      </c>
    </row>
    <row r="228" spans="1:4" x14ac:dyDescent="0.25">
      <c r="A228" s="1" t="s">
        <v>495</v>
      </c>
      <c r="B228" s="1" t="s">
        <v>496</v>
      </c>
      <c r="C228" s="2">
        <v>35.340000000000003</v>
      </c>
      <c r="D228" s="1">
        <v>0.33</v>
      </c>
    </row>
    <row r="229" spans="1:4" x14ac:dyDescent="0.25">
      <c r="A229" s="1" t="s">
        <v>497</v>
      </c>
      <c r="B229" s="1" t="s">
        <v>498</v>
      </c>
      <c r="C229" s="2">
        <v>19.12</v>
      </c>
      <c r="D229" s="1">
        <v>0.18</v>
      </c>
    </row>
    <row r="230" spans="1:4" x14ac:dyDescent="0.25">
      <c r="A230" s="1" t="s">
        <v>499</v>
      </c>
      <c r="B230" s="1" t="s">
        <v>500</v>
      </c>
      <c r="C230" s="2">
        <v>9.5299999999999994</v>
      </c>
      <c r="D230" s="1">
        <v>0.09</v>
      </c>
    </row>
    <row r="231" spans="1:4" x14ac:dyDescent="0.25">
      <c r="A231" s="1" t="s">
        <v>501</v>
      </c>
      <c r="B231" s="1" t="s">
        <v>502</v>
      </c>
      <c r="C231" s="2">
        <v>18.75</v>
      </c>
      <c r="D231" s="1">
        <v>0.18</v>
      </c>
    </row>
    <row r="232" spans="1:4" x14ac:dyDescent="0.25">
      <c r="A232" s="1" t="s">
        <v>503</v>
      </c>
      <c r="B232" s="1" t="s">
        <v>504</v>
      </c>
      <c r="C232" s="2">
        <v>15.36</v>
      </c>
      <c r="D232" s="1">
        <v>0.14000000000000001</v>
      </c>
    </row>
    <row r="233" spans="1:4" x14ac:dyDescent="0.25">
      <c r="A233" s="1" t="s">
        <v>505</v>
      </c>
      <c r="B233" s="1" t="s">
        <v>506</v>
      </c>
      <c r="C233" s="2">
        <v>16.87</v>
      </c>
      <c r="D233" s="1">
        <v>0.15</v>
      </c>
    </row>
    <row r="234" spans="1:4" x14ac:dyDescent="0.25">
      <c r="A234" s="1" t="s">
        <v>507</v>
      </c>
      <c r="B234" s="1" t="s">
        <v>508</v>
      </c>
      <c r="C234" s="2">
        <v>41.55</v>
      </c>
      <c r="D234" s="1">
        <v>0.38</v>
      </c>
    </row>
    <row r="235" spans="1:4" x14ac:dyDescent="0.25">
      <c r="A235" s="1" t="s">
        <v>509</v>
      </c>
      <c r="B235" s="1" t="s">
        <v>510</v>
      </c>
      <c r="C235" s="2">
        <v>62.21</v>
      </c>
      <c r="D235" s="1">
        <v>0.57999999999999996</v>
      </c>
    </row>
    <row r="236" spans="1:4" x14ac:dyDescent="0.25">
      <c r="A236" s="1" t="s">
        <v>511</v>
      </c>
      <c r="B236" s="1" t="s">
        <v>512</v>
      </c>
      <c r="C236" s="2">
        <v>33.54</v>
      </c>
      <c r="D236" s="1">
        <v>0.31</v>
      </c>
    </row>
    <row r="237" spans="1:4" x14ac:dyDescent="0.25">
      <c r="A237" s="1" t="s">
        <v>513</v>
      </c>
      <c r="B237" s="1" t="s">
        <v>514</v>
      </c>
      <c r="C237" s="2">
        <v>66.25</v>
      </c>
      <c r="D237" s="1">
        <v>0.33</v>
      </c>
    </row>
    <row r="238" spans="1:4" x14ac:dyDescent="0.25">
      <c r="A238" s="1" t="s">
        <v>515</v>
      </c>
      <c r="B238" s="1" t="s">
        <v>516</v>
      </c>
      <c r="C238" s="2">
        <v>49.59</v>
      </c>
      <c r="D238" s="1">
        <v>0.46</v>
      </c>
    </row>
    <row r="239" spans="1:4" x14ac:dyDescent="0.25">
      <c r="A239" s="1" t="s">
        <v>517</v>
      </c>
      <c r="B239" s="1" t="s">
        <v>518</v>
      </c>
      <c r="C239" s="2">
        <v>60.68</v>
      </c>
      <c r="D239" s="1">
        <v>0.56000000000000005</v>
      </c>
    </row>
    <row r="240" spans="1:4" x14ac:dyDescent="0.25">
      <c r="A240" s="1" t="s">
        <v>519</v>
      </c>
      <c r="B240" s="1" t="s">
        <v>520</v>
      </c>
      <c r="C240" s="2">
        <v>12.03</v>
      </c>
      <c r="D240" s="1">
        <v>0.16</v>
      </c>
    </row>
    <row r="241" spans="1:4" x14ac:dyDescent="0.25">
      <c r="A241" s="1" t="s">
        <v>521</v>
      </c>
      <c r="B241" s="1" t="s">
        <v>522</v>
      </c>
      <c r="C241" s="2">
        <v>22.65</v>
      </c>
      <c r="D241" s="1">
        <v>0.21</v>
      </c>
    </row>
    <row r="242" spans="1:4" x14ac:dyDescent="0.25">
      <c r="A242" s="1" t="s">
        <v>523</v>
      </c>
      <c r="B242" s="1" t="s">
        <v>524</v>
      </c>
      <c r="C242" s="2">
        <v>8.89</v>
      </c>
      <c r="D242" s="1">
        <v>0.08</v>
      </c>
    </row>
    <row r="243" spans="1:4" x14ac:dyDescent="0.25">
      <c r="A243" s="1" t="s">
        <v>525</v>
      </c>
      <c r="B243" s="1" t="s">
        <v>526</v>
      </c>
      <c r="C243" s="2">
        <v>22.86</v>
      </c>
      <c r="D243" s="1">
        <v>0.21</v>
      </c>
    </row>
    <row r="244" spans="1:4" x14ac:dyDescent="0.25">
      <c r="A244" s="1" t="s">
        <v>527</v>
      </c>
      <c r="B244" s="1" t="s">
        <v>528</v>
      </c>
      <c r="C244" s="2">
        <v>34.56</v>
      </c>
      <c r="D244" s="1">
        <v>0.32</v>
      </c>
    </row>
    <row r="245" spans="1:4" x14ac:dyDescent="0.25">
      <c r="A245" s="1" t="s">
        <v>529</v>
      </c>
      <c r="B245" s="1" t="s">
        <v>530</v>
      </c>
      <c r="C245" s="2">
        <v>15.74</v>
      </c>
      <c r="D245" s="1">
        <v>0.15</v>
      </c>
    </row>
    <row r="246" spans="1:4" x14ac:dyDescent="0.25">
      <c r="A246" s="1" t="s">
        <v>531</v>
      </c>
      <c r="B246" s="1" t="s">
        <v>532</v>
      </c>
      <c r="C246" s="2">
        <v>29.57</v>
      </c>
      <c r="D246" s="1">
        <v>0.27</v>
      </c>
    </row>
    <row r="247" spans="1:4" x14ac:dyDescent="0.25">
      <c r="A247" s="1" t="s">
        <v>533</v>
      </c>
      <c r="B247" s="1" t="s">
        <v>534</v>
      </c>
      <c r="C247" s="2">
        <v>7.07</v>
      </c>
      <c r="D247" s="1">
        <v>7.0000000000000007E-2</v>
      </c>
    </row>
    <row r="248" spans="1:4" x14ac:dyDescent="0.25">
      <c r="A248" s="1" t="s">
        <v>535</v>
      </c>
      <c r="B248" s="1" t="s">
        <v>536</v>
      </c>
      <c r="C248" s="2">
        <v>17.78</v>
      </c>
      <c r="D248" s="1">
        <v>0.17</v>
      </c>
    </row>
    <row r="249" spans="1:4" x14ac:dyDescent="0.25">
      <c r="A249" s="1" t="s">
        <v>537</v>
      </c>
      <c r="B249" s="1" t="s">
        <v>538</v>
      </c>
      <c r="C249" s="2">
        <v>30.25</v>
      </c>
      <c r="D249" s="1">
        <v>0.2</v>
      </c>
    </row>
    <row r="250" spans="1:4" x14ac:dyDescent="0.25">
      <c r="A250" s="1" t="s">
        <v>539</v>
      </c>
      <c r="B250" s="1" t="s">
        <v>540</v>
      </c>
      <c r="C250" s="2">
        <v>56.52</v>
      </c>
      <c r="D250" s="1">
        <v>0.27</v>
      </c>
    </row>
    <row r="251" spans="1:4" x14ac:dyDescent="0.25">
      <c r="A251" s="1" t="s">
        <v>541</v>
      </c>
      <c r="B251" s="1" t="s">
        <v>542</v>
      </c>
      <c r="C251" s="2">
        <v>86.72</v>
      </c>
      <c r="D251" s="1">
        <v>0.55000000000000004</v>
      </c>
    </row>
    <row r="252" spans="1:4" x14ac:dyDescent="0.25">
      <c r="A252" s="1" t="s">
        <v>543</v>
      </c>
      <c r="B252" s="1" t="s">
        <v>544</v>
      </c>
      <c r="C252" s="2">
        <v>147.21</v>
      </c>
      <c r="D252" s="1">
        <v>0.84</v>
      </c>
    </row>
    <row r="253" spans="1:4" x14ac:dyDescent="0.25">
      <c r="A253" s="1" t="s">
        <v>545</v>
      </c>
      <c r="B253" s="1" t="s">
        <v>546</v>
      </c>
      <c r="C253" s="2">
        <v>5.99</v>
      </c>
      <c r="D253" s="1">
        <v>0.02</v>
      </c>
    </row>
    <row r="254" spans="1:4" x14ac:dyDescent="0.25">
      <c r="A254" s="1" t="s">
        <v>547</v>
      </c>
      <c r="B254" s="1" t="s">
        <v>548</v>
      </c>
      <c r="C254" s="2">
        <v>6.99</v>
      </c>
      <c r="D254" s="1">
        <v>0.02</v>
      </c>
    </row>
    <row r="255" spans="1:4" x14ac:dyDescent="0.25">
      <c r="A255" s="1" t="s">
        <v>549</v>
      </c>
      <c r="B255" s="1" t="s">
        <v>550</v>
      </c>
      <c r="C255" s="2">
        <v>7.99</v>
      </c>
      <c r="D255" s="1">
        <v>0.02</v>
      </c>
    </row>
    <row r="256" spans="1:4" x14ac:dyDescent="0.25">
      <c r="A256" s="1" t="s">
        <v>551</v>
      </c>
      <c r="B256" s="1" t="s">
        <v>552</v>
      </c>
      <c r="C256" s="2">
        <v>28.7</v>
      </c>
      <c r="D256" s="1">
        <v>0.27</v>
      </c>
    </row>
    <row r="257" spans="1:4" x14ac:dyDescent="0.25">
      <c r="A257" s="1" t="s">
        <v>553</v>
      </c>
      <c r="B257" s="1" t="s">
        <v>554</v>
      </c>
      <c r="C257" s="2">
        <v>44.98</v>
      </c>
      <c r="D257" s="1">
        <v>0.42</v>
      </c>
    </row>
    <row r="258" spans="1:4" x14ac:dyDescent="0.25">
      <c r="A258" s="1" t="s">
        <v>555</v>
      </c>
      <c r="B258" s="1" t="s">
        <v>556</v>
      </c>
      <c r="C258" s="2">
        <v>36.35</v>
      </c>
      <c r="D258" s="1">
        <v>0.34</v>
      </c>
    </row>
    <row r="259" spans="1:4" x14ac:dyDescent="0.25">
      <c r="A259" s="1" t="s">
        <v>557</v>
      </c>
      <c r="B259" s="1" t="s">
        <v>558</v>
      </c>
      <c r="C259" s="2">
        <v>12.12</v>
      </c>
      <c r="D259" s="1">
        <v>0.11</v>
      </c>
    </row>
    <row r="260" spans="1:4" x14ac:dyDescent="0.25">
      <c r="A260" s="1" t="s">
        <v>559</v>
      </c>
      <c r="B260" s="1" t="s">
        <v>560</v>
      </c>
      <c r="C260" s="2">
        <v>23.87</v>
      </c>
      <c r="D260" s="1">
        <v>0.1</v>
      </c>
    </row>
    <row r="261" spans="1:4" x14ac:dyDescent="0.25">
      <c r="A261" s="1" t="s">
        <v>561</v>
      </c>
      <c r="B261" s="1" t="s">
        <v>562</v>
      </c>
      <c r="C261" s="2">
        <v>38.15</v>
      </c>
      <c r="D261" s="1">
        <v>0.36</v>
      </c>
    </row>
    <row r="262" spans="1:4" x14ac:dyDescent="0.25">
      <c r="A262" s="1" t="s">
        <v>563</v>
      </c>
      <c r="B262" s="1" t="s">
        <v>564</v>
      </c>
      <c r="C262" s="2">
        <v>43.07</v>
      </c>
      <c r="D262" s="1">
        <v>0.41</v>
      </c>
    </row>
    <row r="263" spans="1:4" x14ac:dyDescent="0.25">
      <c r="A263" s="1" t="s">
        <v>565</v>
      </c>
      <c r="B263" s="1" t="s">
        <v>566</v>
      </c>
      <c r="C263" s="2">
        <v>27.73</v>
      </c>
      <c r="D263" s="1">
        <v>0.48</v>
      </c>
    </row>
    <row r="264" spans="1:4" x14ac:dyDescent="0.25">
      <c r="A264" s="1" t="s">
        <v>567</v>
      </c>
      <c r="B264" s="1" t="s">
        <v>568</v>
      </c>
      <c r="C264" s="2">
        <v>50.04</v>
      </c>
      <c r="D264" s="1">
        <v>0.47</v>
      </c>
    </row>
    <row r="265" spans="1:4" x14ac:dyDescent="0.25">
      <c r="A265" s="115" t="s">
        <v>569</v>
      </c>
      <c r="B265" s="1" t="s">
        <v>570</v>
      </c>
      <c r="C265" s="2">
        <v>169.99</v>
      </c>
      <c r="D265" s="1">
        <v>13</v>
      </c>
    </row>
    <row r="266" spans="1:4" x14ac:dyDescent="0.25">
      <c r="A266" s="1" t="s">
        <v>571</v>
      </c>
      <c r="B266" s="1" t="s">
        <v>572</v>
      </c>
      <c r="C266" s="2">
        <v>49.25</v>
      </c>
      <c r="D266" s="1">
        <v>0.9</v>
      </c>
    </row>
    <row r="267" spans="1:4" x14ac:dyDescent="0.25">
      <c r="A267" s="1" t="s">
        <v>573</v>
      </c>
      <c r="B267" s="1" t="s">
        <v>574</v>
      </c>
      <c r="C267" s="2">
        <v>69.41</v>
      </c>
      <c r="D267" s="1">
        <v>1.32</v>
      </c>
    </row>
    <row r="268" spans="1:4" x14ac:dyDescent="0.25">
      <c r="A268" s="1" t="s">
        <v>575</v>
      </c>
      <c r="B268" s="1" t="s">
        <v>576</v>
      </c>
      <c r="C268" s="2">
        <v>71.900000000000006</v>
      </c>
      <c r="D268" s="1">
        <v>1.32</v>
      </c>
    </row>
    <row r="269" spans="1:4" x14ac:dyDescent="0.25">
      <c r="A269" s="1" t="s">
        <v>577</v>
      </c>
      <c r="B269" s="1" t="s">
        <v>578</v>
      </c>
      <c r="C269" s="2">
        <v>92.06</v>
      </c>
      <c r="D269" s="1">
        <v>2.15</v>
      </c>
    </row>
    <row r="270" spans="1:4" x14ac:dyDescent="0.25">
      <c r="A270" s="1" t="s">
        <v>579</v>
      </c>
      <c r="B270" s="1" t="s">
        <v>580</v>
      </c>
      <c r="C270" s="2">
        <v>81.709999999999994</v>
      </c>
      <c r="D270" s="1">
        <v>1.5</v>
      </c>
    </row>
    <row r="271" spans="1:4" x14ac:dyDescent="0.25">
      <c r="A271" s="1" t="s">
        <v>581</v>
      </c>
      <c r="B271" s="1" t="s">
        <v>582</v>
      </c>
      <c r="C271" s="2">
        <v>113.34</v>
      </c>
      <c r="D271" s="1">
        <v>2.1</v>
      </c>
    </row>
    <row r="272" spans="1:4" x14ac:dyDescent="0.25">
      <c r="A272" s="1" t="s">
        <v>583</v>
      </c>
      <c r="B272" s="1" t="s">
        <v>584</v>
      </c>
      <c r="C272" s="2">
        <v>105.02</v>
      </c>
      <c r="D272" s="1">
        <v>1.7</v>
      </c>
    </row>
    <row r="273" spans="1:4" x14ac:dyDescent="0.25">
      <c r="A273" s="1" t="s">
        <v>585</v>
      </c>
      <c r="B273" s="1" t="s">
        <v>586</v>
      </c>
      <c r="C273" s="2">
        <v>136.68</v>
      </c>
      <c r="D273" s="1">
        <v>2.4</v>
      </c>
    </row>
    <row r="274" spans="1:4" x14ac:dyDescent="0.25">
      <c r="A274" s="114" t="s">
        <v>489</v>
      </c>
      <c r="B274" s="1" t="s">
        <v>587</v>
      </c>
      <c r="C274" s="2">
        <v>9.5</v>
      </c>
      <c r="D274" s="1">
        <v>0.09</v>
      </c>
    </row>
    <row r="275" spans="1:4" x14ac:dyDescent="0.25">
      <c r="A275" s="114" t="s">
        <v>491</v>
      </c>
      <c r="B275" s="1" t="s">
        <v>588</v>
      </c>
      <c r="C275" s="2">
        <v>9.64</v>
      </c>
      <c r="D275" s="1">
        <v>0.09</v>
      </c>
    </row>
    <row r="276" spans="1:4" x14ac:dyDescent="0.25">
      <c r="A276" s="114" t="s">
        <v>493</v>
      </c>
      <c r="B276" s="1" t="s">
        <v>589</v>
      </c>
      <c r="C276" s="2">
        <v>19.12</v>
      </c>
      <c r="D276" s="1">
        <v>0.18</v>
      </c>
    </row>
    <row r="277" spans="1:4" x14ac:dyDescent="0.25">
      <c r="A277" s="114" t="s">
        <v>495</v>
      </c>
      <c r="B277" s="1" t="s">
        <v>590</v>
      </c>
      <c r="C277" s="2">
        <v>35.340000000000003</v>
      </c>
      <c r="D277" s="1">
        <v>0.33</v>
      </c>
    </row>
    <row r="278" spans="1:4" x14ac:dyDescent="0.25">
      <c r="A278" s="114" t="s">
        <v>497</v>
      </c>
      <c r="B278" s="1" t="s">
        <v>591</v>
      </c>
      <c r="C278" s="2">
        <v>19.12</v>
      </c>
      <c r="D278" s="1">
        <v>0.18</v>
      </c>
    </row>
    <row r="279" spans="1:4" x14ac:dyDescent="0.25">
      <c r="A279" s="114" t="s">
        <v>499</v>
      </c>
      <c r="B279" s="1" t="s">
        <v>592</v>
      </c>
      <c r="C279" s="2">
        <v>9.5299999999999994</v>
      </c>
      <c r="D279" s="1">
        <v>0.09</v>
      </c>
    </row>
    <row r="280" spans="1:4" x14ac:dyDescent="0.25">
      <c r="A280" s="114" t="s">
        <v>501</v>
      </c>
      <c r="B280" s="1" t="s">
        <v>593</v>
      </c>
      <c r="C280" s="2">
        <v>18.75</v>
      </c>
      <c r="D280" s="1">
        <v>0.18</v>
      </c>
    </row>
    <row r="281" spans="1:4" x14ac:dyDescent="0.25">
      <c r="A281" s="114" t="s">
        <v>503</v>
      </c>
      <c r="B281" s="1" t="s">
        <v>594</v>
      </c>
      <c r="C281" s="2">
        <v>15.36</v>
      </c>
      <c r="D281" s="1">
        <v>0.14000000000000001</v>
      </c>
    </row>
    <row r="282" spans="1:4" x14ac:dyDescent="0.25">
      <c r="A282" s="114" t="s">
        <v>505</v>
      </c>
      <c r="B282" s="1" t="s">
        <v>595</v>
      </c>
      <c r="C282" s="2">
        <v>16.87</v>
      </c>
      <c r="D282" s="1">
        <v>0.15</v>
      </c>
    </row>
    <row r="283" spans="1:4" x14ac:dyDescent="0.25">
      <c r="A283" s="114" t="s">
        <v>507</v>
      </c>
      <c r="B283" s="1" t="s">
        <v>322</v>
      </c>
      <c r="C283" s="2">
        <v>41.55</v>
      </c>
      <c r="D283" s="1">
        <v>0.38</v>
      </c>
    </row>
    <row r="284" spans="1:4" x14ac:dyDescent="0.25">
      <c r="A284" s="114" t="s">
        <v>509</v>
      </c>
      <c r="B284" s="1" t="s">
        <v>596</v>
      </c>
      <c r="C284" s="2">
        <v>62.21</v>
      </c>
      <c r="D284" s="1">
        <v>0.57999999999999996</v>
      </c>
    </row>
    <row r="285" spans="1:4" x14ac:dyDescent="0.25">
      <c r="A285" s="116" t="s">
        <v>511</v>
      </c>
      <c r="B285" s="1" t="s">
        <v>597</v>
      </c>
      <c r="C285" s="2">
        <v>33.54</v>
      </c>
      <c r="D285" s="1">
        <v>0.31</v>
      </c>
    </row>
    <row r="286" spans="1:4" x14ac:dyDescent="0.25">
      <c r="A286" s="114" t="s">
        <v>513</v>
      </c>
      <c r="B286" s="1" t="s">
        <v>598</v>
      </c>
      <c r="C286" s="2">
        <v>66.25</v>
      </c>
      <c r="D286" s="1">
        <v>0.33</v>
      </c>
    </row>
    <row r="287" spans="1:4" x14ac:dyDescent="0.25">
      <c r="A287" s="114" t="s">
        <v>515</v>
      </c>
      <c r="B287" s="1" t="s">
        <v>599</v>
      </c>
      <c r="C287" s="2">
        <v>49.59</v>
      </c>
      <c r="D287" s="1">
        <v>0.46</v>
      </c>
    </row>
    <row r="288" spans="1:4" x14ac:dyDescent="0.25">
      <c r="A288" s="114" t="s">
        <v>517</v>
      </c>
      <c r="B288" s="1" t="s">
        <v>600</v>
      </c>
      <c r="C288" s="2">
        <v>60.68</v>
      </c>
      <c r="D288" s="1">
        <v>0.56000000000000005</v>
      </c>
    </row>
    <row r="289" spans="1:4" x14ac:dyDescent="0.25">
      <c r="A289" s="116" t="s">
        <v>519</v>
      </c>
      <c r="B289" s="1" t="s">
        <v>601</v>
      </c>
      <c r="C289" s="2">
        <v>12.03</v>
      </c>
      <c r="D289" s="1">
        <v>0.16</v>
      </c>
    </row>
    <row r="290" spans="1:4" x14ac:dyDescent="0.25">
      <c r="A290" s="114" t="s">
        <v>521</v>
      </c>
      <c r="B290" s="1" t="s">
        <v>602</v>
      </c>
      <c r="C290" s="2">
        <v>22.65</v>
      </c>
      <c r="D290" s="1">
        <v>0.21</v>
      </c>
    </row>
    <row r="291" spans="1:4" x14ac:dyDescent="0.25">
      <c r="A291" s="116" t="s">
        <v>523</v>
      </c>
      <c r="B291" s="1" t="s">
        <v>603</v>
      </c>
      <c r="C291" s="2">
        <v>8.89</v>
      </c>
      <c r="D291" s="1">
        <v>0.08</v>
      </c>
    </row>
    <row r="292" spans="1:4" x14ac:dyDescent="0.25">
      <c r="A292" s="114" t="s">
        <v>525</v>
      </c>
      <c r="B292" s="1" t="s">
        <v>604</v>
      </c>
      <c r="C292" s="2">
        <v>22.86</v>
      </c>
      <c r="D292" s="1">
        <v>0.21</v>
      </c>
    </row>
    <row r="293" spans="1:4" x14ac:dyDescent="0.25">
      <c r="A293" s="114" t="s">
        <v>527</v>
      </c>
      <c r="B293" s="1" t="s">
        <v>605</v>
      </c>
      <c r="C293" s="2">
        <v>34.56</v>
      </c>
      <c r="D293" s="1">
        <v>0.32</v>
      </c>
    </row>
    <row r="294" spans="1:4" x14ac:dyDescent="0.25">
      <c r="A294" s="114" t="s">
        <v>529</v>
      </c>
      <c r="B294" s="1" t="s">
        <v>606</v>
      </c>
      <c r="C294" s="2">
        <v>15.74</v>
      </c>
      <c r="D294" s="1">
        <v>0.15</v>
      </c>
    </row>
    <row r="295" spans="1:4" x14ac:dyDescent="0.25">
      <c r="A295" s="114" t="s">
        <v>531</v>
      </c>
      <c r="B295" s="1" t="s">
        <v>607</v>
      </c>
      <c r="C295" s="2">
        <v>29.57</v>
      </c>
      <c r="D295" s="1">
        <v>0.27</v>
      </c>
    </row>
    <row r="296" spans="1:4" x14ac:dyDescent="0.25">
      <c r="A296" s="114" t="s">
        <v>533</v>
      </c>
      <c r="B296" s="1" t="s">
        <v>608</v>
      </c>
      <c r="C296" s="2">
        <v>7.07</v>
      </c>
      <c r="D296" s="1">
        <v>7.0000000000000007E-2</v>
      </c>
    </row>
    <row r="297" spans="1:4" x14ac:dyDescent="0.25">
      <c r="A297" s="114" t="s">
        <v>535</v>
      </c>
      <c r="B297" s="1" t="s">
        <v>609</v>
      </c>
      <c r="C297" s="2">
        <v>17.78</v>
      </c>
      <c r="D297" s="1">
        <v>0.17</v>
      </c>
    </row>
    <row r="298" spans="1:4" x14ac:dyDescent="0.25">
      <c r="A298" s="114" t="s">
        <v>537</v>
      </c>
      <c r="B298" s="1" t="s">
        <v>610</v>
      </c>
      <c r="C298" s="2">
        <v>30.25</v>
      </c>
      <c r="D298" s="1">
        <v>0.2</v>
      </c>
    </row>
    <row r="299" spans="1:4" x14ac:dyDescent="0.25">
      <c r="A299" s="114" t="s">
        <v>539</v>
      </c>
      <c r="B299" s="1" t="s">
        <v>611</v>
      </c>
      <c r="C299" s="2">
        <v>56.52</v>
      </c>
      <c r="D299" s="1">
        <v>0.27</v>
      </c>
    </row>
    <row r="300" spans="1:4" x14ac:dyDescent="0.25">
      <c r="A300" s="114" t="s">
        <v>541</v>
      </c>
      <c r="B300" s="1" t="s">
        <v>612</v>
      </c>
      <c r="C300" s="2">
        <v>86.72</v>
      </c>
      <c r="D300" s="1">
        <v>0.55000000000000004</v>
      </c>
    </row>
    <row r="301" spans="1:4" x14ac:dyDescent="0.25">
      <c r="A301" s="114" t="s">
        <v>543</v>
      </c>
      <c r="B301" s="1" t="s">
        <v>613</v>
      </c>
      <c r="C301" s="2">
        <v>147.21</v>
      </c>
      <c r="D301" s="1">
        <v>0.84</v>
      </c>
    </row>
    <row r="302" spans="1:4" x14ac:dyDescent="0.25">
      <c r="A302" s="114" t="s">
        <v>551</v>
      </c>
      <c r="B302" s="1" t="s">
        <v>614</v>
      </c>
      <c r="C302" s="2">
        <v>28.7</v>
      </c>
      <c r="D302" s="1">
        <v>0.27</v>
      </c>
    </row>
    <row r="303" spans="1:4" x14ac:dyDescent="0.25">
      <c r="A303" s="114" t="s">
        <v>553</v>
      </c>
      <c r="B303" s="1" t="s">
        <v>615</v>
      </c>
      <c r="C303" s="2">
        <v>44.98</v>
      </c>
      <c r="D303" s="1">
        <v>0.42</v>
      </c>
    </row>
    <row r="304" spans="1:4" x14ac:dyDescent="0.25">
      <c r="A304" s="114" t="s">
        <v>555</v>
      </c>
      <c r="B304" s="1" t="s">
        <v>616</v>
      </c>
      <c r="C304" s="2">
        <v>36.35</v>
      </c>
      <c r="D304" s="1">
        <v>0.34</v>
      </c>
    </row>
    <row r="305" spans="1:4" x14ac:dyDescent="0.25">
      <c r="A305" s="116" t="s">
        <v>557</v>
      </c>
      <c r="B305" s="1" t="s">
        <v>617</v>
      </c>
      <c r="C305" s="2">
        <v>12.12</v>
      </c>
      <c r="D305" s="1">
        <v>0.11</v>
      </c>
    </row>
    <row r="306" spans="1:4" x14ac:dyDescent="0.25">
      <c r="A306" s="114" t="s">
        <v>559</v>
      </c>
      <c r="B306" s="1" t="s">
        <v>618</v>
      </c>
      <c r="C306" s="2">
        <v>23.87</v>
      </c>
      <c r="D306" s="1">
        <v>0.1</v>
      </c>
    </row>
    <row r="307" spans="1:4" x14ac:dyDescent="0.25">
      <c r="A307" s="114" t="s">
        <v>561</v>
      </c>
      <c r="B307" s="1" t="s">
        <v>619</v>
      </c>
      <c r="C307" s="2">
        <v>38.15</v>
      </c>
      <c r="D307" s="1">
        <v>0.36</v>
      </c>
    </row>
    <row r="308" spans="1:4" x14ac:dyDescent="0.25">
      <c r="A308" s="114" t="s">
        <v>563</v>
      </c>
      <c r="B308" s="1" t="s">
        <v>620</v>
      </c>
      <c r="C308" s="2">
        <v>43.07</v>
      </c>
      <c r="D308" s="1">
        <v>0.41</v>
      </c>
    </row>
    <row r="309" spans="1:4" x14ac:dyDescent="0.25">
      <c r="A309" s="114" t="s">
        <v>565</v>
      </c>
      <c r="B309" s="1" t="s">
        <v>621</v>
      </c>
      <c r="C309" s="2">
        <v>27.73</v>
      </c>
      <c r="D309" s="1">
        <v>0.48</v>
      </c>
    </row>
    <row r="310" spans="1:4" x14ac:dyDescent="0.25">
      <c r="A310" s="114" t="s">
        <v>567</v>
      </c>
      <c r="B310" s="1" t="s">
        <v>622</v>
      </c>
      <c r="C310" s="2">
        <v>50.04</v>
      </c>
      <c r="D310" s="1">
        <v>0.47</v>
      </c>
    </row>
    <row r="311" spans="1:4" x14ac:dyDescent="0.25">
      <c r="A311" s="117" t="s">
        <v>545</v>
      </c>
      <c r="B311" s="114" t="s">
        <v>623</v>
      </c>
      <c r="C311" s="2">
        <v>5.99</v>
      </c>
      <c r="D311" s="1">
        <v>0.02</v>
      </c>
    </row>
    <row r="312" spans="1:4" x14ac:dyDescent="0.25">
      <c r="A312" s="117" t="s">
        <v>547</v>
      </c>
      <c r="B312" s="114" t="s">
        <v>624</v>
      </c>
      <c r="C312" s="2">
        <v>6.99</v>
      </c>
      <c r="D312" s="1">
        <v>0.03</v>
      </c>
    </row>
    <row r="313" spans="1:4" x14ac:dyDescent="0.25">
      <c r="A313" s="117" t="s">
        <v>549</v>
      </c>
      <c r="B313" s="114" t="s">
        <v>625</v>
      </c>
      <c r="C313" s="2">
        <v>7.99</v>
      </c>
      <c r="D313" s="1">
        <v>0.04</v>
      </c>
    </row>
    <row r="314" spans="1:4" ht="15.75" thickBot="1" x14ac:dyDescent="0.3"/>
    <row r="315" spans="1:4" x14ac:dyDescent="0.25">
      <c r="A315" s="161">
        <v>20100</v>
      </c>
      <c r="B315" s="162" t="s">
        <v>630</v>
      </c>
      <c r="C315" s="163">
        <v>74.959999999999994</v>
      </c>
      <c r="D315" s="160">
        <v>6</v>
      </c>
    </row>
    <row r="316" spans="1:4" x14ac:dyDescent="0.25">
      <c r="A316" s="164">
        <v>20200</v>
      </c>
      <c r="B316" s="165" t="s">
        <v>631</v>
      </c>
      <c r="C316" s="163">
        <v>5.28</v>
      </c>
      <c r="D316" s="160">
        <v>0.04</v>
      </c>
    </row>
    <row r="317" spans="1:4" x14ac:dyDescent="0.25">
      <c r="A317" s="164">
        <v>50100</v>
      </c>
      <c r="B317" s="165" t="s">
        <v>632</v>
      </c>
      <c r="C317" s="163">
        <v>5.95</v>
      </c>
      <c r="D317" s="160">
        <v>0.08</v>
      </c>
    </row>
    <row r="318" spans="1:4" x14ac:dyDescent="0.25">
      <c r="A318" s="164">
        <v>50110</v>
      </c>
      <c r="B318" s="165" t="s">
        <v>633</v>
      </c>
      <c r="C318" s="163">
        <v>7.1</v>
      </c>
      <c r="D318" s="160">
        <v>0.08</v>
      </c>
    </row>
    <row r="319" spans="1:4" x14ac:dyDescent="0.25">
      <c r="A319" s="164">
        <v>50200</v>
      </c>
      <c r="B319" s="165" t="s">
        <v>634</v>
      </c>
      <c r="C319" s="163">
        <v>6.96</v>
      </c>
      <c r="D319" s="160">
        <v>7.0000000000000007E-2</v>
      </c>
    </row>
    <row r="320" spans="1:4" x14ac:dyDescent="0.25">
      <c r="A320" s="164">
        <v>50300</v>
      </c>
      <c r="B320" s="165" t="s">
        <v>635</v>
      </c>
      <c r="C320" s="163">
        <v>5.28</v>
      </c>
      <c r="D320" s="160">
        <v>0.06</v>
      </c>
    </row>
    <row r="321" spans="1:4" x14ac:dyDescent="0.25">
      <c r="A321" s="164">
        <v>50400</v>
      </c>
      <c r="B321" s="165" t="s">
        <v>636</v>
      </c>
      <c r="C321" s="163">
        <v>8.07</v>
      </c>
      <c r="D321" s="160">
        <v>0.11</v>
      </c>
    </row>
    <row r="322" spans="1:4" x14ac:dyDescent="0.25">
      <c r="A322" s="164">
        <v>50500</v>
      </c>
      <c r="B322" s="165" t="s">
        <v>637</v>
      </c>
      <c r="C322" s="163">
        <v>5.28</v>
      </c>
      <c r="D322" s="160">
        <v>0.05</v>
      </c>
    </row>
    <row r="323" spans="1:4" x14ac:dyDescent="0.25">
      <c r="A323" s="164">
        <v>90100</v>
      </c>
      <c r="B323" s="165" t="s">
        <v>638</v>
      </c>
      <c r="C323" s="163">
        <v>35.82</v>
      </c>
      <c r="D323" s="160">
        <v>1.06</v>
      </c>
    </row>
    <row r="324" spans="1:4" x14ac:dyDescent="0.25">
      <c r="A324" s="164">
        <v>90200</v>
      </c>
      <c r="B324" s="165" t="s">
        <v>639</v>
      </c>
      <c r="C324" s="163">
        <v>42.05</v>
      </c>
      <c r="D324" s="160">
        <v>0.98</v>
      </c>
    </row>
    <row r="325" spans="1:4" x14ac:dyDescent="0.25">
      <c r="A325" s="164">
        <v>90500</v>
      </c>
      <c r="B325" s="165" t="s">
        <v>640</v>
      </c>
      <c r="C325" s="163">
        <v>132.29</v>
      </c>
      <c r="D325" s="160">
        <v>10</v>
      </c>
    </row>
    <row r="326" spans="1:4" x14ac:dyDescent="0.25">
      <c r="A326" s="164">
        <v>90501</v>
      </c>
      <c r="B326" s="165" t="s">
        <v>641</v>
      </c>
      <c r="C326" s="163">
        <v>182.13</v>
      </c>
      <c r="D326" s="160">
        <v>9</v>
      </c>
    </row>
    <row r="327" spans="1:4" x14ac:dyDescent="0.25">
      <c r="A327" s="166" t="s">
        <v>642</v>
      </c>
      <c r="B327" s="165" t="s">
        <v>643</v>
      </c>
      <c r="C327" s="163">
        <v>0</v>
      </c>
      <c r="D327" s="160">
        <v>0</v>
      </c>
    </row>
    <row r="328" spans="1:4" x14ac:dyDescent="0.25">
      <c r="A328" s="166" t="s">
        <v>644</v>
      </c>
      <c r="B328" s="165" t="s">
        <v>645</v>
      </c>
      <c r="C328" s="163">
        <v>804.78</v>
      </c>
      <c r="D328" s="160">
        <v>0</v>
      </c>
    </row>
    <row r="329" spans="1:4" x14ac:dyDescent="0.25">
      <c r="A329" s="166" t="s">
        <v>646</v>
      </c>
      <c r="B329" s="165" t="s">
        <v>647</v>
      </c>
      <c r="C329" s="163">
        <v>1344.06</v>
      </c>
      <c r="D329" s="160">
        <v>0</v>
      </c>
    </row>
    <row r="330" spans="1:4" ht="15.75" thickBot="1" x14ac:dyDescent="0.3">
      <c r="A330" s="167" t="s">
        <v>648</v>
      </c>
      <c r="B330" s="168" t="s">
        <v>649</v>
      </c>
      <c r="C330" s="163">
        <v>1367.03</v>
      </c>
      <c r="D330" s="160">
        <v>0</v>
      </c>
    </row>
    <row r="331" spans="1:4" x14ac:dyDescent="0.25">
      <c r="A331" s="169"/>
      <c r="B331" s="165"/>
      <c r="C331" s="159"/>
      <c r="D331" s="160"/>
    </row>
    <row r="332" spans="1:4" ht="15.75" thickBot="1" x14ac:dyDescent="0.3">
      <c r="A332" s="170" t="s">
        <v>650</v>
      </c>
      <c r="B332" s="165"/>
      <c r="C332" s="159"/>
      <c r="D332" s="160"/>
    </row>
    <row r="333" spans="1:4" x14ac:dyDescent="0.25">
      <c r="A333" s="161">
        <v>50120</v>
      </c>
      <c r="B333" s="162" t="s">
        <v>651</v>
      </c>
      <c r="C333" s="163">
        <v>6.32</v>
      </c>
      <c r="D333" s="160">
        <v>0.19</v>
      </c>
    </row>
    <row r="334" spans="1:4" x14ac:dyDescent="0.25">
      <c r="A334" s="166" t="s">
        <v>652</v>
      </c>
      <c r="B334" s="165" t="s">
        <v>653</v>
      </c>
      <c r="C334" s="163">
        <v>1.19</v>
      </c>
      <c r="D334" s="160">
        <v>0</v>
      </c>
    </row>
    <row r="335" spans="1:4" x14ac:dyDescent="0.25">
      <c r="A335" s="164">
        <v>50125</v>
      </c>
      <c r="B335" s="165" t="s">
        <v>654</v>
      </c>
      <c r="C335" s="163">
        <v>1.8</v>
      </c>
      <c r="D335" s="160">
        <v>0.03</v>
      </c>
    </row>
    <row r="336" spans="1:4" x14ac:dyDescent="0.25">
      <c r="A336" s="164">
        <v>50130</v>
      </c>
      <c r="B336" s="165" t="s">
        <v>655</v>
      </c>
      <c r="C336" s="163">
        <v>2.64</v>
      </c>
      <c r="D336" s="160">
        <v>0.08</v>
      </c>
    </row>
    <row r="337" spans="1:4" x14ac:dyDescent="0.25">
      <c r="A337" s="164">
        <v>50131</v>
      </c>
      <c r="B337" s="165" t="s">
        <v>656</v>
      </c>
      <c r="C337" s="163">
        <v>6.08</v>
      </c>
      <c r="D337" s="160">
        <v>0.21</v>
      </c>
    </row>
    <row r="338" spans="1:4" x14ac:dyDescent="0.25">
      <c r="A338" s="164">
        <v>50132</v>
      </c>
      <c r="B338" s="165" t="s">
        <v>657</v>
      </c>
      <c r="C338" s="163">
        <v>40.299999999999997</v>
      </c>
      <c r="D338" s="160">
        <v>0.34399999999999997</v>
      </c>
    </row>
    <row r="339" spans="1:4" x14ac:dyDescent="0.25">
      <c r="A339" s="164">
        <v>50134</v>
      </c>
      <c r="B339" s="165" t="s">
        <v>658</v>
      </c>
      <c r="C339" s="163">
        <v>1.3</v>
      </c>
      <c r="D339" s="160">
        <v>0.02</v>
      </c>
    </row>
    <row r="340" spans="1:4" x14ac:dyDescent="0.25">
      <c r="A340" s="164">
        <v>50135</v>
      </c>
      <c r="B340" s="165" t="s">
        <v>659</v>
      </c>
      <c r="C340" s="163">
        <v>1.8</v>
      </c>
      <c r="D340" s="160">
        <v>0.03</v>
      </c>
    </row>
    <row r="341" spans="1:4" x14ac:dyDescent="0.25">
      <c r="A341" s="164">
        <v>50136</v>
      </c>
      <c r="B341" s="165" t="s">
        <v>660</v>
      </c>
      <c r="C341" s="163">
        <v>3.59</v>
      </c>
      <c r="D341" s="160">
        <v>0.06</v>
      </c>
    </row>
    <row r="342" spans="1:4" x14ac:dyDescent="0.25">
      <c r="A342" s="164">
        <v>50137</v>
      </c>
      <c r="B342" s="165" t="s">
        <v>661</v>
      </c>
      <c r="C342" s="163">
        <v>8.8000000000000007</v>
      </c>
      <c r="D342" s="160">
        <v>0.113</v>
      </c>
    </row>
    <row r="343" spans="1:4" x14ac:dyDescent="0.25">
      <c r="A343" s="164">
        <v>50138</v>
      </c>
      <c r="B343" s="165" t="s">
        <v>662</v>
      </c>
      <c r="C343" s="163">
        <v>24.51</v>
      </c>
      <c r="D343" s="160">
        <v>0.26900000000000002</v>
      </c>
    </row>
    <row r="344" spans="1:4" x14ac:dyDescent="0.25">
      <c r="A344" s="164">
        <v>50604</v>
      </c>
      <c r="B344" s="165" t="s">
        <v>663</v>
      </c>
      <c r="C344" s="163">
        <v>7.93</v>
      </c>
      <c r="D344" s="160">
        <v>0.16</v>
      </c>
    </row>
    <row r="345" spans="1:4" x14ac:dyDescent="0.25">
      <c r="A345" s="164">
        <v>50605</v>
      </c>
      <c r="B345" s="165" t="s">
        <v>664</v>
      </c>
      <c r="C345" s="163">
        <v>21</v>
      </c>
      <c r="D345" s="160">
        <v>0.31</v>
      </c>
    </row>
    <row r="346" spans="1:4" x14ac:dyDescent="0.25">
      <c r="A346" s="164">
        <v>50606</v>
      </c>
      <c r="B346" s="165" t="s">
        <v>665</v>
      </c>
      <c r="C346" s="163">
        <v>19.170000000000002</v>
      </c>
      <c r="D346" s="160">
        <v>0.35</v>
      </c>
    </row>
    <row r="347" spans="1:4" x14ac:dyDescent="0.25">
      <c r="A347" s="164">
        <v>50607</v>
      </c>
      <c r="B347" s="165" t="s">
        <v>666</v>
      </c>
      <c r="C347" s="163">
        <v>12.36</v>
      </c>
      <c r="D347" s="160">
        <v>0.24</v>
      </c>
    </row>
    <row r="348" spans="1:4" x14ac:dyDescent="0.25">
      <c r="A348" s="164">
        <v>50609</v>
      </c>
      <c r="B348" s="165" t="s">
        <v>667</v>
      </c>
      <c r="C348" s="163">
        <v>2.4500000000000002</v>
      </c>
      <c r="D348" s="160">
        <v>6.9000000000000006E-2</v>
      </c>
    </row>
    <row r="349" spans="1:4" x14ac:dyDescent="0.25">
      <c r="A349" s="164">
        <v>50610</v>
      </c>
      <c r="B349" s="165" t="s">
        <v>668</v>
      </c>
      <c r="C349" s="163">
        <v>1.72</v>
      </c>
      <c r="D349" s="160">
        <v>0.04</v>
      </c>
    </row>
    <row r="350" spans="1:4" x14ac:dyDescent="0.25">
      <c r="A350" s="164">
        <v>50611</v>
      </c>
      <c r="B350" s="165" t="s">
        <v>669</v>
      </c>
      <c r="C350" s="163">
        <v>4.37</v>
      </c>
      <c r="D350" s="160">
        <v>0.09</v>
      </c>
    </row>
    <row r="351" spans="1:4" x14ac:dyDescent="0.25">
      <c r="A351" s="164">
        <v>50612</v>
      </c>
      <c r="B351" s="165" t="s">
        <v>670</v>
      </c>
      <c r="C351" s="163">
        <v>5.3</v>
      </c>
      <c r="D351" s="160">
        <v>0.09</v>
      </c>
    </row>
    <row r="352" spans="1:4" x14ac:dyDescent="0.25">
      <c r="A352" s="164">
        <v>50613</v>
      </c>
      <c r="B352" s="165" t="s">
        <v>671</v>
      </c>
      <c r="C352" s="163">
        <v>7.19</v>
      </c>
      <c r="D352" s="160">
        <v>0.16</v>
      </c>
    </row>
    <row r="353" spans="1:4" x14ac:dyDescent="0.25">
      <c r="A353" s="164">
        <v>50614</v>
      </c>
      <c r="B353" s="165" t="s">
        <v>672</v>
      </c>
      <c r="C353" s="163">
        <v>10.34</v>
      </c>
      <c r="D353" s="160">
        <v>0.2</v>
      </c>
    </row>
    <row r="354" spans="1:4" x14ac:dyDescent="0.25">
      <c r="A354" s="164">
        <v>50615</v>
      </c>
      <c r="B354" s="165" t="s">
        <v>673</v>
      </c>
      <c r="C354" s="163">
        <v>2.65</v>
      </c>
      <c r="D354" s="160">
        <v>7.0000000000000007E-2</v>
      </c>
    </row>
    <row r="355" spans="1:4" x14ac:dyDescent="0.25">
      <c r="A355" s="164">
        <v>50616</v>
      </c>
      <c r="B355" s="165" t="s">
        <v>674</v>
      </c>
      <c r="C355" s="163">
        <v>4.59</v>
      </c>
      <c r="D355" s="160">
        <v>0.11</v>
      </c>
    </row>
    <row r="356" spans="1:4" x14ac:dyDescent="0.25">
      <c r="A356" s="164">
        <v>50617</v>
      </c>
      <c r="B356" s="165" t="s">
        <v>675</v>
      </c>
      <c r="C356" s="163">
        <v>10.67</v>
      </c>
      <c r="D356" s="160">
        <v>0.23</v>
      </c>
    </row>
    <row r="357" spans="1:4" x14ac:dyDescent="0.25">
      <c r="A357" s="164">
        <v>50618</v>
      </c>
      <c r="B357" s="165" t="s">
        <v>676</v>
      </c>
      <c r="C357" s="163">
        <v>5.12</v>
      </c>
      <c r="D357" s="160">
        <v>0.11</v>
      </c>
    </row>
    <row r="358" spans="1:4" x14ac:dyDescent="0.25">
      <c r="A358" s="164">
        <v>50619</v>
      </c>
      <c r="B358" s="165" t="s">
        <v>677</v>
      </c>
      <c r="C358" s="163">
        <v>11.58</v>
      </c>
      <c r="D358" s="160">
        <v>0.25</v>
      </c>
    </row>
    <row r="359" spans="1:4" x14ac:dyDescent="0.25">
      <c r="A359" s="164">
        <v>50620</v>
      </c>
      <c r="B359" s="165" t="s">
        <v>678</v>
      </c>
      <c r="C359" s="163">
        <v>7.9</v>
      </c>
      <c r="D359" s="160">
        <v>0.15</v>
      </c>
    </row>
    <row r="360" spans="1:4" x14ac:dyDescent="0.25">
      <c r="A360" s="164">
        <v>50621</v>
      </c>
      <c r="B360" s="165" t="s">
        <v>679</v>
      </c>
      <c r="C360" s="163">
        <v>17.5</v>
      </c>
      <c r="D360" s="160">
        <v>0.43</v>
      </c>
    </row>
    <row r="361" spans="1:4" x14ac:dyDescent="0.25">
      <c r="A361" s="164">
        <v>50622</v>
      </c>
      <c r="B361" s="165" t="s">
        <v>680</v>
      </c>
      <c r="C361" s="163">
        <v>16.399999999999999</v>
      </c>
      <c r="D361" s="160">
        <v>0.25</v>
      </c>
    </row>
    <row r="362" spans="1:4" x14ac:dyDescent="0.25">
      <c r="A362" s="164">
        <v>50702</v>
      </c>
      <c r="B362" s="165" t="s">
        <v>681</v>
      </c>
      <c r="C362" s="163">
        <v>10.52</v>
      </c>
      <c r="D362" s="160">
        <v>0</v>
      </c>
    </row>
    <row r="363" spans="1:4" x14ac:dyDescent="0.25">
      <c r="A363" s="164">
        <v>50703</v>
      </c>
      <c r="B363" s="165" t="s">
        <v>682</v>
      </c>
      <c r="C363" s="163">
        <v>5.29</v>
      </c>
      <c r="D363" s="160">
        <v>0</v>
      </c>
    </row>
    <row r="364" spans="1:4" x14ac:dyDescent="0.25">
      <c r="A364" s="164">
        <v>50704</v>
      </c>
      <c r="B364" s="165" t="s">
        <v>683</v>
      </c>
      <c r="C364" s="163">
        <v>20.329999999999998</v>
      </c>
      <c r="D364" s="160">
        <v>0.77500000000000002</v>
      </c>
    </row>
    <row r="365" spans="1:4" x14ac:dyDescent="0.25">
      <c r="A365" s="164">
        <v>50705</v>
      </c>
      <c r="B365" s="165" t="s">
        <v>684</v>
      </c>
      <c r="C365" s="163">
        <v>48.79</v>
      </c>
      <c r="D365" s="160">
        <v>0.77500000000000002</v>
      </c>
    </row>
    <row r="366" spans="1:4" x14ac:dyDescent="0.25">
      <c r="A366" s="164">
        <v>50706</v>
      </c>
      <c r="B366" s="165" t="s">
        <v>685</v>
      </c>
      <c r="C366" s="163">
        <v>69.78</v>
      </c>
      <c r="D366" s="160">
        <v>0.77500000000000002</v>
      </c>
    </row>
    <row r="367" spans="1:4" x14ac:dyDescent="0.25">
      <c r="A367" s="164">
        <v>50707</v>
      </c>
      <c r="B367" s="165" t="s">
        <v>686</v>
      </c>
      <c r="C367" s="163">
        <v>27.34</v>
      </c>
      <c r="D367" s="160">
        <v>0.58099999999999996</v>
      </c>
    </row>
    <row r="368" spans="1:4" x14ac:dyDescent="0.25">
      <c r="A368" s="164">
        <v>50708</v>
      </c>
      <c r="B368" s="165" t="s">
        <v>687</v>
      </c>
      <c r="C368" s="163">
        <v>33.450000000000003</v>
      </c>
      <c r="D368" s="160">
        <v>0.66300000000000003</v>
      </c>
    </row>
    <row r="369" spans="1:4" x14ac:dyDescent="0.25">
      <c r="A369" s="164">
        <v>50709</v>
      </c>
      <c r="B369" s="165" t="s">
        <v>688</v>
      </c>
      <c r="C369" s="163">
        <v>10.09</v>
      </c>
      <c r="D369" s="160">
        <v>0.2</v>
      </c>
    </row>
    <row r="370" spans="1:4" x14ac:dyDescent="0.25">
      <c r="A370" s="164">
        <v>50710</v>
      </c>
      <c r="B370" s="165" t="s">
        <v>689</v>
      </c>
      <c r="C370" s="163">
        <v>12.84</v>
      </c>
      <c r="D370" s="160">
        <v>0.77500000000000002</v>
      </c>
    </row>
    <row r="371" spans="1:4" x14ac:dyDescent="0.25">
      <c r="A371" s="164">
        <v>50711</v>
      </c>
      <c r="B371" s="165" t="s">
        <v>690</v>
      </c>
      <c r="C371" s="163">
        <v>13.04</v>
      </c>
      <c r="D371" s="160">
        <v>0.3</v>
      </c>
    </row>
    <row r="372" spans="1:4" x14ac:dyDescent="0.25">
      <c r="A372" s="164">
        <v>50712</v>
      </c>
      <c r="B372" s="165" t="s">
        <v>691</v>
      </c>
      <c r="C372" s="163">
        <v>5.03</v>
      </c>
      <c r="D372" s="160">
        <v>0.11</v>
      </c>
    </row>
    <row r="373" spans="1:4" x14ac:dyDescent="0.25">
      <c r="A373" s="164">
        <v>50713</v>
      </c>
      <c r="B373" s="165" t="s">
        <v>692</v>
      </c>
      <c r="C373" s="163">
        <v>6.9</v>
      </c>
      <c r="D373" s="160">
        <v>0.15</v>
      </c>
    </row>
    <row r="374" spans="1:4" x14ac:dyDescent="0.25">
      <c r="A374" s="164">
        <v>50714</v>
      </c>
      <c r="B374" s="165" t="s">
        <v>693</v>
      </c>
      <c r="C374" s="163">
        <v>5.87</v>
      </c>
      <c r="D374" s="160">
        <v>0.18</v>
      </c>
    </row>
    <row r="375" spans="1:4" x14ac:dyDescent="0.25">
      <c r="A375" s="164">
        <v>50715</v>
      </c>
      <c r="B375" s="165" t="s">
        <v>694</v>
      </c>
      <c r="C375" s="163">
        <v>2.37</v>
      </c>
      <c r="D375" s="160">
        <v>0.05</v>
      </c>
    </row>
    <row r="376" spans="1:4" x14ac:dyDescent="0.25">
      <c r="A376" s="164">
        <v>50716</v>
      </c>
      <c r="B376" s="165" t="s">
        <v>695</v>
      </c>
      <c r="C376" s="163">
        <v>3.28</v>
      </c>
      <c r="D376" s="160">
        <v>0.08</v>
      </c>
    </row>
    <row r="377" spans="1:4" x14ac:dyDescent="0.25">
      <c r="A377" s="164">
        <v>50717</v>
      </c>
      <c r="B377" s="165" t="s">
        <v>696</v>
      </c>
      <c r="C377" s="163">
        <v>1.7</v>
      </c>
      <c r="D377" s="160">
        <v>0.03</v>
      </c>
    </row>
    <row r="378" spans="1:4" x14ac:dyDescent="0.25">
      <c r="A378" s="164">
        <v>50750</v>
      </c>
      <c r="B378" s="165" t="s">
        <v>697</v>
      </c>
      <c r="C378" s="163">
        <v>14.32</v>
      </c>
      <c r="D378" s="160">
        <v>0.62</v>
      </c>
    </row>
    <row r="379" spans="1:4" x14ac:dyDescent="0.25">
      <c r="A379" s="164">
        <v>50810</v>
      </c>
      <c r="B379" s="165" t="s">
        <v>698</v>
      </c>
      <c r="C379" s="163">
        <v>3.31</v>
      </c>
      <c r="D379" s="160">
        <v>0.08</v>
      </c>
    </row>
    <row r="380" spans="1:4" x14ac:dyDescent="0.25">
      <c r="A380" s="164">
        <v>50811</v>
      </c>
      <c r="B380" s="165" t="s">
        <v>699</v>
      </c>
      <c r="C380" s="163">
        <v>7.23</v>
      </c>
      <c r="D380" s="160">
        <v>0.08</v>
      </c>
    </row>
    <row r="381" spans="1:4" x14ac:dyDescent="0.25">
      <c r="A381" s="164">
        <v>50812</v>
      </c>
      <c r="B381" s="165" t="s">
        <v>700</v>
      </c>
      <c r="C381" s="163">
        <v>9.2799999999999994</v>
      </c>
      <c r="D381" s="160">
        <v>0.09</v>
      </c>
    </row>
    <row r="382" spans="1:4" x14ac:dyDescent="0.25">
      <c r="A382" s="164">
        <v>50813</v>
      </c>
      <c r="B382" s="165" t="s">
        <v>701</v>
      </c>
      <c r="C382" s="163">
        <v>20.32</v>
      </c>
      <c r="D382" s="160">
        <v>0.14000000000000001</v>
      </c>
    </row>
    <row r="383" spans="1:4" x14ac:dyDescent="0.25">
      <c r="A383" s="164">
        <v>50860</v>
      </c>
      <c r="B383" s="165" t="s">
        <v>702</v>
      </c>
      <c r="C383" s="163">
        <v>4.12</v>
      </c>
      <c r="D383" s="160">
        <v>8.7999999999999995E-2</v>
      </c>
    </row>
    <row r="384" spans="1:4" x14ac:dyDescent="0.25">
      <c r="A384" s="164">
        <v>50861</v>
      </c>
      <c r="B384" s="165" t="s">
        <v>703</v>
      </c>
      <c r="C384" s="163">
        <v>5.64</v>
      </c>
      <c r="D384" s="160">
        <v>6.3E-2</v>
      </c>
    </row>
    <row r="385" spans="1:4" x14ac:dyDescent="0.25">
      <c r="A385" s="164">
        <v>50862</v>
      </c>
      <c r="B385" s="165" t="s">
        <v>704</v>
      </c>
      <c r="C385" s="163">
        <v>5.87</v>
      </c>
      <c r="D385" s="160">
        <v>8.7999999999999995E-2</v>
      </c>
    </row>
    <row r="386" spans="1:4" x14ac:dyDescent="0.25">
      <c r="A386" s="164">
        <v>50863</v>
      </c>
      <c r="B386" s="165" t="s">
        <v>705</v>
      </c>
      <c r="C386" s="163">
        <v>8.4600000000000009</v>
      </c>
      <c r="D386" s="160">
        <v>0.18099999999999999</v>
      </c>
    </row>
    <row r="387" spans="1:4" x14ac:dyDescent="0.25">
      <c r="A387" s="164">
        <v>50864</v>
      </c>
      <c r="B387" s="165" t="s">
        <v>706</v>
      </c>
      <c r="C387" s="163">
        <v>10.46</v>
      </c>
      <c r="D387" s="160">
        <v>4.3999999999999997E-2</v>
      </c>
    </row>
    <row r="388" spans="1:4" x14ac:dyDescent="0.25">
      <c r="A388" s="164">
        <v>50870</v>
      </c>
      <c r="B388" s="165" t="s">
        <v>707</v>
      </c>
      <c r="C388" s="163">
        <v>3.65</v>
      </c>
      <c r="D388" s="160">
        <v>6.3E-2</v>
      </c>
    </row>
    <row r="389" spans="1:4" x14ac:dyDescent="0.25">
      <c r="A389" s="164">
        <v>50871</v>
      </c>
      <c r="B389" s="165" t="s">
        <v>708</v>
      </c>
      <c r="C389" s="163">
        <v>7.94</v>
      </c>
      <c r="D389" s="160">
        <v>6.3E-2</v>
      </c>
    </row>
    <row r="390" spans="1:4" x14ac:dyDescent="0.25">
      <c r="A390" s="164">
        <v>50872</v>
      </c>
      <c r="B390" s="165" t="s">
        <v>709</v>
      </c>
      <c r="C390" s="163">
        <v>7.15</v>
      </c>
      <c r="D390" s="160">
        <v>8.7999999999999995E-2</v>
      </c>
    </row>
    <row r="391" spans="1:4" x14ac:dyDescent="0.25">
      <c r="A391" s="164">
        <v>50873</v>
      </c>
      <c r="B391" s="165" t="s">
        <v>710</v>
      </c>
      <c r="C391" s="163">
        <v>13.59</v>
      </c>
      <c r="D391" s="160">
        <v>0.156</v>
      </c>
    </row>
    <row r="392" spans="1:4" x14ac:dyDescent="0.25">
      <c r="A392" s="164">
        <v>50877</v>
      </c>
      <c r="B392" s="165" t="s">
        <v>711</v>
      </c>
      <c r="C392" s="163">
        <v>13.02</v>
      </c>
      <c r="D392" s="160">
        <v>0.77500000000000002</v>
      </c>
    </row>
    <row r="393" spans="1:4" x14ac:dyDescent="0.25">
      <c r="A393" s="164">
        <v>50878</v>
      </c>
      <c r="B393" s="165" t="s">
        <v>712</v>
      </c>
      <c r="C393" s="163">
        <v>19.829999999999998</v>
      </c>
      <c r="D393" s="160">
        <v>0.76900000000000002</v>
      </c>
    </row>
    <row r="394" spans="1:4" x14ac:dyDescent="0.25">
      <c r="A394" s="164">
        <v>50879</v>
      </c>
      <c r="B394" s="165" t="s">
        <v>713</v>
      </c>
      <c r="C394" s="163">
        <v>17.55</v>
      </c>
      <c r="D394" s="160">
        <v>0.86899999999999999</v>
      </c>
    </row>
    <row r="395" spans="1:4" x14ac:dyDescent="0.25">
      <c r="A395" s="164">
        <v>50880</v>
      </c>
      <c r="B395" s="165" t="s">
        <v>714</v>
      </c>
      <c r="C395" s="163">
        <v>23.93</v>
      </c>
      <c r="D395" s="160">
        <v>0.60599999999999998</v>
      </c>
    </row>
    <row r="396" spans="1:4" x14ac:dyDescent="0.25">
      <c r="A396" s="164">
        <v>50883</v>
      </c>
      <c r="B396" s="165" t="s">
        <v>715</v>
      </c>
      <c r="C396" s="163">
        <v>74</v>
      </c>
      <c r="D396" s="160">
        <v>2.5249999999999999</v>
      </c>
    </row>
    <row r="397" spans="1:4" x14ac:dyDescent="0.25">
      <c r="A397" s="164">
        <v>50885</v>
      </c>
      <c r="B397" s="165" t="s">
        <v>716</v>
      </c>
      <c r="C397" s="163">
        <v>127.92</v>
      </c>
      <c r="D397" s="160">
        <v>3.3</v>
      </c>
    </row>
    <row r="398" spans="1:4" x14ac:dyDescent="0.25">
      <c r="A398" s="164">
        <v>50910</v>
      </c>
      <c r="B398" s="165" t="s">
        <v>717</v>
      </c>
      <c r="C398" s="163">
        <v>6.76</v>
      </c>
      <c r="D398" s="160">
        <v>0.17</v>
      </c>
    </row>
    <row r="399" spans="1:4" x14ac:dyDescent="0.25">
      <c r="A399" s="164">
        <v>50911</v>
      </c>
      <c r="B399" s="165" t="s">
        <v>718</v>
      </c>
      <c r="C399" s="163">
        <v>10.78</v>
      </c>
      <c r="D399" s="160">
        <v>0.22</v>
      </c>
    </row>
    <row r="400" spans="1:4" x14ac:dyDescent="0.25">
      <c r="A400" s="164">
        <v>50912</v>
      </c>
      <c r="B400" s="165" t="s">
        <v>719</v>
      </c>
      <c r="C400" s="163">
        <v>14.52</v>
      </c>
      <c r="D400" s="160">
        <v>0.43</v>
      </c>
    </row>
    <row r="401" spans="1:4" x14ac:dyDescent="0.25">
      <c r="A401" s="164">
        <v>50913</v>
      </c>
      <c r="B401" s="165" t="s">
        <v>720</v>
      </c>
      <c r="C401" s="163">
        <v>19.11</v>
      </c>
      <c r="D401" s="160">
        <v>0.53100000000000003</v>
      </c>
    </row>
    <row r="402" spans="1:4" x14ac:dyDescent="0.25">
      <c r="A402" s="164">
        <v>50914</v>
      </c>
      <c r="B402" s="165" t="s">
        <v>721</v>
      </c>
      <c r="C402" s="163">
        <v>33.89</v>
      </c>
      <c r="D402" s="160">
        <v>0.88800000000000001</v>
      </c>
    </row>
    <row r="403" spans="1:4" x14ac:dyDescent="0.25">
      <c r="A403" s="164">
        <v>90120</v>
      </c>
      <c r="B403" s="165" t="s">
        <v>722</v>
      </c>
      <c r="C403" s="163">
        <v>12</v>
      </c>
      <c r="D403" s="160">
        <v>0.47</v>
      </c>
    </row>
    <row r="404" spans="1:4" x14ac:dyDescent="0.25">
      <c r="A404" s="164">
        <v>90220</v>
      </c>
      <c r="B404" s="165" t="s">
        <v>723</v>
      </c>
      <c r="C404" s="163">
        <v>12</v>
      </c>
      <c r="D404" s="160">
        <v>0.48</v>
      </c>
    </row>
    <row r="405" spans="1:4" x14ac:dyDescent="0.25">
      <c r="A405" s="166" t="s">
        <v>724</v>
      </c>
      <c r="B405" s="165" t="s">
        <v>725</v>
      </c>
      <c r="C405" s="163">
        <v>0</v>
      </c>
      <c r="D405" s="160">
        <v>0</v>
      </c>
    </row>
    <row r="406" spans="1:4" x14ac:dyDescent="0.25">
      <c r="A406" s="166" t="s">
        <v>726</v>
      </c>
      <c r="B406" s="165" t="s">
        <v>727</v>
      </c>
      <c r="C406" s="163">
        <v>47.68</v>
      </c>
      <c r="D406" s="160">
        <v>0</v>
      </c>
    </row>
    <row r="407" spans="1:4" x14ac:dyDescent="0.25">
      <c r="A407" s="166" t="s">
        <v>728</v>
      </c>
      <c r="B407" s="165" t="s">
        <v>729</v>
      </c>
      <c r="C407" s="163">
        <v>30.95</v>
      </c>
      <c r="D407" s="160">
        <v>0</v>
      </c>
    </row>
    <row r="408" spans="1:4" x14ac:dyDescent="0.25">
      <c r="A408" s="166" t="s">
        <v>730</v>
      </c>
      <c r="B408" s="165" t="s">
        <v>731</v>
      </c>
      <c r="C408" s="163">
        <v>22.09</v>
      </c>
      <c r="D408" s="160">
        <v>0</v>
      </c>
    </row>
    <row r="409" spans="1:4" x14ac:dyDescent="0.25">
      <c r="A409" s="166" t="s">
        <v>732</v>
      </c>
      <c r="B409" s="165" t="s">
        <v>733</v>
      </c>
      <c r="C409" s="163">
        <v>53.51</v>
      </c>
      <c r="D409" s="160">
        <v>0</v>
      </c>
    </row>
    <row r="410" spans="1:4" x14ac:dyDescent="0.25">
      <c r="A410" s="166" t="s">
        <v>734</v>
      </c>
      <c r="B410" s="165" t="s">
        <v>735</v>
      </c>
      <c r="C410" s="163">
        <v>19.350000000000001</v>
      </c>
      <c r="D410" s="160">
        <v>0</v>
      </c>
    </row>
    <row r="411" spans="1:4" x14ac:dyDescent="0.25">
      <c r="A411" s="166" t="s">
        <v>736</v>
      </c>
      <c r="B411" s="165" t="s">
        <v>737</v>
      </c>
      <c r="C411" s="163">
        <v>85.38</v>
      </c>
      <c r="D411" s="160">
        <v>0</v>
      </c>
    </row>
    <row r="412" spans="1:4" x14ac:dyDescent="0.25">
      <c r="A412" s="166" t="s">
        <v>738</v>
      </c>
      <c r="B412" s="165" t="s">
        <v>739</v>
      </c>
      <c r="C412" s="163">
        <v>209.62</v>
      </c>
      <c r="D412" s="160">
        <v>0</v>
      </c>
    </row>
    <row r="413" spans="1:4" x14ac:dyDescent="0.25">
      <c r="A413" s="166" t="s">
        <v>740</v>
      </c>
      <c r="B413" s="165" t="s">
        <v>741</v>
      </c>
      <c r="C413" s="163">
        <v>249.72</v>
      </c>
      <c r="D413" s="160">
        <v>0</v>
      </c>
    </row>
    <row r="414" spans="1:4" x14ac:dyDescent="0.25">
      <c r="A414" s="166" t="s">
        <v>742</v>
      </c>
      <c r="B414" s="165" t="s">
        <v>743</v>
      </c>
      <c r="C414" s="163">
        <v>218.85</v>
      </c>
      <c r="D414" s="160">
        <v>0</v>
      </c>
    </row>
    <row r="415" spans="1:4" x14ac:dyDescent="0.25">
      <c r="A415" s="166" t="s">
        <v>744</v>
      </c>
      <c r="B415" s="165" t="s">
        <v>745</v>
      </c>
      <c r="C415" s="163">
        <v>366.11</v>
      </c>
      <c r="D415" s="160">
        <v>0</v>
      </c>
    </row>
    <row r="416" spans="1:4" x14ac:dyDescent="0.25">
      <c r="A416" s="166" t="s">
        <v>746</v>
      </c>
      <c r="B416" s="165" t="s">
        <v>747</v>
      </c>
      <c r="C416" s="163">
        <v>444.86</v>
      </c>
      <c r="D416" s="160">
        <v>0</v>
      </c>
    </row>
    <row r="417" spans="1:4" x14ac:dyDescent="0.25">
      <c r="A417" s="166" t="s">
        <v>748</v>
      </c>
      <c r="B417" s="165" t="s">
        <v>749</v>
      </c>
      <c r="C417" s="163">
        <v>399.11</v>
      </c>
      <c r="D417" s="160">
        <v>0</v>
      </c>
    </row>
    <row r="418" spans="1:4" x14ac:dyDescent="0.25">
      <c r="A418" s="166" t="s">
        <v>750</v>
      </c>
      <c r="B418" s="165" t="s">
        <v>751</v>
      </c>
      <c r="C418" s="163">
        <v>589.84</v>
      </c>
      <c r="D418" s="160">
        <v>0</v>
      </c>
    </row>
    <row r="419" spans="1:4" x14ac:dyDescent="0.25">
      <c r="A419" s="166" t="s">
        <v>752</v>
      </c>
      <c r="B419" s="165" t="s">
        <v>753</v>
      </c>
      <c r="C419" s="163">
        <v>630.63</v>
      </c>
      <c r="D419" s="160">
        <v>0</v>
      </c>
    </row>
    <row r="420" spans="1:4" x14ac:dyDescent="0.25">
      <c r="A420" s="166" t="s">
        <v>754</v>
      </c>
      <c r="B420" s="165" t="s">
        <v>755</v>
      </c>
      <c r="C420" s="163">
        <v>46.26</v>
      </c>
      <c r="D420" s="160">
        <v>0.2</v>
      </c>
    </row>
    <row r="421" spans="1:4" x14ac:dyDescent="0.25">
      <c r="A421" s="166" t="s">
        <v>756</v>
      </c>
      <c r="B421" s="165" t="s">
        <v>757</v>
      </c>
      <c r="C421" s="163">
        <v>66.08</v>
      </c>
      <c r="D421" s="160">
        <v>0.2</v>
      </c>
    </row>
    <row r="422" spans="1:4" x14ac:dyDescent="0.25">
      <c r="A422" s="166" t="s">
        <v>758</v>
      </c>
      <c r="B422" s="165" t="s">
        <v>759</v>
      </c>
      <c r="C422" s="163">
        <v>85.91</v>
      </c>
      <c r="D422" s="160">
        <v>0.25</v>
      </c>
    </row>
    <row r="423" spans="1:4" x14ac:dyDescent="0.25">
      <c r="A423" s="166" t="s">
        <v>760</v>
      </c>
      <c r="B423" s="165" t="s">
        <v>761</v>
      </c>
      <c r="C423" s="163">
        <v>120.16</v>
      </c>
      <c r="D423" s="160">
        <v>0.33</v>
      </c>
    </row>
    <row r="424" spans="1:4" x14ac:dyDescent="0.25">
      <c r="A424" s="166" t="s">
        <v>762</v>
      </c>
      <c r="B424" s="165" t="s">
        <v>763</v>
      </c>
      <c r="C424" s="163">
        <v>396.56</v>
      </c>
      <c r="D424" s="160">
        <v>0.4</v>
      </c>
    </row>
    <row r="425" spans="1:4" x14ac:dyDescent="0.25">
      <c r="A425" s="166" t="s">
        <v>764</v>
      </c>
      <c r="B425" s="165" t="s">
        <v>765</v>
      </c>
      <c r="C425" s="163">
        <v>26.42</v>
      </c>
      <c r="D425" s="160">
        <v>1.03</v>
      </c>
    </row>
    <row r="426" spans="1:4" x14ac:dyDescent="0.25">
      <c r="A426" s="166" t="s">
        <v>766</v>
      </c>
      <c r="B426" s="165" t="s">
        <v>767</v>
      </c>
      <c r="C426" s="163">
        <v>66.08</v>
      </c>
      <c r="D426" s="160">
        <v>1.21</v>
      </c>
    </row>
    <row r="427" spans="1:4" x14ac:dyDescent="0.25">
      <c r="A427" s="166" t="s">
        <v>768</v>
      </c>
      <c r="B427" s="165" t="s">
        <v>769</v>
      </c>
      <c r="C427" s="163">
        <v>1.8</v>
      </c>
      <c r="D427" s="160">
        <v>0</v>
      </c>
    </row>
    <row r="428" spans="1:4" x14ac:dyDescent="0.25">
      <c r="A428" s="166" t="s">
        <v>770</v>
      </c>
      <c r="B428" s="165" t="s">
        <v>771</v>
      </c>
      <c r="C428" s="163">
        <v>1.8</v>
      </c>
      <c r="D428" s="160">
        <v>0</v>
      </c>
    </row>
    <row r="429" spans="1:4" x14ac:dyDescent="0.25">
      <c r="A429" s="166" t="s">
        <v>772</v>
      </c>
      <c r="B429" s="165" t="s">
        <v>773</v>
      </c>
      <c r="C429" s="163">
        <v>1.8</v>
      </c>
      <c r="D429" s="160">
        <v>0</v>
      </c>
    </row>
    <row r="430" spans="1:4" x14ac:dyDescent="0.25">
      <c r="A430" s="166" t="s">
        <v>774</v>
      </c>
      <c r="B430" s="165" t="s">
        <v>775</v>
      </c>
      <c r="C430" s="163">
        <v>1.8</v>
      </c>
      <c r="D430" s="160">
        <v>0</v>
      </c>
    </row>
    <row r="431" spans="1:4" x14ac:dyDescent="0.25">
      <c r="A431" s="166" t="s">
        <v>776</v>
      </c>
      <c r="B431" s="165" t="s">
        <v>777</v>
      </c>
      <c r="C431" s="163">
        <v>1.8</v>
      </c>
      <c r="D431" s="160">
        <v>0</v>
      </c>
    </row>
    <row r="432" spans="1:4" x14ac:dyDescent="0.25">
      <c r="A432" s="166" t="s">
        <v>778</v>
      </c>
      <c r="B432" s="165" t="s">
        <v>779</v>
      </c>
      <c r="C432" s="163">
        <v>27.55</v>
      </c>
      <c r="D432" s="160">
        <v>1.6</v>
      </c>
    </row>
    <row r="433" spans="1:4" x14ac:dyDescent="0.25">
      <c r="A433" s="166" t="s">
        <v>780</v>
      </c>
      <c r="B433" s="165" t="s">
        <v>781</v>
      </c>
      <c r="C433" s="163">
        <v>60.07</v>
      </c>
      <c r="D433" s="160">
        <v>1.61</v>
      </c>
    </row>
    <row r="434" spans="1:4" x14ac:dyDescent="0.25">
      <c r="A434" s="166" t="s">
        <v>782</v>
      </c>
      <c r="B434" s="165" t="s">
        <v>783</v>
      </c>
      <c r="C434" s="163">
        <v>120.16</v>
      </c>
      <c r="D434" s="160">
        <v>1.5</v>
      </c>
    </row>
    <row r="435" spans="1:4" x14ac:dyDescent="0.25">
      <c r="A435" s="166" t="s">
        <v>784</v>
      </c>
      <c r="B435" s="165" t="s">
        <v>785</v>
      </c>
      <c r="C435" s="163">
        <v>27.55</v>
      </c>
      <c r="D435" s="160" t="s">
        <v>786</v>
      </c>
    </row>
    <row r="436" spans="1:4" x14ac:dyDescent="0.25">
      <c r="A436" s="166" t="s">
        <v>787</v>
      </c>
      <c r="B436" s="165" t="s">
        <v>788</v>
      </c>
      <c r="C436" s="163">
        <v>24.24</v>
      </c>
      <c r="D436" s="160">
        <v>1.1299999999999999</v>
      </c>
    </row>
    <row r="437" spans="1:4" x14ac:dyDescent="0.25">
      <c r="A437" s="166" t="s">
        <v>789</v>
      </c>
      <c r="B437" s="165" t="s">
        <v>790</v>
      </c>
      <c r="C437" s="163">
        <v>28.65</v>
      </c>
      <c r="D437" s="160">
        <v>0.8</v>
      </c>
    </row>
    <row r="438" spans="1:4" x14ac:dyDescent="0.25">
      <c r="A438" s="166" t="s">
        <v>791</v>
      </c>
      <c r="B438" s="165" t="s">
        <v>792</v>
      </c>
      <c r="C438" s="163">
        <v>28.65</v>
      </c>
      <c r="D438" s="160">
        <v>0.6</v>
      </c>
    </row>
    <row r="439" spans="1:4" x14ac:dyDescent="0.25">
      <c r="A439" s="166" t="s">
        <v>793</v>
      </c>
      <c r="B439" s="165" t="s">
        <v>794</v>
      </c>
      <c r="C439" s="163">
        <v>110.51</v>
      </c>
      <c r="D439" s="160">
        <v>3.14</v>
      </c>
    </row>
    <row r="440" spans="1:4" x14ac:dyDescent="0.25">
      <c r="A440" s="166" t="s">
        <v>795</v>
      </c>
      <c r="B440" s="165" t="s">
        <v>796</v>
      </c>
      <c r="C440" s="163">
        <v>149.19999999999999</v>
      </c>
      <c r="D440" s="160">
        <v>4.0999999999999996</v>
      </c>
    </row>
    <row r="441" spans="1:4" x14ac:dyDescent="0.25">
      <c r="A441" s="166" t="s">
        <v>797</v>
      </c>
      <c r="B441" s="165" t="s">
        <v>798</v>
      </c>
      <c r="C441" s="163">
        <v>151.97999999999999</v>
      </c>
      <c r="D441" s="160">
        <v>5.09</v>
      </c>
    </row>
    <row r="442" spans="1:4" x14ac:dyDescent="0.25">
      <c r="A442" s="166" t="s">
        <v>799</v>
      </c>
      <c r="B442" s="165" t="s">
        <v>800</v>
      </c>
      <c r="C442" s="163">
        <v>71.08</v>
      </c>
      <c r="D442" s="160">
        <v>1.8</v>
      </c>
    </row>
    <row r="443" spans="1:4" x14ac:dyDescent="0.25">
      <c r="A443" s="166" t="s">
        <v>801</v>
      </c>
      <c r="B443" s="165" t="s">
        <v>802</v>
      </c>
      <c r="C443" s="163">
        <v>75.69</v>
      </c>
      <c r="D443" s="160">
        <v>2.2400000000000002</v>
      </c>
    </row>
    <row r="444" spans="1:4" x14ac:dyDescent="0.25">
      <c r="A444" s="166" t="s">
        <v>803</v>
      </c>
      <c r="B444" s="165" t="s">
        <v>804</v>
      </c>
      <c r="C444" s="163">
        <v>90.98</v>
      </c>
      <c r="D444" s="160">
        <v>1.1200000000000001</v>
      </c>
    </row>
    <row r="445" spans="1:4" x14ac:dyDescent="0.25">
      <c r="A445" s="166" t="s">
        <v>805</v>
      </c>
      <c r="B445" s="165" t="s">
        <v>806</v>
      </c>
      <c r="C445" s="163">
        <v>106.29</v>
      </c>
      <c r="D445" s="160">
        <v>2.16</v>
      </c>
    </row>
    <row r="446" spans="1:4" x14ac:dyDescent="0.25">
      <c r="A446" s="166" t="s">
        <v>807</v>
      </c>
      <c r="B446" s="165" t="s">
        <v>808</v>
      </c>
      <c r="C446" s="163">
        <v>63.01</v>
      </c>
      <c r="D446" s="160">
        <v>1.6</v>
      </c>
    </row>
    <row r="447" spans="1:4" x14ac:dyDescent="0.25">
      <c r="A447" s="166" t="s">
        <v>809</v>
      </c>
      <c r="B447" s="165" t="s">
        <v>810</v>
      </c>
      <c r="C447" s="163">
        <v>94.58</v>
      </c>
      <c r="D447" s="160">
        <v>3.1</v>
      </c>
    </row>
    <row r="448" spans="1:4" x14ac:dyDescent="0.25">
      <c r="A448" s="166" t="s">
        <v>811</v>
      </c>
      <c r="B448" s="165" t="s">
        <v>812</v>
      </c>
      <c r="C448" s="163">
        <v>106.29</v>
      </c>
      <c r="D448" s="160">
        <v>4.09</v>
      </c>
    </row>
    <row r="449" spans="1:4" x14ac:dyDescent="0.25">
      <c r="A449" s="166" t="s">
        <v>813</v>
      </c>
      <c r="B449" s="165" t="s">
        <v>814</v>
      </c>
      <c r="C449" s="163">
        <v>127.02</v>
      </c>
      <c r="D449" s="160">
        <v>5.14</v>
      </c>
    </row>
    <row r="450" spans="1:4" x14ac:dyDescent="0.25">
      <c r="A450" s="166" t="s">
        <v>815</v>
      </c>
      <c r="B450" s="165" t="s">
        <v>816</v>
      </c>
      <c r="C450" s="163">
        <v>103.48</v>
      </c>
      <c r="D450" s="160">
        <v>3</v>
      </c>
    </row>
    <row r="451" spans="1:4" x14ac:dyDescent="0.25">
      <c r="A451" s="166" t="s">
        <v>817</v>
      </c>
      <c r="B451" s="165" t="s">
        <v>818</v>
      </c>
      <c r="C451" s="163">
        <v>144.38</v>
      </c>
      <c r="D451" s="160">
        <v>4.0999999999999996</v>
      </c>
    </row>
    <row r="452" spans="1:4" x14ac:dyDescent="0.25">
      <c r="A452" s="166" t="s">
        <v>819</v>
      </c>
      <c r="B452" s="165" t="s">
        <v>820</v>
      </c>
      <c r="C452" s="163">
        <v>147.75</v>
      </c>
      <c r="D452" s="160">
        <v>5.0999999999999996</v>
      </c>
    </row>
    <row r="453" spans="1:4" x14ac:dyDescent="0.25">
      <c r="A453" s="166" t="s">
        <v>821</v>
      </c>
      <c r="B453" s="165" t="s">
        <v>822</v>
      </c>
      <c r="C453" s="163">
        <v>12</v>
      </c>
      <c r="D453" s="160">
        <v>0.05</v>
      </c>
    </row>
    <row r="454" spans="1:4" x14ac:dyDescent="0.25">
      <c r="A454" s="166" t="s">
        <v>823</v>
      </c>
      <c r="B454" s="165" t="s">
        <v>824</v>
      </c>
      <c r="C454" s="163">
        <v>10.8</v>
      </c>
      <c r="D454" s="160">
        <v>0.15</v>
      </c>
    </row>
    <row r="455" spans="1:4" x14ac:dyDescent="0.25">
      <c r="A455" s="166" t="s">
        <v>825</v>
      </c>
      <c r="B455" s="165" t="s">
        <v>826</v>
      </c>
      <c r="C455" s="163">
        <v>10.8</v>
      </c>
      <c r="D455" s="160">
        <v>0.05</v>
      </c>
    </row>
    <row r="456" spans="1:4" x14ac:dyDescent="0.25">
      <c r="A456" s="166" t="s">
        <v>827</v>
      </c>
      <c r="B456" s="165" t="s">
        <v>828</v>
      </c>
      <c r="C456" s="163">
        <v>6.35</v>
      </c>
      <c r="D456" s="160">
        <v>0.04</v>
      </c>
    </row>
    <row r="457" spans="1:4" x14ac:dyDescent="0.25">
      <c r="A457" s="166" t="s">
        <v>829</v>
      </c>
      <c r="B457" s="165" t="s">
        <v>830</v>
      </c>
      <c r="C457" s="163">
        <v>10.8</v>
      </c>
      <c r="D457" s="160">
        <v>0.02</v>
      </c>
    </row>
    <row r="458" spans="1:4" x14ac:dyDescent="0.25">
      <c r="A458" s="166" t="s">
        <v>831</v>
      </c>
      <c r="B458" s="165" t="s">
        <v>832</v>
      </c>
      <c r="C458" s="163">
        <v>9.09</v>
      </c>
      <c r="D458" s="160">
        <v>0.09</v>
      </c>
    </row>
    <row r="459" spans="1:4" x14ac:dyDescent="0.25">
      <c r="A459" s="166" t="s">
        <v>833</v>
      </c>
      <c r="B459" s="165" t="s">
        <v>834</v>
      </c>
      <c r="C459" s="163">
        <v>12</v>
      </c>
      <c r="D459" s="160">
        <v>0.25</v>
      </c>
    </row>
    <row r="460" spans="1:4" x14ac:dyDescent="0.25">
      <c r="A460" s="166" t="s">
        <v>835</v>
      </c>
      <c r="B460" s="165" t="s">
        <v>836</v>
      </c>
      <c r="C460" s="163">
        <v>12</v>
      </c>
      <c r="D460" s="160">
        <v>0.25</v>
      </c>
    </row>
    <row r="461" spans="1:4" x14ac:dyDescent="0.25">
      <c r="A461" s="166" t="s">
        <v>837</v>
      </c>
      <c r="B461" s="165" t="s">
        <v>838</v>
      </c>
      <c r="C461" s="163">
        <v>12</v>
      </c>
      <c r="D461" s="160">
        <v>0.05</v>
      </c>
    </row>
    <row r="462" spans="1:4" x14ac:dyDescent="0.25">
      <c r="A462" s="166" t="s">
        <v>839</v>
      </c>
      <c r="B462" s="165" t="s">
        <v>840</v>
      </c>
      <c r="C462" s="163">
        <v>12</v>
      </c>
      <c r="D462" s="160">
        <v>0.15</v>
      </c>
    </row>
    <row r="463" spans="1:4" x14ac:dyDescent="0.25">
      <c r="A463" s="166" t="s">
        <v>841</v>
      </c>
      <c r="B463" s="165" t="s">
        <v>842</v>
      </c>
      <c r="C463" s="163">
        <v>48.06</v>
      </c>
      <c r="D463" s="160">
        <v>0</v>
      </c>
    </row>
    <row r="464" spans="1:4" x14ac:dyDescent="0.25">
      <c r="A464" s="166" t="s">
        <v>843</v>
      </c>
      <c r="B464" s="165" t="s">
        <v>844</v>
      </c>
      <c r="C464" s="163">
        <v>84.11</v>
      </c>
      <c r="D464" s="160">
        <v>0</v>
      </c>
    </row>
    <row r="465" spans="1:4" x14ac:dyDescent="0.25">
      <c r="A465" s="166" t="s">
        <v>845</v>
      </c>
      <c r="B465" s="165" t="s">
        <v>846</v>
      </c>
      <c r="C465" s="163">
        <v>176.39</v>
      </c>
      <c r="D465" s="160">
        <v>5</v>
      </c>
    </row>
    <row r="466" spans="1:4" x14ac:dyDescent="0.25">
      <c r="A466" s="166" t="s">
        <v>847</v>
      </c>
      <c r="B466" s="165" t="s">
        <v>848</v>
      </c>
      <c r="C466" s="163">
        <v>220.49</v>
      </c>
      <c r="D466" s="160">
        <v>5</v>
      </c>
    </row>
    <row r="467" spans="1:4" x14ac:dyDescent="0.25">
      <c r="A467" s="166" t="s">
        <v>849</v>
      </c>
      <c r="B467" s="165" t="s">
        <v>850</v>
      </c>
      <c r="C467" s="163">
        <v>9.84</v>
      </c>
      <c r="D467" s="160">
        <v>0.27</v>
      </c>
    </row>
    <row r="468" spans="1:4" x14ac:dyDescent="0.25">
      <c r="A468" s="166" t="s">
        <v>851</v>
      </c>
      <c r="B468" s="165" t="s">
        <v>852</v>
      </c>
      <c r="C468" s="163">
        <v>10.8</v>
      </c>
      <c r="D468" s="160">
        <v>0.43099999999999999</v>
      </c>
    </row>
    <row r="469" spans="1:4" x14ac:dyDescent="0.25">
      <c r="A469" s="166" t="s">
        <v>853</v>
      </c>
      <c r="B469" s="165" t="s">
        <v>854</v>
      </c>
      <c r="C469" s="163">
        <v>19.22</v>
      </c>
      <c r="D469" s="160">
        <v>0.47</v>
      </c>
    </row>
    <row r="470" spans="1:4" x14ac:dyDescent="0.25">
      <c r="A470" s="166" t="s">
        <v>855</v>
      </c>
      <c r="B470" s="165" t="s">
        <v>856</v>
      </c>
      <c r="C470" s="163">
        <v>14.01</v>
      </c>
      <c r="D470" s="160">
        <v>0.79</v>
      </c>
    </row>
    <row r="471" spans="1:4" x14ac:dyDescent="0.25">
      <c r="A471" s="166" t="s">
        <v>857</v>
      </c>
      <c r="B471" s="165" t="s">
        <v>858</v>
      </c>
      <c r="C471" s="163">
        <v>13.21</v>
      </c>
      <c r="D471" s="160">
        <v>0.72</v>
      </c>
    </row>
    <row r="472" spans="1:4" x14ac:dyDescent="0.25">
      <c r="A472" s="166" t="s">
        <v>859</v>
      </c>
      <c r="B472" s="165" t="s">
        <v>860</v>
      </c>
      <c r="C472" s="163">
        <v>19.93</v>
      </c>
      <c r="D472" s="160">
        <v>1.1000000000000001</v>
      </c>
    </row>
    <row r="473" spans="1:4" x14ac:dyDescent="0.25">
      <c r="A473" s="166" t="s">
        <v>861</v>
      </c>
      <c r="B473" s="165" t="s">
        <v>862</v>
      </c>
      <c r="C473" s="163">
        <v>18.3</v>
      </c>
      <c r="D473" s="160">
        <v>1.1060000000000001</v>
      </c>
    </row>
    <row r="474" spans="1:4" x14ac:dyDescent="0.25">
      <c r="A474" s="166" t="s">
        <v>863</v>
      </c>
      <c r="B474" s="165" t="s">
        <v>864</v>
      </c>
      <c r="C474" s="163">
        <v>42.05</v>
      </c>
      <c r="D474" s="160">
        <v>2.39</v>
      </c>
    </row>
    <row r="475" spans="1:4" x14ac:dyDescent="0.25">
      <c r="A475" s="166" t="s">
        <v>865</v>
      </c>
      <c r="B475" s="165" t="s">
        <v>866</v>
      </c>
      <c r="C475" s="163">
        <v>61.1</v>
      </c>
      <c r="D475" s="160">
        <v>3.44</v>
      </c>
    </row>
    <row r="476" spans="1:4" x14ac:dyDescent="0.25">
      <c r="A476" s="166" t="s">
        <v>867</v>
      </c>
      <c r="B476" s="165" t="s">
        <v>868</v>
      </c>
      <c r="C476" s="163">
        <v>218.26</v>
      </c>
      <c r="D476" s="160">
        <v>10.5</v>
      </c>
    </row>
    <row r="477" spans="1:4" x14ac:dyDescent="0.25">
      <c r="A477" s="166" t="s">
        <v>869</v>
      </c>
      <c r="B477" s="165" t="s">
        <v>870</v>
      </c>
      <c r="C477" s="163">
        <v>9.4700000000000006</v>
      </c>
      <c r="D477" s="160">
        <v>0.3</v>
      </c>
    </row>
    <row r="478" spans="1:4" x14ac:dyDescent="0.25">
      <c r="A478" s="166" t="s">
        <v>871</v>
      </c>
      <c r="B478" s="165" t="s">
        <v>872</v>
      </c>
      <c r="C478" s="163">
        <v>11.86</v>
      </c>
      <c r="D478" s="160">
        <v>0.34399999999999997</v>
      </c>
    </row>
    <row r="479" spans="1:4" x14ac:dyDescent="0.25">
      <c r="A479" s="166" t="s">
        <v>873</v>
      </c>
      <c r="B479" s="165" t="s">
        <v>874</v>
      </c>
      <c r="C479" s="163">
        <v>1.0900000000000001</v>
      </c>
      <c r="D479" s="160">
        <v>0.05</v>
      </c>
    </row>
    <row r="480" spans="1:4" x14ac:dyDescent="0.25">
      <c r="A480" s="166" t="s">
        <v>875</v>
      </c>
      <c r="B480" s="165" t="s">
        <v>876</v>
      </c>
      <c r="C480" s="163">
        <v>1.0900000000000001</v>
      </c>
      <c r="D480" s="160">
        <v>0.05</v>
      </c>
    </row>
    <row r="481" spans="1:4" x14ac:dyDescent="0.25">
      <c r="A481" s="166" t="s">
        <v>877</v>
      </c>
      <c r="B481" s="165" t="s">
        <v>878</v>
      </c>
      <c r="C481" s="163">
        <v>5.5</v>
      </c>
      <c r="D481" s="160">
        <v>0.32</v>
      </c>
    </row>
    <row r="482" spans="1:4" x14ac:dyDescent="0.25">
      <c r="A482" s="166" t="s">
        <v>879</v>
      </c>
      <c r="B482" s="165" t="s">
        <v>880</v>
      </c>
      <c r="C482" s="163">
        <v>7.71</v>
      </c>
      <c r="D482" s="160">
        <v>0.25</v>
      </c>
    </row>
    <row r="483" spans="1:4" x14ac:dyDescent="0.25">
      <c r="A483" s="166" t="s">
        <v>881</v>
      </c>
      <c r="B483" s="165" t="s">
        <v>882</v>
      </c>
      <c r="C483" s="163">
        <v>7.71</v>
      </c>
      <c r="D483" s="160">
        <v>0.22</v>
      </c>
    </row>
    <row r="484" spans="1:4" x14ac:dyDescent="0.25">
      <c r="A484" s="166" t="s">
        <v>883</v>
      </c>
      <c r="B484" s="165" t="s">
        <v>884</v>
      </c>
      <c r="C484" s="163">
        <v>8.81</v>
      </c>
      <c r="D484" s="160">
        <v>0.28999999999999998</v>
      </c>
    </row>
    <row r="485" spans="1:4" x14ac:dyDescent="0.25">
      <c r="A485" s="166" t="s">
        <v>885</v>
      </c>
      <c r="B485" s="165" t="s">
        <v>886</v>
      </c>
      <c r="C485" s="163">
        <v>9.8699999999999992</v>
      </c>
      <c r="D485" s="160">
        <v>0.32</v>
      </c>
    </row>
    <row r="486" spans="1:4" x14ac:dyDescent="0.25">
      <c r="A486" s="166" t="s">
        <v>887</v>
      </c>
      <c r="B486" s="165" t="s">
        <v>888</v>
      </c>
      <c r="C486" s="163">
        <v>9.91</v>
      </c>
      <c r="D486" s="160">
        <v>0.25</v>
      </c>
    </row>
    <row r="487" spans="1:4" x14ac:dyDescent="0.25">
      <c r="A487" s="166" t="s">
        <v>889</v>
      </c>
      <c r="B487" s="165" t="s">
        <v>890</v>
      </c>
      <c r="C487" s="163">
        <v>11.01</v>
      </c>
      <c r="D487" s="160">
        <v>0.32</v>
      </c>
    </row>
    <row r="488" spans="1:4" x14ac:dyDescent="0.25">
      <c r="A488" s="166" t="s">
        <v>891</v>
      </c>
      <c r="B488" s="165" t="s">
        <v>892</v>
      </c>
      <c r="C488" s="163">
        <v>3.26</v>
      </c>
      <c r="D488" s="160">
        <v>0.06</v>
      </c>
    </row>
    <row r="489" spans="1:4" x14ac:dyDescent="0.25">
      <c r="A489" s="166" t="s">
        <v>893</v>
      </c>
      <c r="B489" s="165" t="s">
        <v>894</v>
      </c>
      <c r="C489" s="163">
        <v>3.3</v>
      </c>
      <c r="D489" s="160">
        <v>0.06</v>
      </c>
    </row>
    <row r="490" spans="1:4" x14ac:dyDescent="0.25">
      <c r="A490" s="166" t="s">
        <v>895</v>
      </c>
      <c r="B490" s="165" t="s">
        <v>896</v>
      </c>
      <c r="C490" s="163">
        <v>4.3600000000000003</v>
      </c>
      <c r="D490" s="160">
        <v>0.12</v>
      </c>
    </row>
    <row r="491" spans="1:4" x14ac:dyDescent="0.25">
      <c r="A491" s="166" t="s">
        <v>897</v>
      </c>
      <c r="B491" s="165" t="s">
        <v>898</v>
      </c>
      <c r="C491" s="163">
        <v>4.4000000000000004</v>
      </c>
      <c r="D491" s="160">
        <v>0.12</v>
      </c>
    </row>
    <row r="492" spans="1:4" x14ac:dyDescent="0.25">
      <c r="A492" s="166" t="s">
        <v>899</v>
      </c>
      <c r="B492" s="165" t="s">
        <v>900</v>
      </c>
      <c r="C492" s="163">
        <v>4.95</v>
      </c>
      <c r="D492" s="160">
        <v>0.19</v>
      </c>
    </row>
    <row r="493" spans="1:4" x14ac:dyDescent="0.25">
      <c r="A493" s="166" t="s">
        <v>901</v>
      </c>
      <c r="B493" s="165" t="s">
        <v>902</v>
      </c>
      <c r="C493" s="163">
        <v>4.9000000000000004</v>
      </c>
      <c r="D493" s="160">
        <v>0.19</v>
      </c>
    </row>
    <row r="494" spans="1:4" x14ac:dyDescent="0.25">
      <c r="A494" s="166" t="s">
        <v>903</v>
      </c>
      <c r="B494" s="165" t="s">
        <v>904</v>
      </c>
      <c r="C494" s="163">
        <v>24.24</v>
      </c>
      <c r="D494" s="160">
        <v>0.75</v>
      </c>
    </row>
    <row r="495" spans="1:4" x14ac:dyDescent="0.25">
      <c r="A495" s="166" t="s">
        <v>905</v>
      </c>
      <c r="B495" s="165" t="s">
        <v>906</v>
      </c>
      <c r="C495" s="163">
        <v>33.06</v>
      </c>
      <c r="D495" s="160">
        <v>1.43</v>
      </c>
    </row>
    <row r="496" spans="1:4" x14ac:dyDescent="0.25">
      <c r="A496" s="166" t="s">
        <v>907</v>
      </c>
      <c r="B496" s="165" t="s">
        <v>908</v>
      </c>
      <c r="C496" s="163">
        <v>38.58</v>
      </c>
      <c r="D496" s="160">
        <v>2</v>
      </c>
    </row>
    <row r="497" spans="1:4" x14ac:dyDescent="0.25">
      <c r="A497" s="166" t="s">
        <v>909</v>
      </c>
      <c r="B497" s="165" t="s">
        <v>910</v>
      </c>
      <c r="C497" s="163">
        <v>38.58</v>
      </c>
      <c r="D497" s="160">
        <v>0.74</v>
      </c>
    </row>
    <row r="498" spans="1:4" x14ac:dyDescent="0.25">
      <c r="A498" s="166" t="s">
        <v>911</v>
      </c>
      <c r="B498" s="165" t="s">
        <v>912</v>
      </c>
      <c r="C498" s="163">
        <v>44.09</v>
      </c>
      <c r="D498" s="160">
        <v>1.4</v>
      </c>
    </row>
    <row r="499" spans="1:4" x14ac:dyDescent="0.25">
      <c r="A499" s="166" t="s">
        <v>913</v>
      </c>
      <c r="B499" s="165" t="s">
        <v>914</v>
      </c>
      <c r="C499" s="163">
        <v>55.11</v>
      </c>
      <c r="D499" s="160">
        <v>1.54</v>
      </c>
    </row>
    <row r="500" spans="1:4" x14ac:dyDescent="0.25">
      <c r="A500" s="166" t="s">
        <v>915</v>
      </c>
      <c r="B500" s="165" t="s">
        <v>916</v>
      </c>
      <c r="C500" s="163">
        <v>19.239999999999998</v>
      </c>
      <c r="D500" s="160">
        <v>0.32</v>
      </c>
    </row>
    <row r="501" spans="1:4" x14ac:dyDescent="0.25">
      <c r="A501" s="166" t="s">
        <v>917</v>
      </c>
      <c r="B501" s="165" t="s">
        <v>918</v>
      </c>
      <c r="C501" s="163">
        <v>19.28</v>
      </c>
      <c r="D501" s="160">
        <v>0.32</v>
      </c>
    </row>
    <row r="502" spans="1:4" x14ac:dyDescent="0.25">
      <c r="A502" s="166" t="s">
        <v>919</v>
      </c>
      <c r="B502" s="165" t="s">
        <v>920</v>
      </c>
      <c r="C502" s="163">
        <v>19.79</v>
      </c>
      <c r="D502" s="160">
        <v>0.38</v>
      </c>
    </row>
    <row r="503" spans="1:4" x14ac:dyDescent="0.25">
      <c r="A503" s="166" t="s">
        <v>921</v>
      </c>
      <c r="B503" s="165" t="s">
        <v>922</v>
      </c>
      <c r="C503" s="163">
        <v>19.829999999999998</v>
      </c>
      <c r="D503" s="160">
        <v>0.38</v>
      </c>
    </row>
    <row r="504" spans="1:4" x14ac:dyDescent="0.25">
      <c r="A504" s="166" t="s">
        <v>923</v>
      </c>
      <c r="B504" s="165" t="s">
        <v>924</v>
      </c>
      <c r="C504" s="163">
        <v>42.5</v>
      </c>
      <c r="D504" s="160">
        <v>0.7</v>
      </c>
    </row>
    <row r="505" spans="1:4" x14ac:dyDescent="0.25">
      <c r="A505" s="166" t="s">
        <v>925</v>
      </c>
      <c r="B505" s="165" t="s">
        <v>926</v>
      </c>
      <c r="C505" s="163">
        <v>53.16</v>
      </c>
      <c r="D505" s="160">
        <v>1.1200000000000001</v>
      </c>
    </row>
    <row r="506" spans="1:4" x14ac:dyDescent="0.25">
      <c r="A506" s="166" t="s">
        <v>927</v>
      </c>
      <c r="B506" s="165" t="s">
        <v>928</v>
      </c>
      <c r="C506" s="163">
        <v>68.819999999999993</v>
      </c>
      <c r="D506" s="160">
        <v>2.27</v>
      </c>
    </row>
    <row r="507" spans="1:4" x14ac:dyDescent="0.25">
      <c r="A507" s="166" t="s">
        <v>929</v>
      </c>
      <c r="B507" s="165" t="s">
        <v>930</v>
      </c>
      <c r="C507" s="163">
        <v>52.91</v>
      </c>
      <c r="D507" s="160">
        <v>1.48</v>
      </c>
    </row>
    <row r="508" spans="1:4" x14ac:dyDescent="0.25">
      <c r="A508" s="166" t="s">
        <v>931</v>
      </c>
      <c r="B508" s="165" t="s">
        <v>932</v>
      </c>
      <c r="C508" s="163">
        <v>77.16</v>
      </c>
      <c r="D508" s="160">
        <v>3.08</v>
      </c>
    </row>
    <row r="509" spans="1:4" x14ac:dyDescent="0.25">
      <c r="A509" s="166" t="s">
        <v>933</v>
      </c>
      <c r="B509" s="165" t="s">
        <v>934</v>
      </c>
      <c r="C509" s="163">
        <v>99.21</v>
      </c>
      <c r="D509" s="160">
        <v>3.15</v>
      </c>
    </row>
    <row r="510" spans="1:4" x14ac:dyDescent="0.25">
      <c r="A510" s="166" t="s">
        <v>935</v>
      </c>
      <c r="B510" s="165" t="s">
        <v>936</v>
      </c>
      <c r="C510" s="163">
        <v>110.2</v>
      </c>
      <c r="D510" s="160">
        <v>4.6399999999999997</v>
      </c>
    </row>
    <row r="511" spans="1:4" x14ac:dyDescent="0.25">
      <c r="A511" s="166" t="s">
        <v>937</v>
      </c>
      <c r="B511" s="165" t="s">
        <v>938</v>
      </c>
      <c r="C511" s="163">
        <v>396.89</v>
      </c>
      <c r="D511" s="160">
        <v>6.6</v>
      </c>
    </row>
    <row r="512" spans="1:4" x14ac:dyDescent="0.25">
      <c r="A512" s="166" t="s">
        <v>939</v>
      </c>
      <c r="B512" s="165" t="s">
        <v>940</v>
      </c>
      <c r="C512" s="163">
        <v>507.14</v>
      </c>
      <c r="D512" s="160">
        <v>17.2</v>
      </c>
    </row>
    <row r="513" spans="1:4" x14ac:dyDescent="0.25">
      <c r="A513" s="166" t="s">
        <v>941</v>
      </c>
      <c r="B513" s="165" t="s">
        <v>942</v>
      </c>
      <c r="C513" s="163">
        <v>125.11</v>
      </c>
      <c r="D513" s="160">
        <v>5</v>
      </c>
    </row>
    <row r="514" spans="1:4" x14ac:dyDescent="0.25">
      <c r="A514" s="166" t="s">
        <v>943</v>
      </c>
      <c r="B514" s="165" t="s">
        <v>944</v>
      </c>
      <c r="C514" s="163">
        <v>125.11</v>
      </c>
      <c r="D514" s="160">
        <v>5</v>
      </c>
    </row>
    <row r="515" spans="1:4" x14ac:dyDescent="0.25">
      <c r="A515" s="166" t="s">
        <v>945</v>
      </c>
      <c r="B515" s="165" t="s">
        <v>946</v>
      </c>
      <c r="C515" s="163">
        <v>173.2</v>
      </c>
      <c r="D515" s="160">
        <v>11.5</v>
      </c>
    </row>
    <row r="516" spans="1:4" x14ac:dyDescent="0.25">
      <c r="A516" s="166" t="s">
        <v>947</v>
      </c>
      <c r="B516" s="165" t="s">
        <v>948</v>
      </c>
      <c r="C516" s="163">
        <v>225.4</v>
      </c>
      <c r="D516" s="160">
        <v>35</v>
      </c>
    </row>
    <row r="517" spans="1:4" x14ac:dyDescent="0.25">
      <c r="A517" s="166" t="s">
        <v>949</v>
      </c>
      <c r="B517" s="165" t="s">
        <v>950</v>
      </c>
      <c r="C517" s="163">
        <v>308.26</v>
      </c>
      <c r="D517" s="160">
        <v>55</v>
      </c>
    </row>
    <row r="518" spans="1:4" x14ac:dyDescent="0.25">
      <c r="A518" s="166" t="s">
        <v>951</v>
      </c>
      <c r="B518" s="165" t="s">
        <v>952</v>
      </c>
      <c r="C518" s="163">
        <v>273.52999999999997</v>
      </c>
      <c r="D518" s="160">
        <v>50</v>
      </c>
    </row>
    <row r="519" spans="1:4" x14ac:dyDescent="0.25">
      <c r="A519" s="166" t="s">
        <v>953</v>
      </c>
      <c r="B519" s="165" t="s">
        <v>954</v>
      </c>
      <c r="C519" s="163">
        <v>546.32000000000005</v>
      </c>
      <c r="D519" s="160">
        <v>75</v>
      </c>
    </row>
    <row r="520" spans="1:4" x14ac:dyDescent="0.25">
      <c r="A520" s="166" t="s">
        <v>955</v>
      </c>
      <c r="B520" s="165" t="s">
        <v>956</v>
      </c>
      <c r="C520" s="163">
        <v>55.11</v>
      </c>
      <c r="D520" s="160">
        <v>3.5</v>
      </c>
    </row>
    <row r="521" spans="1:4" x14ac:dyDescent="0.25">
      <c r="A521" s="166" t="s">
        <v>957</v>
      </c>
      <c r="B521" s="165" t="s">
        <v>958</v>
      </c>
      <c r="C521" s="163">
        <v>62.99</v>
      </c>
      <c r="D521" s="160">
        <v>5</v>
      </c>
    </row>
    <row r="522" spans="1:4" x14ac:dyDescent="0.25">
      <c r="A522" s="166" t="s">
        <v>959</v>
      </c>
      <c r="B522" s="165" t="s">
        <v>960</v>
      </c>
      <c r="C522" s="163">
        <v>2.5099999999999998</v>
      </c>
      <c r="D522" s="160">
        <v>0.125</v>
      </c>
    </row>
    <row r="523" spans="1:4" x14ac:dyDescent="0.25">
      <c r="A523" s="166" t="s">
        <v>961</v>
      </c>
      <c r="B523" s="165" t="s">
        <v>960</v>
      </c>
      <c r="C523" s="163">
        <v>2.93</v>
      </c>
      <c r="D523" s="160">
        <v>0.21249999999999999</v>
      </c>
    </row>
    <row r="524" spans="1:4" x14ac:dyDescent="0.25">
      <c r="A524" s="166" t="s">
        <v>962</v>
      </c>
      <c r="B524" s="165" t="s">
        <v>960</v>
      </c>
      <c r="C524" s="163">
        <v>4.3899999999999997</v>
      </c>
      <c r="D524" s="160">
        <v>0.45</v>
      </c>
    </row>
    <row r="525" spans="1:4" x14ac:dyDescent="0.25">
      <c r="A525" s="166" t="s">
        <v>963</v>
      </c>
      <c r="B525" s="165" t="s">
        <v>964</v>
      </c>
      <c r="C525" s="163">
        <v>15.61</v>
      </c>
      <c r="D525" s="160">
        <v>0</v>
      </c>
    </row>
    <row r="526" spans="1:4" x14ac:dyDescent="0.25">
      <c r="A526" s="166" t="s">
        <v>965</v>
      </c>
      <c r="B526" s="165" t="s">
        <v>966</v>
      </c>
      <c r="C526" s="163">
        <v>240.33</v>
      </c>
      <c r="D526" s="160">
        <v>21</v>
      </c>
    </row>
    <row r="527" spans="1:4" x14ac:dyDescent="0.25">
      <c r="A527" s="166" t="s">
        <v>967</v>
      </c>
      <c r="B527" s="165" t="s">
        <v>968</v>
      </c>
      <c r="C527" s="163">
        <v>2.2799999999999998</v>
      </c>
      <c r="D527" s="160">
        <v>0.12</v>
      </c>
    </row>
    <row r="528" spans="1:4" x14ac:dyDescent="0.25">
      <c r="A528" s="166" t="s">
        <v>969</v>
      </c>
      <c r="B528" s="165" t="s">
        <v>970</v>
      </c>
      <c r="C528" s="163">
        <v>300.42</v>
      </c>
      <c r="D528" s="160">
        <v>30</v>
      </c>
    </row>
    <row r="529" spans="1:4" x14ac:dyDescent="0.25">
      <c r="A529" s="166" t="s">
        <v>971</v>
      </c>
      <c r="B529" s="165" t="s">
        <v>972</v>
      </c>
      <c r="C529" s="163">
        <v>2.76</v>
      </c>
      <c r="D529" s="160">
        <v>0.16</v>
      </c>
    </row>
    <row r="530" spans="1:4" x14ac:dyDescent="0.25">
      <c r="A530" s="166" t="s">
        <v>973</v>
      </c>
      <c r="B530" s="165" t="s">
        <v>974</v>
      </c>
      <c r="C530" s="163">
        <v>77.16</v>
      </c>
      <c r="D530" s="160">
        <v>2.21</v>
      </c>
    </row>
    <row r="531" spans="1:4" x14ac:dyDescent="0.25">
      <c r="A531" s="166" t="s">
        <v>975</v>
      </c>
      <c r="B531" s="165" t="s">
        <v>976</v>
      </c>
      <c r="C531" s="163">
        <v>99.21</v>
      </c>
      <c r="D531" s="160">
        <v>4.78</v>
      </c>
    </row>
    <row r="532" spans="1:4" x14ac:dyDescent="0.25">
      <c r="A532" s="166" t="s">
        <v>977</v>
      </c>
      <c r="B532" s="165" t="s">
        <v>978</v>
      </c>
      <c r="C532" s="163">
        <v>115.75</v>
      </c>
      <c r="D532" s="160">
        <v>5</v>
      </c>
    </row>
    <row r="533" spans="1:4" ht="15.75" thickBot="1" x14ac:dyDescent="0.3">
      <c r="A533" s="171">
        <v>50700</v>
      </c>
      <c r="B533" s="168" t="s">
        <v>979</v>
      </c>
      <c r="C533" s="163">
        <v>11.01</v>
      </c>
      <c r="D533" s="160">
        <v>1</v>
      </c>
    </row>
    <row r="534" spans="1:4" x14ac:dyDescent="0.25">
      <c r="A534" s="169"/>
      <c r="B534" s="165"/>
      <c r="C534" s="159"/>
      <c r="D534" s="160"/>
    </row>
    <row r="535" spans="1:4" ht="15.75" thickBot="1" x14ac:dyDescent="0.3">
      <c r="A535" s="172" t="s">
        <v>980</v>
      </c>
      <c r="B535" s="165"/>
      <c r="C535" s="159"/>
      <c r="D535" s="160"/>
    </row>
    <row r="536" spans="1:4" x14ac:dyDescent="0.25">
      <c r="A536" s="173" t="s">
        <v>981</v>
      </c>
      <c r="B536" s="162" t="s">
        <v>982</v>
      </c>
      <c r="C536" s="163">
        <v>19.78</v>
      </c>
      <c r="D536" s="160">
        <v>0.4</v>
      </c>
    </row>
    <row r="537" spans="1:4" x14ac:dyDescent="0.25">
      <c r="A537" s="166" t="s">
        <v>983</v>
      </c>
      <c r="B537" s="165" t="s">
        <v>984</v>
      </c>
      <c r="C537" s="163">
        <v>35.6</v>
      </c>
      <c r="D537" s="160">
        <v>0.8</v>
      </c>
    </row>
    <row r="538" spans="1:4" x14ac:dyDescent="0.25">
      <c r="A538" s="166" t="s">
        <v>985</v>
      </c>
      <c r="B538" s="165" t="s">
        <v>986</v>
      </c>
      <c r="C538" s="163">
        <v>217.58</v>
      </c>
      <c r="D538" s="160">
        <v>1.4</v>
      </c>
    </row>
    <row r="539" spans="1:4" x14ac:dyDescent="0.25">
      <c r="A539" s="166" t="s">
        <v>987</v>
      </c>
      <c r="B539" s="165" t="s">
        <v>988</v>
      </c>
      <c r="C539" s="163">
        <v>346.81</v>
      </c>
      <c r="D539" s="160">
        <v>0</v>
      </c>
    </row>
    <row r="540" spans="1:4" x14ac:dyDescent="0.25">
      <c r="A540" s="166" t="s">
        <v>989</v>
      </c>
      <c r="B540" s="165" t="s">
        <v>990</v>
      </c>
      <c r="C540" s="163">
        <v>408.79</v>
      </c>
      <c r="D540" s="160">
        <v>0</v>
      </c>
    </row>
    <row r="541" spans="1:4" x14ac:dyDescent="0.25">
      <c r="A541" s="166" t="s">
        <v>991</v>
      </c>
      <c r="B541" s="165" t="s">
        <v>992</v>
      </c>
      <c r="C541" s="163">
        <v>421.98</v>
      </c>
      <c r="D541" s="160">
        <v>5.6</v>
      </c>
    </row>
    <row r="542" spans="1:4" x14ac:dyDescent="0.25">
      <c r="A542" s="166" t="s">
        <v>993</v>
      </c>
      <c r="B542" s="165" t="s">
        <v>994</v>
      </c>
      <c r="C542" s="163">
        <v>65.930000000000007</v>
      </c>
      <c r="D542" s="160">
        <v>0</v>
      </c>
    </row>
    <row r="543" spans="1:4" x14ac:dyDescent="0.25">
      <c r="A543" s="166" t="s">
        <v>995</v>
      </c>
      <c r="B543" s="165" t="s">
        <v>996</v>
      </c>
      <c r="C543" s="163">
        <v>81.760000000000005</v>
      </c>
      <c r="D543" s="160">
        <v>0.6</v>
      </c>
    </row>
    <row r="544" spans="1:4" x14ac:dyDescent="0.25">
      <c r="A544" s="166" t="s">
        <v>997</v>
      </c>
      <c r="B544" s="165" t="s">
        <v>998</v>
      </c>
      <c r="C544" s="163">
        <v>118.68</v>
      </c>
      <c r="D544" s="160">
        <v>0.9</v>
      </c>
    </row>
    <row r="545" spans="1:4" x14ac:dyDescent="0.25">
      <c r="A545" s="166" t="s">
        <v>999</v>
      </c>
      <c r="B545" s="165" t="s">
        <v>1000</v>
      </c>
      <c r="C545" s="163">
        <v>210.99</v>
      </c>
      <c r="D545" s="160">
        <v>1.4</v>
      </c>
    </row>
    <row r="546" spans="1:4" x14ac:dyDescent="0.25">
      <c r="A546" s="166" t="s">
        <v>1001</v>
      </c>
      <c r="B546" s="165" t="s">
        <v>1002</v>
      </c>
      <c r="C546" s="163">
        <v>349.45</v>
      </c>
      <c r="D546" s="160">
        <v>3.5</v>
      </c>
    </row>
    <row r="547" spans="1:4" x14ac:dyDescent="0.25">
      <c r="A547" s="166" t="s">
        <v>1003</v>
      </c>
      <c r="B547" s="165" t="s">
        <v>1004</v>
      </c>
      <c r="C547" s="163">
        <v>415.38</v>
      </c>
      <c r="D547" s="160">
        <v>0</v>
      </c>
    </row>
    <row r="548" spans="1:4" x14ac:dyDescent="0.25">
      <c r="A548" s="166" t="s">
        <v>1005</v>
      </c>
      <c r="B548" s="165" t="s">
        <v>1006</v>
      </c>
      <c r="C548" s="163">
        <v>30.86</v>
      </c>
      <c r="D548" s="160">
        <v>0.3</v>
      </c>
    </row>
    <row r="549" spans="1:4" x14ac:dyDescent="0.25">
      <c r="A549" s="166" t="s">
        <v>1007</v>
      </c>
      <c r="B549" s="165" t="s">
        <v>1008</v>
      </c>
      <c r="C549" s="163">
        <v>43.91</v>
      </c>
      <c r="D549" s="160">
        <v>0.6</v>
      </c>
    </row>
    <row r="550" spans="1:4" x14ac:dyDescent="0.25">
      <c r="A550" s="166" t="s">
        <v>1009</v>
      </c>
      <c r="B550" s="165" t="s">
        <v>1010</v>
      </c>
      <c r="C550" s="163">
        <v>178.02</v>
      </c>
      <c r="D550" s="160">
        <v>1.4</v>
      </c>
    </row>
    <row r="551" spans="1:4" x14ac:dyDescent="0.25">
      <c r="A551" s="166" t="s">
        <v>1011</v>
      </c>
      <c r="B551" s="165" t="s">
        <v>1012</v>
      </c>
      <c r="C551" s="163">
        <v>284.83999999999997</v>
      </c>
      <c r="D551" s="160">
        <v>3.5</v>
      </c>
    </row>
    <row r="552" spans="1:4" x14ac:dyDescent="0.25">
      <c r="A552" s="166" t="s">
        <v>1013</v>
      </c>
      <c r="B552" s="165" t="s">
        <v>1014</v>
      </c>
      <c r="C552" s="163">
        <v>47.47</v>
      </c>
      <c r="D552" s="160">
        <v>0.3</v>
      </c>
    </row>
    <row r="553" spans="1:4" x14ac:dyDescent="0.25">
      <c r="A553" s="166" t="s">
        <v>1015</v>
      </c>
      <c r="B553" s="165" t="s">
        <v>1016</v>
      </c>
      <c r="C553" s="163">
        <v>91.38</v>
      </c>
      <c r="D553" s="160">
        <v>1</v>
      </c>
    </row>
    <row r="554" spans="1:4" x14ac:dyDescent="0.25">
      <c r="A554" s="166" t="s">
        <v>1017</v>
      </c>
      <c r="B554" s="165" t="s">
        <v>1018</v>
      </c>
      <c r="C554" s="163">
        <v>665.93</v>
      </c>
      <c r="D554" s="160">
        <v>5</v>
      </c>
    </row>
    <row r="555" spans="1:4" ht="15.75" thickBot="1" x14ac:dyDescent="0.3">
      <c r="A555" s="167" t="s">
        <v>1019</v>
      </c>
      <c r="B555" s="168" t="s">
        <v>1020</v>
      </c>
      <c r="C555" s="163">
        <v>1053.6300000000001</v>
      </c>
      <c r="D555" s="160">
        <v>18</v>
      </c>
    </row>
    <row r="556" spans="1:4" x14ac:dyDescent="0.25">
      <c r="A556" s="178"/>
      <c r="B556" s="158"/>
      <c r="C556" s="159"/>
      <c r="D556" s="160"/>
    </row>
    <row r="557" spans="1:4" x14ac:dyDescent="0.25">
      <c r="A557" s="169"/>
      <c r="B557" s="165"/>
      <c r="C557" s="159"/>
      <c r="D557" s="160"/>
    </row>
    <row r="558" spans="1:4" ht="15.75" thickBot="1" x14ac:dyDescent="0.3">
      <c r="A558" s="172" t="s">
        <v>1021</v>
      </c>
      <c r="B558" s="165"/>
      <c r="C558" s="159"/>
      <c r="D558" s="160"/>
    </row>
    <row r="559" spans="1:4" x14ac:dyDescent="0.25">
      <c r="A559" s="173" t="s">
        <v>1022</v>
      </c>
      <c r="B559" s="162" t="s">
        <v>1023</v>
      </c>
      <c r="C559" s="163">
        <v>147.38999999999999</v>
      </c>
      <c r="D559" s="160">
        <v>9</v>
      </c>
    </row>
    <row r="560" spans="1:4" x14ac:dyDescent="0.25">
      <c r="A560" s="166" t="s">
        <v>1024</v>
      </c>
      <c r="B560" s="165" t="s">
        <v>1025</v>
      </c>
      <c r="C560" s="163">
        <v>442.53</v>
      </c>
      <c r="D560" s="160">
        <v>27</v>
      </c>
    </row>
    <row r="561" spans="1:4" x14ac:dyDescent="0.25">
      <c r="A561" s="166" t="s">
        <v>1026</v>
      </c>
      <c r="B561" s="165" t="s">
        <v>1027</v>
      </c>
      <c r="C561" s="163">
        <v>237.49</v>
      </c>
      <c r="D561" s="160">
        <v>15</v>
      </c>
    </row>
    <row r="562" spans="1:4" x14ac:dyDescent="0.25">
      <c r="A562" s="166" t="s">
        <v>1028</v>
      </c>
      <c r="B562" s="165" t="s">
        <v>1029</v>
      </c>
      <c r="C562" s="163">
        <v>682.66</v>
      </c>
      <c r="D562" s="160">
        <v>48</v>
      </c>
    </row>
    <row r="563" spans="1:4" x14ac:dyDescent="0.25">
      <c r="A563" s="166" t="s">
        <v>1030</v>
      </c>
      <c r="B563" s="165" t="s">
        <v>1031</v>
      </c>
      <c r="C563" s="163">
        <v>300.76</v>
      </c>
      <c r="D563" s="160">
        <v>27</v>
      </c>
    </row>
    <row r="564" spans="1:4" x14ac:dyDescent="0.25">
      <c r="A564" s="166" t="s">
        <v>1032</v>
      </c>
      <c r="B564" s="165" t="s">
        <v>1033</v>
      </c>
      <c r="C564" s="163">
        <v>900.94</v>
      </c>
      <c r="D564" s="160">
        <v>76</v>
      </c>
    </row>
    <row r="565" spans="1:4" x14ac:dyDescent="0.25">
      <c r="A565" s="166" t="s">
        <v>1034</v>
      </c>
      <c r="B565" s="165" t="s">
        <v>1035</v>
      </c>
      <c r="C565" s="163">
        <v>10.08</v>
      </c>
      <c r="D565" s="160">
        <v>0.18</v>
      </c>
    </row>
    <row r="566" spans="1:4" x14ac:dyDescent="0.25">
      <c r="A566" s="166" t="s">
        <v>1036</v>
      </c>
      <c r="B566" s="165" t="s">
        <v>1037</v>
      </c>
      <c r="C566" s="163">
        <v>20.65</v>
      </c>
      <c r="D566" s="160">
        <v>0.35</v>
      </c>
    </row>
    <row r="567" spans="1:4" x14ac:dyDescent="0.25">
      <c r="A567" s="166" t="s">
        <v>1038</v>
      </c>
      <c r="B567" s="165" t="s">
        <v>1039</v>
      </c>
      <c r="C567" s="163">
        <v>30.81</v>
      </c>
      <c r="D567" s="160">
        <v>0.54</v>
      </c>
    </row>
    <row r="568" spans="1:4" x14ac:dyDescent="0.25">
      <c r="A568" s="166" t="s">
        <v>1040</v>
      </c>
      <c r="B568" s="165" t="s">
        <v>1041</v>
      </c>
      <c r="C568" s="163">
        <v>10.77</v>
      </c>
      <c r="D568" s="160">
        <v>0.18</v>
      </c>
    </row>
    <row r="569" spans="1:4" x14ac:dyDescent="0.25">
      <c r="A569" s="166" t="s">
        <v>1042</v>
      </c>
      <c r="B569" s="165" t="s">
        <v>1043</v>
      </c>
      <c r="C569" s="163">
        <v>20.85</v>
      </c>
      <c r="D569" s="160">
        <v>0.33</v>
      </c>
    </row>
    <row r="570" spans="1:4" x14ac:dyDescent="0.25">
      <c r="A570" s="166" t="s">
        <v>1044</v>
      </c>
      <c r="B570" s="165" t="s">
        <v>1045</v>
      </c>
      <c r="C570" s="163">
        <v>34.22</v>
      </c>
      <c r="D570" s="160">
        <v>0.54</v>
      </c>
    </row>
    <row r="571" spans="1:4" x14ac:dyDescent="0.25">
      <c r="A571" s="166" t="s">
        <v>1046</v>
      </c>
      <c r="B571" s="165" t="s">
        <v>1047</v>
      </c>
      <c r="C571" s="163">
        <v>16</v>
      </c>
      <c r="D571" s="160">
        <v>0.25</v>
      </c>
    </row>
    <row r="572" spans="1:4" x14ac:dyDescent="0.25">
      <c r="A572" s="166" t="s">
        <v>1048</v>
      </c>
      <c r="B572" s="165" t="s">
        <v>1049</v>
      </c>
      <c r="C572" s="163">
        <v>25.15</v>
      </c>
      <c r="D572" s="160">
        <v>0.38</v>
      </c>
    </row>
    <row r="573" spans="1:4" x14ac:dyDescent="0.25">
      <c r="A573" s="166" t="s">
        <v>1050</v>
      </c>
      <c r="B573" s="165" t="s">
        <v>1051</v>
      </c>
      <c r="C573" s="163">
        <v>45.22</v>
      </c>
      <c r="D573" s="160">
        <v>0.83</v>
      </c>
    </row>
    <row r="574" spans="1:4" x14ac:dyDescent="0.25">
      <c r="A574" s="166" t="s">
        <v>1052</v>
      </c>
      <c r="B574" s="165" t="s">
        <v>1053</v>
      </c>
      <c r="C574" s="163">
        <v>78.180000000000007</v>
      </c>
      <c r="D574" s="160">
        <v>1.38</v>
      </c>
    </row>
    <row r="575" spans="1:4" x14ac:dyDescent="0.25">
      <c r="A575" s="166" t="s">
        <v>1054</v>
      </c>
      <c r="B575" s="165" t="s">
        <v>1055</v>
      </c>
      <c r="C575" s="163">
        <v>39.700000000000003</v>
      </c>
      <c r="D575" s="160">
        <v>0.65</v>
      </c>
    </row>
    <row r="576" spans="1:4" x14ac:dyDescent="0.25">
      <c r="A576" s="166" t="s">
        <v>1056</v>
      </c>
      <c r="B576" s="165" t="s">
        <v>1057</v>
      </c>
      <c r="C576" s="163">
        <v>66.989999999999995</v>
      </c>
      <c r="D576" s="160">
        <v>1.1100000000000001</v>
      </c>
    </row>
    <row r="577" spans="1:4" x14ac:dyDescent="0.25">
      <c r="A577" s="166" t="s">
        <v>1058</v>
      </c>
      <c r="B577" s="165" t="s">
        <v>1059</v>
      </c>
      <c r="C577" s="163">
        <v>74.540000000000006</v>
      </c>
      <c r="D577" s="160">
        <v>1.18</v>
      </c>
    </row>
    <row r="578" spans="1:4" x14ac:dyDescent="0.25">
      <c r="A578" s="166" t="s">
        <v>1060</v>
      </c>
      <c r="B578" s="165" t="s">
        <v>1061</v>
      </c>
      <c r="C578" s="163">
        <v>23.01</v>
      </c>
      <c r="D578" s="160">
        <v>0.34</v>
      </c>
    </row>
    <row r="579" spans="1:4" x14ac:dyDescent="0.25">
      <c r="A579" s="166" t="s">
        <v>1062</v>
      </c>
      <c r="B579" s="165" t="s">
        <v>1063</v>
      </c>
      <c r="C579" s="163">
        <v>12.58</v>
      </c>
      <c r="D579" s="160">
        <v>0.26</v>
      </c>
    </row>
    <row r="580" spans="1:4" x14ac:dyDescent="0.25">
      <c r="A580" s="166" t="s">
        <v>1064</v>
      </c>
      <c r="B580" s="165" t="s">
        <v>1065</v>
      </c>
      <c r="C580" s="163">
        <v>31.34</v>
      </c>
      <c r="D580" s="160">
        <v>0.57999999999999996</v>
      </c>
    </row>
    <row r="581" spans="1:4" x14ac:dyDescent="0.25">
      <c r="A581" s="166" t="s">
        <v>1066</v>
      </c>
      <c r="B581" s="165" t="s">
        <v>1067</v>
      </c>
      <c r="C581" s="163">
        <v>52.43</v>
      </c>
      <c r="D581" s="160">
        <v>0.81</v>
      </c>
    </row>
    <row r="582" spans="1:4" x14ac:dyDescent="0.25">
      <c r="A582" s="166" t="s">
        <v>1068</v>
      </c>
      <c r="B582" s="165" t="s">
        <v>1069</v>
      </c>
      <c r="C582" s="163">
        <v>26.17</v>
      </c>
      <c r="D582" s="160">
        <v>0.48</v>
      </c>
    </row>
    <row r="583" spans="1:4" x14ac:dyDescent="0.25">
      <c r="A583" s="166" t="s">
        <v>1070</v>
      </c>
      <c r="B583" s="165" t="s">
        <v>1071</v>
      </c>
      <c r="C583" s="163">
        <v>36.51</v>
      </c>
      <c r="D583" s="160">
        <v>0.83</v>
      </c>
    </row>
    <row r="584" spans="1:4" x14ac:dyDescent="0.25">
      <c r="A584" s="166" t="s">
        <v>1072</v>
      </c>
      <c r="B584" s="165" t="s">
        <v>1073</v>
      </c>
      <c r="C584" s="163">
        <v>10.5</v>
      </c>
      <c r="D584" s="160">
        <v>0.13</v>
      </c>
    </row>
    <row r="585" spans="1:4" x14ac:dyDescent="0.25">
      <c r="A585" s="166" t="s">
        <v>1074</v>
      </c>
      <c r="B585" s="165" t="s">
        <v>1075</v>
      </c>
      <c r="C585" s="163">
        <v>19.079999999999998</v>
      </c>
      <c r="D585" s="160">
        <v>0.28999999999999998</v>
      </c>
    </row>
    <row r="586" spans="1:4" x14ac:dyDescent="0.25">
      <c r="A586" s="166" t="s">
        <v>1076</v>
      </c>
      <c r="B586" s="165" t="s">
        <v>1077</v>
      </c>
      <c r="C586" s="163">
        <v>26.93</v>
      </c>
      <c r="D586" s="160">
        <v>0.5</v>
      </c>
    </row>
    <row r="587" spans="1:4" x14ac:dyDescent="0.25">
      <c r="A587" s="166" t="s">
        <v>1078</v>
      </c>
      <c r="B587" s="165" t="s">
        <v>1079</v>
      </c>
      <c r="C587" s="163">
        <v>30.84</v>
      </c>
      <c r="D587" s="160">
        <v>0.18</v>
      </c>
    </row>
    <row r="588" spans="1:4" x14ac:dyDescent="0.25">
      <c r="A588" s="166" t="s">
        <v>1080</v>
      </c>
      <c r="B588" s="165" t="s">
        <v>1081</v>
      </c>
      <c r="C588" s="163">
        <v>57.42</v>
      </c>
      <c r="D588" s="160">
        <v>0.35</v>
      </c>
    </row>
    <row r="589" spans="1:4" x14ac:dyDescent="0.25">
      <c r="A589" s="166" t="s">
        <v>1082</v>
      </c>
      <c r="B589" s="165" t="s">
        <v>1083</v>
      </c>
      <c r="C589" s="163">
        <v>72.53</v>
      </c>
      <c r="D589" s="160">
        <v>0.54</v>
      </c>
    </row>
    <row r="590" spans="1:4" x14ac:dyDescent="0.25">
      <c r="A590" s="166" t="s">
        <v>1084</v>
      </c>
      <c r="B590" s="165" t="s">
        <v>1085</v>
      </c>
      <c r="C590" s="163">
        <v>43.42</v>
      </c>
      <c r="D590" s="160">
        <v>0.45</v>
      </c>
    </row>
    <row r="591" spans="1:4" x14ac:dyDescent="0.25">
      <c r="A591" s="166" t="s">
        <v>1086</v>
      </c>
      <c r="B591" s="165" t="s">
        <v>1087</v>
      </c>
      <c r="C591" s="163">
        <v>56.45</v>
      </c>
      <c r="D591" s="160">
        <v>0.81</v>
      </c>
    </row>
    <row r="592" spans="1:4" x14ac:dyDescent="0.25">
      <c r="A592" s="166" t="s">
        <v>1088</v>
      </c>
      <c r="B592" s="165" t="s">
        <v>1089</v>
      </c>
      <c r="C592" s="163">
        <v>72.45</v>
      </c>
      <c r="D592" s="160">
        <v>1.63</v>
      </c>
    </row>
    <row r="593" spans="1:4" x14ac:dyDescent="0.25">
      <c r="A593" s="166" t="s">
        <v>1090</v>
      </c>
      <c r="B593" s="165" t="s">
        <v>1091</v>
      </c>
      <c r="C593" s="163">
        <v>1.02</v>
      </c>
      <c r="D593" s="160">
        <v>0.02</v>
      </c>
    </row>
    <row r="594" spans="1:4" x14ac:dyDescent="0.25">
      <c r="A594" s="166" t="s">
        <v>1092</v>
      </c>
      <c r="B594" s="165" t="s">
        <v>1093</v>
      </c>
      <c r="C594" s="163">
        <v>1.41</v>
      </c>
      <c r="D594" s="160">
        <v>0.03</v>
      </c>
    </row>
    <row r="595" spans="1:4" x14ac:dyDescent="0.25">
      <c r="A595" s="166" t="s">
        <v>1094</v>
      </c>
      <c r="B595" s="165" t="s">
        <v>1095</v>
      </c>
      <c r="C595" s="163">
        <v>2.52</v>
      </c>
      <c r="D595" s="160">
        <v>0</v>
      </c>
    </row>
    <row r="596" spans="1:4" x14ac:dyDescent="0.25">
      <c r="A596" s="166" t="s">
        <v>1096</v>
      </c>
      <c r="B596" s="165" t="s">
        <v>1097</v>
      </c>
      <c r="C596" s="163">
        <v>14.41</v>
      </c>
      <c r="D596" s="160">
        <v>1</v>
      </c>
    </row>
    <row r="597" spans="1:4" x14ac:dyDescent="0.25">
      <c r="A597" s="166" t="s">
        <v>1098</v>
      </c>
      <c r="B597" s="165" t="s">
        <v>1099</v>
      </c>
      <c r="C597" s="163">
        <v>0.68</v>
      </c>
      <c r="D597" s="160">
        <v>0.01</v>
      </c>
    </row>
    <row r="598" spans="1:4" x14ac:dyDescent="0.25">
      <c r="A598" s="166" t="s">
        <v>1100</v>
      </c>
      <c r="B598" s="165" t="s">
        <v>1101</v>
      </c>
      <c r="C598" s="163">
        <v>0.8</v>
      </c>
      <c r="D598" s="160">
        <v>0.01</v>
      </c>
    </row>
    <row r="599" spans="1:4" x14ac:dyDescent="0.25">
      <c r="A599" s="166" t="s">
        <v>1102</v>
      </c>
      <c r="B599" s="165" t="s">
        <v>1103</v>
      </c>
      <c r="C599" s="163">
        <v>1.06</v>
      </c>
      <c r="D599" s="160">
        <v>0.01</v>
      </c>
    </row>
    <row r="600" spans="1:4" x14ac:dyDescent="0.25">
      <c r="A600" s="166" t="s">
        <v>1104</v>
      </c>
      <c r="B600" s="165" t="s">
        <v>1105</v>
      </c>
      <c r="C600" s="163">
        <v>3.6</v>
      </c>
      <c r="D600" s="160">
        <v>0.25</v>
      </c>
    </row>
    <row r="601" spans="1:4" x14ac:dyDescent="0.25">
      <c r="A601" s="166" t="s">
        <v>1106</v>
      </c>
      <c r="B601" s="165" t="s">
        <v>1107</v>
      </c>
      <c r="C601" s="163">
        <v>36.04</v>
      </c>
      <c r="D601" s="160">
        <v>0.57999999999999996</v>
      </c>
    </row>
    <row r="602" spans="1:4" x14ac:dyDescent="0.25">
      <c r="A602" s="166" t="s">
        <v>1108</v>
      </c>
      <c r="B602" s="165" t="s">
        <v>1109</v>
      </c>
      <c r="C602" s="163">
        <v>45.35</v>
      </c>
      <c r="D602" s="160">
        <v>0.96</v>
      </c>
    </row>
    <row r="603" spans="1:4" x14ac:dyDescent="0.25">
      <c r="A603" s="166" t="s">
        <v>1110</v>
      </c>
      <c r="B603" s="165" t="s">
        <v>1111</v>
      </c>
      <c r="C603" s="163">
        <v>25.66</v>
      </c>
      <c r="D603" s="160">
        <v>0.61</v>
      </c>
    </row>
    <row r="604" spans="1:4" x14ac:dyDescent="0.25">
      <c r="A604" s="166" t="s">
        <v>1112</v>
      </c>
      <c r="B604" s="165" t="s">
        <v>1113</v>
      </c>
      <c r="C604" s="163">
        <v>14.14</v>
      </c>
      <c r="D604" s="160">
        <v>0.25</v>
      </c>
    </row>
    <row r="605" spans="1:4" x14ac:dyDescent="0.25">
      <c r="A605" s="166" t="s">
        <v>1114</v>
      </c>
      <c r="B605" s="165" t="s">
        <v>1115</v>
      </c>
      <c r="C605" s="163">
        <v>12</v>
      </c>
      <c r="D605" s="160">
        <v>0.11</v>
      </c>
    </row>
    <row r="606" spans="1:4" x14ac:dyDescent="0.25">
      <c r="A606" s="166" t="s">
        <v>1116</v>
      </c>
      <c r="B606" s="165" t="s">
        <v>1117</v>
      </c>
      <c r="C606" s="163">
        <v>19.22</v>
      </c>
      <c r="D606" s="160">
        <v>0.18</v>
      </c>
    </row>
    <row r="607" spans="1:4" x14ac:dyDescent="0.25">
      <c r="A607" s="166" t="s">
        <v>1118</v>
      </c>
      <c r="B607" s="165" t="s">
        <v>1119</v>
      </c>
      <c r="C607" s="163">
        <v>24.02</v>
      </c>
      <c r="D607" s="160">
        <v>0.2</v>
      </c>
    </row>
    <row r="608" spans="1:4" x14ac:dyDescent="0.25">
      <c r="A608" s="166" t="s">
        <v>1120</v>
      </c>
      <c r="B608" s="165" t="s">
        <v>1121</v>
      </c>
      <c r="C608" s="163">
        <v>42.05</v>
      </c>
      <c r="D608" s="160">
        <v>0.83</v>
      </c>
    </row>
    <row r="609" spans="1:4" x14ac:dyDescent="0.25">
      <c r="A609" s="166" t="s">
        <v>1122</v>
      </c>
      <c r="B609" s="165" t="s">
        <v>1123</v>
      </c>
      <c r="C609" s="163">
        <v>52.87</v>
      </c>
      <c r="D609" s="160">
        <v>1</v>
      </c>
    </row>
    <row r="610" spans="1:4" x14ac:dyDescent="0.25">
      <c r="A610" s="166" t="s">
        <v>1124</v>
      </c>
      <c r="B610" s="165" t="s">
        <v>1125</v>
      </c>
      <c r="C610" s="163">
        <v>48.06</v>
      </c>
      <c r="D610" s="160">
        <v>2</v>
      </c>
    </row>
    <row r="611" spans="1:4" x14ac:dyDescent="0.25">
      <c r="A611" s="166" t="s">
        <v>1126</v>
      </c>
      <c r="B611" s="165" t="s">
        <v>1127</v>
      </c>
      <c r="C611" s="163">
        <v>56.47</v>
      </c>
      <c r="D611" s="160">
        <v>2</v>
      </c>
    </row>
    <row r="612" spans="1:4" x14ac:dyDescent="0.25">
      <c r="A612" s="166" t="s">
        <v>1128</v>
      </c>
      <c r="B612" s="165" t="s">
        <v>1129</v>
      </c>
      <c r="C612" s="163">
        <v>54.06</v>
      </c>
      <c r="D612" s="160">
        <v>2</v>
      </c>
    </row>
    <row r="613" spans="1:4" ht="15.75" thickBot="1" x14ac:dyDescent="0.3">
      <c r="A613" s="167" t="s">
        <v>1130</v>
      </c>
      <c r="B613" s="168" t="s">
        <v>1131</v>
      </c>
      <c r="C613" s="163">
        <v>63.68</v>
      </c>
      <c r="D613" s="160">
        <v>2.72</v>
      </c>
    </row>
    <row r="614" spans="1:4" x14ac:dyDescent="0.25">
      <c r="A614" s="166"/>
      <c r="B614" s="165"/>
      <c r="C614" s="159"/>
      <c r="D614" s="160"/>
    </row>
    <row r="615" spans="1:4" ht="15.75" thickBot="1" x14ac:dyDescent="0.3">
      <c r="A615" s="174" t="s">
        <v>1132</v>
      </c>
      <c r="B615" s="165"/>
      <c r="C615" s="159"/>
      <c r="D615" s="160"/>
    </row>
    <row r="616" spans="1:4" ht="15.75" thickBot="1" x14ac:dyDescent="0.3">
      <c r="A616" s="175" t="s">
        <v>1133</v>
      </c>
      <c r="B616" s="176" t="s">
        <v>1134</v>
      </c>
      <c r="C616" s="163">
        <v>1322.99</v>
      </c>
      <c r="D616" s="160">
        <v>80</v>
      </c>
    </row>
    <row r="617" spans="1:4" x14ac:dyDescent="0.25">
      <c r="A617" s="169"/>
      <c r="B617" s="165"/>
      <c r="C617" s="159"/>
      <c r="D617" s="160"/>
    </row>
    <row r="618" spans="1:4" ht="15.75" thickBot="1" x14ac:dyDescent="0.3">
      <c r="A618" s="172" t="s">
        <v>1135</v>
      </c>
      <c r="B618" s="165"/>
      <c r="C618" s="159"/>
      <c r="D618" s="160"/>
    </row>
    <row r="619" spans="1:4" x14ac:dyDescent="0.25">
      <c r="A619" s="173" t="s">
        <v>66</v>
      </c>
      <c r="B619" s="162" t="s">
        <v>1136</v>
      </c>
      <c r="C619" s="163">
        <v>2.64</v>
      </c>
      <c r="D619" s="160">
        <v>0.13750000000000001</v>
      </c>
    </row>
    <row r="620" spans="1:4" x14ac:dyDescent="0.25">
      <c r="A620" s="166" t="s">
        <v>58</v>
      </c>
      <c r="B620" s="165" t="s">
        <v>1137</v>
      </c>
      <c r="C620" s="163">
        <v>3.72</v>
      </c>
      <c r="D620" s="160">
        <v>0.33</v>
      </c>
    </row>
    <row r="621" spans="1:4" x14ac:dyDescent="0.25">
      <c r="A621" s="166" t="s">
        <v>59</v>
      </c>
      <c r="B621" s="165" t="s">
        <v>1138</v>
      </c>
      <c r="C621" s="163">
        <v>1.44</v>
      </c>
      <c r="D621" s="160">
        <v>0.09</v>
      </c>
    </row>
    <row r="622" spans="1:4" x14ac:dyDescent="0.25">
      <c r="A622" s="166" t="s">
        <v>61</v>
      </c>
      <c r="B622" s="165" t="s">
        <v>1139</v>
      </c>
      <c r="C622" s="163">
        <v>1.8</v>
      </c>
      <c r="D622" s="160">
        <v>0.1</v>
      </c>
    </row>
    <row r="623" spans="1:4" x14ac:dyDescent="0.25">
      <c r="A623" s="166" t="s">
        <v>74</v>
      </c>
      <c r="B623" s="165" t="s">
        <v>1140</v>
      </c>
      <c r="C623" s="163">
        <v>17.420000000000002</v>
      </c>
      <c r="D623" s="160">
        <v>2.61</v>
      </c>
    </row>
    <row r="624" spans="1:4" x14ac:dyDescent="0.25">
      <c r="A624" s="166" t="s">
        <v>67</v>
      </c>
      <c r="B624" s="165" t="s">
        <v>1136</v>
      </c>
      <c r="C624" s="163">
        <v>3</v>
      </c>
      <c r="D624" s="160">
        <v>0.156</v>
      </c>
    </row>
    <row r="625" spans="1:4" x14ac:dyDescent="0.25">
      <c r="A625" s="166" t="s">
        <v>69</v>
      </c>
      <c r="B625" s="165" t="s">
        <v>1136</v>
      </c>
      <c r="C625" s="163">
        <v>3.72</v>
      </c>
      <c r="D625" s="160">
        <v>0.28110000000000002</v>
      </c>
    </row>
    <row r="626" spans="1:4" x14ac:dyDescent="0.25">
      <c r="A626" s="166" t="s">
        <v>62</v>
      </c>
      <c r="B626" s="165" t="s">
        <v>1139</v>
      </c>
      <c r="C626" s="163">
        <v>2.04</v>
      </c>
      <c r="D626" s="160">
        <v>0.12</v>
      </c>
    </row>
    <row r="627" spans="1:4" x14ac:dyDescent="0.25">
      <c r="A627" s="166" t="s">
        <v>70</v>
      </c>
      <c r="B627" s="165" t="s">
        <v>1136</v>
      </c>
      <c r="C627" s="163">
        <v>4.68</v>
      </c>
      <c r="D627" s="160">
        <v>0.4</v>
      </c>
    </row>
    <row r="628" spans="1:4" x14ac:dyDescent="0.25">
      <c r="A628" s="166" t="s">
        <v>55</v>
      </c>
      <c r="B628" s="165" t="s">
        <v>266</v>
      </c>
      <c r="C628" s="163">
        <v>6.73</v>
      </c>
      <c r="D628" s="160">
        <v>1.7</v>
      </c>
    </row>
    <row r="629" spans="1:4" x14ac:dyDescent="0.25">
      <c r="A629" s="166" t="s">
        <v>56</v>
      </c>
      <c r="B629" s="165" t="s">
        <v>267</v>
      </c>
      <c r="C629" s="163">
        <v>10.8</v>
      </c>
      <c r="D629" s="160">
        <v>1.63</v>
      </c>
    </row>
    <row r="630" spans="1:4" x14ac:dyDescent="0.25">
      <c r="A630" s="166" t="s">
        <v>247</v>
      </c>
      <c r="B630" s="165" t="s">
        <v>1141</v>
      </c>
      <c r="C630" s="163">
        <v>24.02</v>
      </c>
      <c r="D630" s="160">
        <v>0.2</v>
      </c>
    </row>
    <row r="631" spans="1:4" x14ac:dyDescent="0.25">
      <c r="A631" s="166" t="s">
        <v>248</v>
      </c>
      <c r="B631" s="165" t="s">
        <v>1142</v>
      </c>
      <c r="C631" s="163">
        <v>24.02</v>
      </c>
      <c r="D631" s="160">
        <v>0.2</v>
      </c>
    </row>
    <row r="632" spans="1:4" x14ac:dyDescent="0.25">
      <c r="A632" s="166" t="s">
        <v>270</v>
      </c>
      <c r="B632" s="165" t="s">
        <v>1143</v>
      </c>
      <c r="C632" s="163">
        <v>24.02</v>
      </c>
      <c r="D632" s="160">
        <v>0.3</v>
      </c>
    </row>
    <row r="633" spans="1:4" x14ac:dyDescent="0.25">
      <c r="A633" s="166" t="s">
        <v>276</v>
      </c>
      <c r="B633" s="165" t="s">
        <v>1144</v>
      </c>
      <c r="C633" s="163">
        <v>10.8</v>
      </c>
      <c r="D633" s="160">
        <v>0.2</v>
      </c>
    </row>
    <row r="634" spans="1:4" x14ac:dyDescent="0.25">
      <c r="A634" s="166" t="s">
        <v>234</v>
      </c>
      <c r="B634" s="165" t="s">
        <v>1145</v>
      </c>
      <c r="C634" s="163">
        <v>40.85</v>
      </c>
      <c r="D634" s="160">
        <v>1.19</v>
      </c>
    </row>
    <row r="635" spans="1:4" x14ac:dyDescent="0.25">
      <c r="A635" s="166" t="s">
        <v>233</v>
      </c>
      <c r="B635" s="165" t="s">
        <v>1146</v>
      </c>
      <c r="C635" s="163">
        <v>95.91</v>
      </c>
      <c r="D635" s="160">
        <v>1</v>
      </c>
    </row>
    <row r="636" spans="1:4" x14ac:dyDescent="0.25">
      <c r="A636" s="166" t="s">
        <v>232</v>
      </c>
      <c r="B636" s="165" t="s">
        <v>1147</v>
      </c>
      <c r="C636" s="163">
        <v>20.420000000000002</v>
      </c>
      <c r="D636" s="160">
        <v>0.14000000000000001</v>
      </c>
    </row>
    <row r="637" spans="1:4" x14ac:dyDescent="0.25">
      <c r="A637" s="166" t="s">
        <v>1148</v>
      </c>
      <c r="B637" s="165" t="s">
        <v>1149</v>
      </c>
      <c r="C637" s="163">
        <v>14.41</v>
      </c>
      <c r="D637" s="160">
        <v>0.15</v>
      </c>
    </row>
    <row r="638" spans="1:4" x14ac:dyDescent="0.25">
      <c r="A638" s="166" t="s">
        <v>1150</v>
      </c>
      <c r="B638" s="165" t="s">
        <v>1151</v>
      </c>
      <c r="C638" s="163">
        <v>32.43</v>
      </c>
      <c r="D638" s="160">
        <v>0.54</v>
      </c>
    </row>
    <row r="639" spans="1:4" x14ac:dyDescent="0.25">
      <c r="A639" s="166" t="s">
        <v>1152</v>
      </c>
      <c r="B639" s="165" t="s">
        <v>1153</v>
      </c>
      <c r="C639" s="163">
        <v>34.840000000000003</v>
      </c>
      <c r="D639" s="160">
        <v>0.69</v>
      </c>
    </row>
    <row r="640" spans="1:4" x14ac:dyDescent="0.25">
      <c r="A640" s="166" t="s">
        <v>1154</v>
      </c>
      <c r="B640" s="165" t="s">
        <v>1155</v>
      </c>
      <c r="C640" s="163">
        <v>38.44</v>
      </c>
      <c r="D640" s="160">
        <v>0.88</v>
      </c>
    </row>
    <row r="641" spans="1:4" x14ac:dyDescent="0.25">
      <c r="A641" s="166" t="s">
        <v>1156</v>
      </c>
      <c r="B641" s="165" t="s">
        <v>1157</v>
      </c>
      <c r="C641" s="163">
        <v>48.06</v>
      </c>
      <c r="D641" s="160">
        <v>1.22</v>
      </c>
    </row>
    <row r="642" spans="1:4" x14ac:dyDescent="0.25">
      <c r="A642" s="166" t="s">
        <v>1158</v>
      </c>
      <c r="B642" s="165" t="s">
        <v>1159</v>
      </c>
      <c r="C642" s="163">
        <v>72.09</v>
      </c>
      <c r="D642" s="160">
        <v>1.52</v>
      </c>
    </row>
    <row r="643" spans="1:4" x14ac:dyDescent="0.25">
      <c r="A643" s="166" t="s">
        <v>1160</v>
      </c>
      <c r="B643" s="165" t="s">
        <v>1161</v>
      </c>
      <c r="C643" s="163">
        <v>79.31</v>
      </c>
      <c r="D643" s="160">
        <v>1.96</v>
      </c>
    </row>
    <row r="644" spans="1:4" x14ac:dyDescent="0.25">
      <c r="A644" s="166" t="s">
        <v>1162</v>
      </c>
      <c r="B644" s="165" t="s">
        <v>1163</v>
      </c>
      <c r="C644" s="163">
        <v>51.66</v>
      </c>
      <c r="D644" s="160">
        <v>1.81</v>
      </c>
    </row>
    <row r="645" spans="1:4" x14ac:dyDescent="0.25">
      <c r="A645" s="166" t="s">
        <v>1164</v>
      </c>
      <c r="B645" s="165" t="s">
        <v>1165</v>
      </c>
      <c r="C645" s="163">
        <v>127.38</v>
      </c>
      <c r="D645" s="160">
        <v>3.63</v>
      </c>
    </row>
    <row r="646" spans="1:4" x14ac:dyDescent="0.25">
      <c r="A646" s="166" t="s">
        <v>1166</v>
      </c>
      <c r="B646" s="165" t="s">
        <v>1167</v>
      </c>
      <c r="C646" s="163">
        <v>180.24</v>
      </c>
      <c r="D646" s="160">
        <v>6</v>
      </c>
    </row>
    <row r="647" spans="1:4" x14ac:dyDescent="0.25">
      <c r="A647" s="166" t="s">
        <v>1168</v>
      </c>
      <c r="B647" s="165" t="s">
        <v>1169</v>
      </c>
      <c r="C647" s="163">
        <v>216.3</v>
      </c>
      <c r="D647" s="160">
        <v>9</v>
      </c>
    </row>
    <row r="648" spans="1:4" x14ac:dyDescent="0.25">
      <c r="A648" s="166" t="s">
        <v>1170</v>
      </c>
      <c r="B648" s="165" t="s">
        <v>1171</v>
      </c>
      <c r="C648" s="163">
        <v>420.59</v>
      </c>
      <c r="D648" s="160">
        <v>20</v>
      </c>
    </row>
    <row r="649" spans="1:4" x14ac:dyDescent="0.25">
      <c r="A649" s="166" t="s">
        <v>1172</v>
      </c>
      <c r="B649" s="165" t="s">
        <v>1173</v>
      </c>
      <c r="C649" s="163">
        <v>420.59</v>
      </c>
      <c r="D649" s="160">
        <v>26</v>
      </c>
    </row>
    <row r="650" spans="1:4" x14ac:dyDescent="0.25">
      <c r="A650" s="166" t="s">
        <v>1174</v>
      </c>
      <c r="B650" s="165" t="s">
        <v>1175</v>
      </c>
      <c r="C650" s="163">
        <v>660.93</v>
      </c>
      <c r="D650" s="160">
        <v>42</v>
      </c>
    </row>
    <row r="651" spans="1:4" x14ac:dyDescent="0.25">
      <c r="A651" s="166" t="s">
        <v>965</v>
      </c>
      <c r="B651" s="165" t="s">
        <v>1176</v>
      </c>
      <c r="C651" s="163">
        <v>240.33</v>
      </c>
      <c r="D651" s="160">
        <v>21</v>
      </c>
    </row>
    <row r="652" spans="1:4" x14ac:dyDescent="0.25">
      <c r="A652" s="166" t="s">
        <v>1177</v>
      </c>
      <c r="B652" s="165" t="s">
        <v>1178</v>
      </c>
      <c r="C652" s="177">
        <v>2.2799999999999998</v>
      </c>
      <c r="D652" s="160">
        <v>0.12</v>
      </c>
    </row>
    <row r="653" spans="1:4" x14ac:dyDescent="0.25">
      <c r="A653" s="166" t="s">
        <v>1179</v>
      </c>
      <c r="B653" s="165" t="s">
        <v>1180</v>
      </c>
      <c r="C653" s="163">
        <v>11.99</v>
      </c>
      <c r="D653" s="160">
        <v>0.2</v>
      </c>
    </row>
    <row r="654" spans="1:4" x14ac:dyDescent="0.25">
      <c r="A654" s="166" t="s">
        <v>1181</v>
      </c>
      <c r="B654" s="165" t="s">
        <v>1182</v>
      </c>
      <c r="C654" s="163">
        <v>2.66</v>
      </c>
      <c r="D654" s="160">
        <v>0.06</v>
      </c>
    </row>
    <row r="655" spans="1:4" x14ac:dyDescent="0.25">
      <c r="A655" s="166" t="s">
        <v>1183</v>
      </c>
      <c r="B655" s="165" t="s">
        <v>1184</v>
      </c>
      <c r="C655" s="163">
        <v>3.32</v>
      </c>
      <c r="D655" s="160">
        <v>0.08</v>
      </c>
    </row>
    <row r="656" spans="1:4" x14ac:dyDescent="0.25">
      <c r="A656" s="166" t="s">
        <v>1185</v>
      </c>
      <c r="B656" s="165" t="s">
        <v>1186</v>
      </c>
      <c r="C656" s="163">
        <v>3.99</v>
      </c>
      <c r="D656" s="160">
        <v>0.12</v>
      </c>
    </row>
    <row r="657" spans="1:4" x14ac:dyDescent="0.25">
      <c r="A657" s="166" t="s">
        <v>1187</v>
      </c>
      <c r="B657" s="165" t="s">
        <v>1188</v>
      </c>
      <c r="C657" s="163">
        <v>3.32</v>
      </c>
      <c r="D657" s="160">
        <v>0.06</v>
      </c>
    </row>
    <row r="658" spans="1:4" x14ac:dyDescent="0.25">
      <c r="A658" s="166" t="s">
        <v>1189</v>
      </c>
      <c r="B658" s="165" t="s">
        <v>1190</v>
      </c>
      <c r="C658" s="163">
        <v>4.8099999999999996</v>
      </c>
      <c r="D658" s="160">
        <v>0.2</v>
      </c>
    </row>
    <row r="659" spans="1:4" x14ac:dyDescent="0.25">
      <c r="A659" s="166" t="s">
        <v>1191</v>
      </c>
      <c r="B659" s="165" t="s">
        <v>1192</v>
      </c>
      <c r="C659" s="163">
        <v>0</v>
      </c>
      <c r="D659" s="160">
        <v>30</v>
      </c>
    </row>
    <row r="660" spans="1:4" x14ac:dyDescent="0.25">
      <c r="A660" s="166" t="s">
        <v>1193</v>
      </c>
      <c r="B660" s="165" t="s">
        <v>1194</v>
      </c>
      <c r="C660" s="163">
        <v>4.6500000000000004</v>
      </c>
      <c r="D660" s="160">
        <v>0.16</v>
      </c>
    </row>
    <row r="661" spans="1:4" x14ac:dyDescent="0.25">
      <c r="A661" s="166" t="s">
        <v>1195</v>
      </c>
      <c r="B661" s="165" t="s">
        <v>1196</v>
      </c>
      <c r="C661" s="163">
        <v>6.66</v>
      </c>
      <c r="D661" s="160">
        <v>0.125</v>
      </c>
    </row>
    <row r="662" spans="1:4" x14ac:dyDescent="0.25">
      <c r="A662" s="166" t="s">
        <v>969</v>
      </c>
      <c r="B662" s="165" t="s">
        <v>1197</v>
      </c>
      <c r="C662" s="163">
        <v>300.42</v>
      </c>
      <c r="D662" s="160">
        <v>0.113</v>
      </c>
    </row>
    <row r="663" spans="1:4" x14ac:dyDescent="0.25">
      <c r="A663" s="166" t="s">
        <v>971</v>
      </c>
      <c r="B663" s="165" t="s">
        <v>1198</v>
      </c>
      <c r="C663" s="163">
        <v>2.76</v>
      </c>
      <c r="D663" s="160">
        <v>0.2</v>
      </c>
    </row>
    <row r="664" spans="1:4" x14ac:dyDescent="0.25">
      <c r="A664" s="166" t="s">
        <v>1199</v>
      </c>
      <c r="B664" s="165" t="s">
        <v>1200</v>
      </c>
      <c r="C664" s="163">
        <v>13.32</v>
      </c>
      <c r="D664" s="160">
        <v>3.9</v>
      </c>
    </row>
    <row r="665" spans="1:4" x14ac:dyDescent="0.25">
      <c r="A665" s="166" t="s">
        <v>1201</v>
      </c>
      <c r="B665" s="165" t="s">
        <v>1202</v>
      </c>
      <c r="C665" s="163">
        <v>36.04</v>
      </c>
      <c r="D665" s="160">
        <v>7.5</v>
      </c>
    </row>
    <row r="666" spans="1:4" x14ac:dyDescent="0.25">
      <c r="A666" s="166" t="s">
        <v>1203</v>
      </c>
      <c r="B666" s="165" t="s">
        <v>1204</v>
      </c>
      <c r="C666" s="163">
        <v>58.24</v>
      </c>
      <c r="D666" s="160">
        <v>3</v>
      </c>
    </row>
    <row r="667" spans="1:4" x14ac:dyDescent="0.25">
      <c r="A667" s="166" t="s">
        <v>209</v>
      </c>
      <c r="B667" s="165" t="s">
        <v>1205</v>
      </c>
      <c r="C667" s="163">
        <v>54.06</v>
      </c>
      <c r="D667" s="160">
        <v>4</v>
      </c>
    </row>
    <row r="668" spans="1:4" x14ac:dyDescent="0.25">
      <c r="A668" s="166" t="s">
        <v>210</v>
      </c>
      <c r="B668" s="165" t="s">
        <v>1206</v>
      </c>
      <c r="C668" s="163">
        <v>80.5</v>
      </c>
      <c r="D668" s="160">
        <v>6</v>
      </c>
    </row>
    <row r="669" spans="1:4" x14ac:dyDescent="0.25">
      <c r="A669" s="166" t="s">
        <v>211</v>
      </c>
      <c r="B669" s="165" t="s">
        <v>1207</v>
      </c>
      <c r="C669" s="163">
        <v>93.72</v>
      </c>
      <c r="D669" s="160">
        <v>12</v>
      </c>
    </row>
    <row r="670" spans="1:4" x14ac:dyDescent="0.25">
      <c r="A670" s="166" t="s">
        <v>212</v>
      </c>
      <c r="B670" s="165" t="s">
        <v>1208</v>
      </c>
      <c r="C670" s="163">
        <v>168.23</v>
      </c>
      <c r="D670" s="160">
        <v>18</v>
      </c>
    </row>
    <row r="671" spans="1:4" x14ac:dyDescent="0.25">
      <c r="A671" s="166" t="s">
        <v>213</v>
      </c>
      <c r="B671" s="165" t="s">
        <v>1209</v>
      </c>
      <c r="C671" s="163">
        <v>120.16</v>
      </c>
      <c r="D671" s="160">
        <v>28</v>
      </c>
    </row>
    <row r="672" spans="1:4" x14ac:dyDescent="0.25">
      <c r="A672" s="166" t="s">
        <v>287</v>
      </c>
      <c r="B672" s="165" t="s">
        <v>1210</v>
      </c>
      <c r="C672" s="163">
        <v>204.28</v>
      </c>
      <c r="D672" s="160">
        <v>3</v>
      </c>
    </row>
    <row r="673" spans="1:4" x14ac:dyDescent="0.25">
      <c r="A673" s="166" t="s">
        <v>19</v>
      </c>
      <c r="B673" s="165" t="s">
        <v>1211</v>
      </c>
      <c r="C673" s="163">
        <v>38.58</v>
      </c>
      <c r="D673" s="160">
        <v>3</v>
      </c>
    </row>
    <row r="674" spans="1:4" x14ac:dyDescent="0.25">
      <c r="A674" s="166" t="s">
        <v>1212</v>
      </c>
      <c r="B674" s="165" t="s">
        <v>1213</v>
      </c>
      <c r="C674" s="163">
        <v>44.09</v>
      </c>
      <c r="D674" s="160">
        <v>3</v>
      </c>
    </row>
    <row r="675" spans="1:4" x14ac:dyDescent="0.25">
      <c r="A675" s="166" t="s">
        <v>1214</v>
      </c>
      <c r="B675" s="165" t="s">
        <v>1215</v>
      </c>
      <c r="C675" s="163">
        <v>38.58</v>
      </c>
      <c r="D675" s="160">
        <v>0.17</v>
      </c>
    </row>
    <row r="676" spans="1:4" x14ac:dyDescent="0.25">
      <c r="A676" s="166" t="s">
        <v>1216</v>
      </c>
      <c r="B676" s="165" t="s">
        <v>1217</v>
      </c>
      <c r="C676" s="163">
        <v>13.21</v>
      </c>
      <c r="D676" s="160">
        <v>0.19</v>
      </c>
    </row>
    <row r="677" spans="1:4" x14ac:dyDescent="0.25">
      <c r="A677" s="166" t="s">
        <v>1218</v>
      </c>
      <c r="B677" s="165" t="s">
        <v>1219</v>
      </c>
      <c r="C677" s="163">
        <v>14.41</v>
      </c>
      <c r="D677" s="160">
        <v>0.28000000000000003</v>
      </c>
    </row>
    <row r="678" spans="1:4" x14ac:dyDescent="0.25">
      <c r="A678" s="166" t="s">
        <v>1220</v>
      </c>
      <c r="B678" s="165" t="s">
        <v>1221</v>
      </c>
      <c r="C678" s="163">
        <v>18.02</v>
      </c>
      <c r="D678" s="160">
        <v>0.17</v>
      </c>
    </row>
    <row r="679" spans="1:4" x14ac:dyDescent="0.25">
      <c r="A679" s="166" t="s">
        <v>1222</v>
      </c>
      <c r="B679" s="165" t="s">
        <v>1223</v>
      </c>
      <c r="C679" s="163">
        <v>24.02</v>
      </c>
      <c r="D679" s="160">
        <v>0.19</v>
      </c>
    </row>
    <row r="680" spans="1:4" x14ac:dyDescent="0.25">
      <c r="A680" s="166" t="s">
        <v>1224</v>
      </c>
      <c r="B680" s="165" t="s">
        <v>1225</v>
      </c>
      <c r="C680" s="163">
        <v>20.37</v>
      </c>
      <c r="D680" s="160">
        <v>7.0000000000000007E-2</v>
      </c>
    </row>
    <row r="681" spans="1:4" x14ac:dyDescent="0.25">
      <c r="A681" s="166" t="s">
        <v>292</v>
      </c>
      <c r="B681" s="165" t="s">
        <v>1226</v>
      </c>
      <c r="C681" s="163">
        <v>6</v>
      </c>
      <c r="D681" s="160">
        <v>0.44</v>
      </c>
    </row>
    <row r="682" spans="1:4" x14ac:dyDescent="0.25">
      <c r="A682" s="166" t="s">
        <v>48</v>
      </c>
      <c r="B682" s="165" t="s">
        <v>1227</v>
      </c>
      <c r="C682" s="163">
        <v>18.02</v>
      </c>
      <c r="D682" s="160">
        <v>1.17</v>
      </c>
    </row>
    <row r="683" spans="1:4" x14ac:dyDescent="0.25">
      <c r="A683" s="166" t="s">
        <v>1228</v>
      </c>
      <c r="B683" s="165" t="s">
        <v>1229</v>
      </c>
      <c r="C683" s="163">
        <v>39.119999999999997</v>
      </c>
      <c r="D683" s="160">
        <v>0.4</v>
      </c>
    </row>
    <row r="684" spans="1:4" x14ac:dyDescent="0.25">
      <c r="A684" s="166" t="s">
        <v>1230</v>
      </c>
      <c r="B684" s="165" t="s">
        <v>1231</v>
      </c>
      <c r="C684" s="163">
        <v>19.22</v>
      </c>
      <c r="D684" s="160">
        <v>0</v>
      </c>
    </row>
    <row r="685" spans="1:4" x14ac:dyDescent="0.25">
      <c r="A685" s="166" t="s">
        <v>1232</v>
      </c>
      <c r="B685" s="165" t="s">
        <v>1233</v>
      </c>
      <c r="C685" s="163">
        <v>1.19</v>
      </c>
      <c r="D685" s="160">
        <v>0.5</v>
      </c>
    </row>
    <row r="686" spans="1:4" x14ac:dyDescent="0.25">
      <c r="A686" s="166" t="s">
        <v>1234</v>
      </c>
      <c r="B686" s="165" t="s">
        <v>1235</v>
      </c>
      <c r="C686" s="163">
        <v>3.3</v>
      </c>
      <c r="D686" s="160">
        <v>0.19</v>
      </c>
    </row>
    <row r="687" spans="1:4" x14ac:dyDescent="0.25">
      <c r="A687" s="166" t="s">
        <v>1236</v>
      </c>
      <c r="B687" s="165" t="s">
        <v>1237</v>
      </c>
      <c r="C687" s="163">
        <v>20.420000000000002</v>
      </c>
      <c r="D687" s="160">
        <v>0.19</v>
      </c>
    </row>
    <row r="688" spans="1:4" x14ac:dyDescent="0.25">
      <c r="A688" s="166" t="s">
        <v>1238</v>
      </c>
      <c r="B688" s="165" t="s">
        <v>1239</v>
      </c>
      <c r="C688" s="163">
        <v>22.83</v>
      </c>
      <c r="D688" s="160">
        <v>1.3</v>
      </c>
    </row>
    <row r="689" spans="1:4" x14ac:dyDescent="0.25">
      <c r="A689" s="166" t="s">
        <v>31</v>
      </c>
      <c r="B689" s="165" t="s">
        <v>1240</v>
      </c>
      <c r="C689" s="163">
        <v>19.829999999999998</v>
      </c>
      <c r="D689" s="160">
        <v>4.2</v>
      </c>
    </row>
    <row r="690" spans="1:4" x14ac:dyDescent="0.25">
      <c r="A690" s="166" t="s">
        <v>21</v>
      </c>
      <c r="B690" s="165" t="s">
        <v>1241</v>
      </c>
      <c r="C690" s="163">
        <v>60.63</v>
      </c>
      <c r="D690" s="160">
        <v>4.2</v>
      </c>
    </row>
    <row r="691" spans="1:4" x14ac:dyDescent="0.25">
      <c r="A691" s="166" t="s">
        <v>1242</v>
      </c>
      <c r="B691" s="165" t="s">
        <v>1243</v>
      </c>
      <c r="C691" s="163">
        <v>60.63</v>
      </c>
      <c r="D691" s="160">
        <v>4.2</v>
      </c>
    </row>
    <row r="692" spans="1:4" x14ac:dyDescent="0.25">
      <c r="A692" s="166" t="s">
        <v>1244</v>
      </c>
      <c r="B692" s="165" t="s">
        <v>1245</v>
      </c>
      <c r="C692" s="163">
        <v>60.63</v>
      </c>
      <c r="D692" s="160">
        <v>0.31</v>
      </c>
    </row>
    <row r="693" spans="1:4" x14ac:dyDescent="0.25">
      <c r="A693" s="166" t="s">
        <v>1246</v>
      </c>
      <c r="B693" s="165" t="s">
        <v>1217</v>
      </c>
      <c r="C693" s="163">
        <v>21.15</v>
      </c>
      <c r="D693" s="160">
        <v>0.36</v>
      </c>
    </row>
    <row r="694" spans="1:4" x14ac:dyDescent="0.25">
      <c r="A694" s="166" t="s">
        <v>1247</v>
      </c>
      <c r="B694" s="165" t="s">
        <v>1219</v>
      </c>
      <c r="C694" s="163">
        <v>22.47</v>
      </c>
      <c r="D694" s="160">
        <v>0.33</v>
      </c>
    </row>
    <row r="695" spans="1:4" x14ac:dyDescent="0.25">
      <c r="A695" s="166" t="s">
        <v>1248</v>
      </c>
      <c r="B695" s="165" t="s">
        <v>1249</v>
      </c>
      <c r="C695" s="163">
        <v>22.83</v>
      </c>
      <c r="D695" s="160">
        <v>0.5</v>
      </c>
    </row>
    <row r="696" spans="1:4" x14ac:dyDescent="0.25">
      <c r="A696" s="166" t="s">
        <v>1250</v>
      </c>
      <c r="B696" s="165" t="s">
        <v>1221</v>
      </c>
      <c r="C696" s="163">
        <v>26.43</v>
      </c>
      <c r="D696" s="160">
        <v>0.31</v>
      </c>
    </row>
    <row r="697" spans="1:4" x14ac:dyDescent="0.25">
      <c r="A697" s="166" t="s">
        <v>1251</v>
      </c>
      <c r="B697" s="165" t="s">
        <v>1223</v>
      </c>
      <c r="C697" s="163">
        <v>32.43</v>
      </c>
      <c r="D697" s="160">
        <v>0.3</v>
      </c>
    </row>
    <row r="698" spans="1:4" x14ac:dyDescent="0.25">
      <c r="A698" s="166" t="s">
        <v>1252</v>
      </c>
      <c r="B698" s="165" t="s">
        <v>1225</v>
      </c>
      <c r="C698" s="163">
        <v>26.32</v>
      </c>
      <c r="D698" s="160">
        <v>0.1</v>
      </c>
    </row>
    <row r="699" spans="1:4" x14ac:dyDescent="0.25">
      <c r="A699" s="166" t="s">
        <v>299</v>
      </c>
      <c r="B699" s="165" t="s">
        <v>1226</v>
      </c>
      <c r="C699" s="163">
        <v>7.2</v>
      </c>
      <c r="D699" s="160">
        <v>0.5</v>
      </c>
    </row>
    <row r="700" spans="1:4" x14ac:dyDescent="0.25">
      <c r="A700" s="166" t="s">
        <v>49</v>
      </c>
      <c r="B700" s="165" t="s">
        <v>1227</v>
      </c>
      <c r="C700" s="163">
        <v>21.62</v>
      </c>
      <c r="D700" s="160">
        <v>1.18</v>
      </c>
    </row>
    <row r="701" spans="1:4" x14ac:dyDescent="0.25">
      <c r="A701" s="166" t="s">
        <v>1253</v>
      </c>
      <c r="B701" s="165" t="s">
        <v>1254</v>
      </c>
      <c r="C701" s="163">
        <v>39.68</v>
      </c>
      <c r="D701" s="160">
        <v>1.71</v>
      </c>
    </row>
    <row r="702" spans="1:4" x14ac:dyDescent="0.25">
      <c r="A702" s="166" t="s">
        <v>1255</v>
      </c>
      <c r="B702" s="165" t="s">
        <v>1256</v>
      </c>
      <c r="C702" s="163">
        <v>42.06</v>
      </c>
      <c r="D702" s="160">
        <v>1.71</v>
      </c>
    </row>
    <row r="703" spans="1:4" x14ac:dyDescent="0.25">
      <c r="A703" s="166" t="s">
        <v>1257</v>
      </c>
      <c r="B703" s="165" t="s">
        <v>1258</v>
      </c>
      <c r="C703" s="163">
        <v>43.26</v>
      </c>
      <c r="D703" s="160">
        <v>0.7</v>
      </c>
    </row>
    <row r="704" spans="1:4" x14ac:dyDescent="0.25">
      <c r="A704" s="166" t="s">
        <v>1259</v>
      </c>
      <c r="B704" s="165" t="s">
        <v>1231</v>
      </c>
      <c r="C704" s="163">
        <v>30.03</v>
      </c>
      <c r="D704" s="160">
        <v>0.01</v>
      </c>
    </row>
    <row r="705" spans="1:4" x14ac:dyDescent="0.25">
      <c r="A705" s="166" t="s">
        <v>1260</v>
      </c>
      <c r="B705" s="165" t="s">
        <v>1261</v>
      </c>
      <c r="C705" s="163">
        <v>1.19</v>
      </c>
      <c r="D705" s="160">
        <v>0.01</v>
      </c>
    </row>
    <row r="706" spans="1:4" x14ac:dyDescent="0.25">
      <c r="A706" s="166" t="s">
        <v>1262</v>
      </c>
      <c r="B706" s="165" t="s">
        <v>1263</v>
      </c>
      <c r="C706" s="163">
        <v>2.39</v>
      </c>
      <c r="D706" s="160">
        <v>0</v>
      </c>
    </row>
    <row r="707" spans="1:4" x14ac:dyDescent="0.25">
      <c r="A707" s="166" t="s">
        <v>1264</v>
      </c>
      <c r="B707" s="165" t="s">
        <v>1265</v>
      </c>
      <c r="C707" s="163">
        <v>1.19</v>
      </c>
      <c r="D707" s="160">
        <v>0.5</v>
      </c>
    </row>
    <row r="708" spans="1:4" x14ac:dyDescent="0.25">
      <c r="A708" s="166" t="s">
        <v>1266</v>
      </c>
      <c r="B708" s="165" t="s">
        <v>1267</v>
      </c>
      <c r="C708" s="163">
        <v>3.3</v>
      </c>
      <c r="D708" s="160">
        <v>0.44</v>
      </c>
    </row>
    <row r="709" spans="1:4" x14ac:dyDescent="0.25">
      <c r="A709" s="166" t="s">
        <v>1268</v>
      </c>
      <c r="B709" s="165" t="s">
        <v>1269</v>
      </c>
      <c r="C709" s="163">
        <v>26.43</v>
      </c>
      <c r="D709" s="160">
        <v>0.28999999999999998</v>
      </c>
    </row>
    <row r="710" spans="1:4" x14ac:dyDescent="0.25">
      <c r="A710" s="166" t="s">
        <v>1270</v>
      </c>
      <c r="B710" s="165" t="s">
        <v>1237</v>
      </c>
      <c r="C710" s="163">
        <v>26.39</v>
      </c>
      <c r="D710" s="160">
        <v>0.27</v>
      </c>
    </row>
    <row r="711" spans="1:4" x14ac:dyDescent="0.25">
      <c r="A711" s="166" t="s">
        <v>1271</v>
      </c>
      <c r="B711" s="165" t="s">
        <v>1272</v>
      </c>
      <c r="C711" s="163">
        <v>21.62</v>
      </c>
      <c r="D711" s="160">
        <v>0.63</v>
      </c>
    </row>
    <row r="712" spans="1:4" x14ac:dyDescent="0.25">
      <c r="A712" s="166" t="s">
        <v>1273</v>
      </c>
      <c r="B712" s="165" t="s">
        <v>1274</v>
      </c>
      <c r="C712" s="163">
        <v>31.24</v>
      </c>
      <c r="D712" s="160">
        <v>0.01</v>
      </c>
    </row>
    <row r="713" spans="1:4" x14ac:dyDescent="0.25">
      <c r="A713" s="166" t="s">
        <v>1275</v>
      </c>
      <c r="B713" s="165" t="s">
        <v>1276</v>
      </c>
      <c r="C713" s="163">
        <v>2.39</v>
      </c>
      <c r="D713" s="160">
        <v>0.31</v>
      </c>
    </row>
    <row r="714" spans="1:4" x14ac:dyDescent="0.25">
      <c r="A714" s="166" t="s">
        <v>1277</v>
      </c>
      <c r="B714" s="165" t="s">
        <v>1278</v>
      </c>
      <c r="C714" s="163">
        <v>26.43</v>
      </c>
      <c r="D714" s="160">
        <v>0.35</v>
      </c>
    </row>
    <row r="715" spans="1:4" x14ac:dyDescent="0.25">
      <c r="A715" s="166" t="s">
        <v>1279</v>
      </c>
      <c r="B715" s="165" t="s">
        <v>1280</v>
      </c>
      <c r="C715" s="163">
        <v>30.03</v>
      </c>
      <c r="D715" s="160">
        <v>1.5</v>
      </c>
    </row>
    <row r="716" spans="1:4" x14ac:dyDescent="0.25">
      <c r="A716" s="166" t="s">
        <v>32</v>
      </c>
      <c r="B716" s="165" t="s">
        <v>1281</v>
      </c>
      <c r="C716" s="163">
        <v>29.76</v>
      </c>
      <c r="D716" s="160">
        <v>0.35</v>
      </c>
    </row>
    <row r="717" spans="1:4" x14ac:dyDescent="0.25">
      <c r="A717" s="166" t="s">
        <v>1282</v>
      </c>
      <c r="B717" s="165" t="s">
        <v>1283</v>
      </c>
      <c r="C717" s="163">
        <v>6</v>
      </c>
      <c r="D717" s="160">
        <v>0.02</v>
      </c>
    </row>
    <row r="718" spans="1:4" x14ac:dyDescent="0.25">
      <c r="A718" s="166" t="s">
        <v>1284</v>
      </c>
      <c r="B718" s="165" t="s">
        <v>1285</v>
      </c>
      <c r="C718" s="163">
        <v>1.19</v>
      </c>
      <c r="D718" s="160">
        <v>0.25</v>
      </c>
    </row>
    <row r="719" spans="1:4" x14ac:dyDescent="0.25">
      <c r="A719" s="166" t="s">
        <v>1286</v>
      </c>
      <c r="B719" s="165" t="s">
        <v>1287</v>
      </c>
      <c r="C719" s="163">
        <v>7.2</v>
      </c>
      <c r="D719" s="160">
        <v>0.24</v>
      </c>
    </row>
    <row r="720" spans="1:4" x14ac:dyDescent="0.25">
      <c r="A720" s="166" t="s">
        <v>1288</v>
      </c>
      <c r="B720" s="165" t="s">
        <v>1289</v>
      </c>
      <c r="C720" s="163">
        <v>7.2</v>
      </c>
      <c r="D720" s="160">
        <v>0.18</v>
      </c>
    </row>
    <row r="721" spans="1:4" x14ac:dyDescent="0.25">
      <c r="A721" s="166" t="s">
        <v>1290</v>
      </c>
      <c r="B721" s="165" t="s">
        <v>1291</v>
      </c>
      <c r="C721" s="163">
        <v>7.2</v>
      </c>
      <c r="D721" s="160">
        <v>0.21</v>
      </c>
    </row>
    <row r="722" spans="1:4" x14ac:dyDescent="0.25">
      <c r="A722" s="166" t="s">
        <v>1292</v>
      </c>
      <c r="B722" s="165" t="s">
        <v>1293</v>
      </c>
      <c r="C722" s="163">
        <v>6</v>
      </c>
      <c r="D722" s="160">
        <v>0</v>
      </c>
    </row>
    <row r="723" spans="1:4" x14ac:dyDescent="0.25">
      <c r="A723" s="166" t="s">
        <v>1294</v>
      </c>
      <c r="B723" s="165" t="s">
        <v>1295</v>
      </c>
      <c r="C723" s="163">
        <v>1.19</v>
      </c>
      <c r="D723" s="160">
        <v>0.18</v>
      </c>
    </row>
    <row r="724" spans="1:4" x14ac:dyDescent="0.25">
      <c r="A724" s="166" t="s">
        <v>1296</v>
      </c>
      <c r="B724" s="165" t="s">
        <v>1297</v>
      </c>
      <c r="C724" s="163">
        <v>6.6</v>
      </c>
      <c r="D724" s="160">
        <v>0.11</v>
      </c>
    </row>
    <row r="725" spans="1:4" x14ac:dyDescent="0.25">
      <c r="A725" s="166" t="s">
        <v>1298</v>
      </c>
      <c r="B725" s="165" t="s">
        <v>1299</v>
      </c>
      <c r="C725" s="163">
        <v>6.6</v>
      </c>
      <c r="D725" s="160">
        <v>8.4</v>
      </c>
    </row>
    <row r="726" spans="1:4" x14ac:dyDescent="0.25">
      <c r="A726" s="166" t="s">
        <v>23</v>
      </c>
      <c r="B726" s="165" t="s">
        <v>1300</v>
      </c>
      <c r="C726" s="163">
        <v>88.19</v>
      </c>
      <c r="D726" s="160">
        <v>8.4</v>
      </c>
    </row>
    <row r="727" spans="1:4" x14ac:dyDescent="0.25">
      <c r="A727" s="166" t="s">
        <v>1301</v>
      </c>
      <c r="B727" s="165" t="s">
        <v>1302</v>
      </c>
      <c r="C727" s="163">
        <v>120.16</v>
      </c>
      <c r="D727" s="160">
        <v>8.4</v>
      </c>
    </row>
    <row r="728" spans="1:4" x14ac:dyDescent="0.25">
      <c r="A728" s="166" t="s">
        <v>1303</v>
      </c>
      <c r="B728" s="165" t="s">
        <v>1304</v>
      </c>
      <c r="C728" s="163">
        <v>88.19</v>
      </c>
      <c r="D728" s="160">
        <v>1.05</v>
      </c>
    </row>
    <row r="729" spans="1:4" x14ac:dyDescent="0.25">
      <c r="A729" s="166" t="s">
        <v>1305</v>
      </c>
      <c r="B729" s="165" t="s">
        <v>1217</v>
      </c>
      <c r="C729" s="163">
        <v>33.64</v>
      </c>
      <c r="D729" s="160">
        <v>1.26</v>
      </c>
    </row>
    <row r="730" spans="1:4" x14ac:dyDescent="0.25">
      <c r="A730" s="166" t="s">
        <v>1306</v>
      </c>
      <c r="B730" s="165" t="s">
        <v>1219</v>
      </c>
      <c r="C730" s="163">
        <v>34.840000000000003</v>
      </c>
      <c r="D730" s="160">
        <v>1.2</v>
      </c>
    </row>
    <row r="731" spans="1:4" x14ac:dyDescent="0.25">
      <c r="A731" s="166" t="s">
        <v>1307</v>
      </c>
      <c r="B731" s="165" t="s">
        <v>1249</v>
      </c>
      <c r="C731" s="163">
        <v>40.85</v>
      </c>
      <c r="D731" s="160">
        <v>1.78</v>
      </c>
    </row>
    <row r="732" spans="1:4" x14ac:dyDescent="0.25">
      <c r="A732" s="166" t="s">
        <v>1308</v>
      </c>
      <c r="B732" s="165" t="s">
        <v>1221</v>
      </c>
      <c r="C732" s="163">
        <v>52.87</v>
      </c>
      <c r="D732" s="160">
        <v>1.1299999999999999</v>
      </c>
    </row>
    <row r="733" spans="1:4" x14ac:dyDescent="0.25">
      <c r="A733" s="166" t="s">
        <v>1309</v>
      </c>
      <c r="B733" s="165" t="s">
        <v>1223</v>
      </c>
      <c r="C733" s="163">
        <v>40.85</v>
      </c>
      <c r="D733" s="160">
        <v>0.18</v>
      </c>
    </row>
    <row r="734" spans="1:4" x14ac:dyDescent="0.25">
      <c r="A734" s="166" t="s">
        <v>304</v>
      </c>
      <c r="B734" s="165" t="s">
        <v>1226</v>
      </c>
      <c r="C734" s="163">
        <v>12</v>
      </c>
      <c r="D734" s="160">
        <v>1.81</v>
      </c>
    </row>
    <row r="735" spans="1:4" x14ac:dyDescent="0.25">
      <c r="A735" s="166" t="s">
        <v>50</v>
      </c>
      <c r="B735" s="165" t="s">
        <v>1227</v>
      </c>
      <c r="C735" s="163">
        <v>33.64</v>
      </c>
      <c r="D735" s="160">
        <v>2.4</v>
      </c>
    </row>
    <row r="736" spans="1:4" x14ac:dyDescent="0.25">
      <c r="A736" s="166" t="s">
        <v>1310</v>
      </c>
      <c r="B736" s="165" t="s">
        <v>1231</v>
      </c>
      <c r="C736" s="163">
        <v>60.07</v>
      </c>
      <c r="D736" s="160">
        <v>0.01</v>
      </c>
    </row>
    <row r="737" spans="1:4" x14ac:dyDescent="0.25">
      <c r="A737" s="166" t="s">
        <v>1311</v>
      </c>
      <c r="B737" s="165" t="s">
        <v>1312</v>
      </c>
      <c r="C737" s="163">
        <v>1.8</v>
      </c>
      <c r="D737" s="160">
        <v>0.01</v>
      </c>
    </row>
    <row r="738" spans="1:4" x14ac:dyDescent="0.25">
      <c r="A738" s="166" t="s">
        <v>1313</v>
      </c>
      <c r="B738" s="165" t="s">
        <v>1314</v>
      </c>
      <c r="C738" s="163">
        <v>0.7</v>
      </c>
      <c r="D738" s="160">
        <v>0.31</v>
      </c>
    </row>
    <row r="739" spans="1:4" x14ac:dyDescent="0.25">
      <c r="A739" s="166" t="s">
        <v>1315</v>
      </c>
      <c r="B739" s="165" t="s">
        <v>1316</v>
      </c>
      <c r="C739" s="163">
        <v>3.47</v>
      </c>
      <c r="D739" s="160">
        <v>0.08</v>
      </c>
    </row>
    <row r="740" spans="1:4" x14ac:dyDescent="0.25">
      <c r="A740" s="166" t="s">
        <v>1317</v>
      </c>
      <c r="B740" s="165" t="s">
        <v>1318</v>
      </c>
      <c r="C740" s="163">
        <v>0.88</v>
      </c>
      <c r="D740" s="160">
        <v>0.08</v>
      </c>
    </row>
    <row r="741" spans="1:4" x14ac:dyDescent="0.25">
      <c r="A741" s="166" t="s">
        <v>1319</v>
      </c>
      <c r="B741" s="165" t="s">
        <v>1320</v>
      </c>
      <c r="C741" s="163">
        <v>0.74</v>
      </c>
      <c r="D741" s="160">
        <v>0.01</v>
      </c>
    </row>
    <row r="742" spans="1:4" x14ac:dyDescent="0.25">
      <c r="A742" s="166" t="s">
        <v>1321</v>
      </c>
      <c r="B742" s="165" t="s">
        <v>1322</v>
      </c>
      <c r="C742" s="163">
        <v>0.32</v>
      </c>
      <c r="D742" s="160">
        <v>0.5</v>
      </c>
    </row>
    <row r="743" spans="1:4" x14ac:dyDescent="0.25">
      <c r="A743" s="166" t="s">
        <v>1323</v>
      </c>
      <c r="B743" s="165" t="s">
        <v>1324</v>
      </c>
      <c r="C743" s="163">
        <v>38.44</v>
      </c>
      <c r="D743" s="160">
        <v>1.4</v>
      </c>
    </row>
    <row r="744" spans="1:4" x14ac:dyDescent="0.25">
      <c r="A744" s="166" t="s">
        <v>1325</v>
      </c>
      <c r="B744" s="165" t="s">
        <v>1326</v>
      </c>
      <c r="C744" s="163">
        <v>50.46</v>
      </c>
      <c r="D744" s="160">
        <v>1.45</v>
      </c>
    </row>
    <row r="745" spans="1:4" x14ac:dyDescent="0.25">
      <c r="A745" s="166" t="s">
        <v>1327</v>
      </c>
      <c r="B745" s="165" t="s">
        <v>1328</v>
      </c>
      <c r="C745" s="163">
        <v>51.66</v>
      </c>
      <c r="D745" s="160">
        <v>0.64</v>
      </c>
    </row>
    <row r="746" spans="1:4" x14ac:dyDescent="0.25">
      <c r="A746" s="166" t="s">
        <v>1329</v>
      </c>
      <c r="B746" s="165" t="s">
        <v>1330</v>
      </c>
      <c r="C746" s="163">
        <v>38.57</v>
      </c>
      <c r="D746" s="160">
        <v>0.02</v>
      </c>
    </row>
    <row r="747" spans="1:4" x14ac:dyDescent="0.25">
      <c r="A747" s="166" t="s">
        <v>1331</v>
      </c>
      <c r="B747" s="165" t="s">
        <v>1332</v>
      </c>
      <c r="C747" s="163">
        <v>2.39</v>
      </c>
      <c r="D747" s="160">
        <v>1.05</v>
      </c>
    </row>
    <row r="748" spans="1:4" x14ac:dyDescent="0.25">
      <c r="A748" s="166" t="s">
        <v>1333</v>
      </c>
      <c r="B748" s="165" t="s">
        <v>1334</v>
      </c>
      <c r="C748" s="163">
        <v>48.02</v>
      </c>
      <c r="D748" s="160">
        <v>0.73</v>
      </c>
    </row>
    <row r="749" spans="1:4" x14ac:dyDescent="0.25">
      <c r="A749" s="166" t="s">
        <v>1335</v>
      </c>
      <c r="B749" s="165" t="s">
        <v>1336</v>
      </c>
      <c r="C749" s="163">
        <v>32.43</v>
      </c>
      <c r="D749" s="160">
        <v>0.7</v>
      </c>
    </row>
    <row r="750" spans="1:4" x14ac:dyDescent="0.25">
      <c r="A750" s="166" t="s">
        <v>1337</v>
      </c>
      <c r="B750" s="165" t="s">
        <v>1338</v>
      </c>
      <c r="C750" s="163">
        <v>33.06</v>
      </c>
      <c r="D750" s="160">
        <v>1.08</v>
      </c>
    </row>
    <row r="751" spans="1:4" x14ac:dyDescent="0.25">
      <c r="A751" s="166" t="s">
        <v>1339</v>
      </c>
      <c r="B751" s="165" t="s">
        <v>1340</v>
      </c>
      <c r="C751" s="163">
        <v>48.06</v>
      </c>
      <c r="D751" s="160">
        <v>1.28</v>
      </c>
    </row>
    <row r="752" spans="1:4" x14ac:dyDescent="0.25">
      <c r="A752" s="166" t="s">
        <v>1341</v>
      </c>
      <c r="B752" s="165" t="s">
        <v>1342</v>
      </c>
      <c r="C752" s="163">
        <v>51.66</v>
      </c>
      <c r="D752" s="160">
        <v>10.6</v>
      </c>
    </row>
    <row r="753" spans="1:4" x14ac:dyDescent="0.25">
      <c r="A753" s="166" t="s">
        <v>25</v>
      </c>
      <c r="B753" s="165" t="s">
        <v>1343</v>
      </c>
      <c r="C753" s="163">
        <v>115.75</v>
      </c>
      <c r="D753" s="160">
        <v>10.6</v>
      </c>
    </row>
    <row r="754" spans="1:4" x14ac:dyDescent="0.25">
      <c r="A754" s="166" t="s">
        <v>1344</v>
      </c>
      <c r="B754" s="165" t="s">
        <v>1345</v>
      </c>
      <c r="C754" s="177">
        <v>143.31</v>
      </c>
      <c r="D754" s="160">
        <v>10.6</v>
      </c>
    </row>
    <row r="755" spans="1:4" x14ac:dyDescent="0.25">
      <c r="A755" s="166" t="s">
        <v>1346</v>
      </c>
      <c r="B755" s="165" t="s">
        <v>1347</v>
      </c>
      <c r="C755" s="163">
        <v>115.75</v>
      </c>
      <c r="D755" s="160">
        <v>1.9</v>
      </c>
    </row>
    <row r="756" spans="1:4" x14ac:dyDescent="0.25">
      <c r="A756" s="166" t="s">
        <v>1348</v>
      </c>
      <c r="B756" s="165" t="s">
        <v>1217</v>
      </c>
      <c r="C756" s="163">
        <v>40.85</v>
      </c>
      <c r="D756" s="160">
        <v>2.4900000000000002</v>
      </c>
    </row>
    <row r="757" spans="1:4" x14ac:dyDescent="0.25">
      <c r="A757" s="166" t="s">
        <v>1349</v>
      </c>
      <c r="B757" s="165" t="s">
        <v>1219</v>
      </c>
      <c r="C757" s="163">
        <v>48.06</v>
      </c>
      <c r="D757" s="160">
        <v>2.2000000000000002</v>
      </c>
    </row>
    <row r="758" spans="1:4" x14ac:dyDescent="0.25">
      <c r="A758" s="166" t="s">
        <v>1350</v>
      </c>
      <c r="B758" s="165" t="s">
        <v>1249</v>
      </c>
      <c r="C758" s="163">
        <v>54.06</v>
      </c>
      <c r="D758" s="160">
        <v>3.59</v>
      </c>
    </row>
    <row r="759" spans="1:4" x14ac:dyDescent="0.25">
      <c r="A759" s="166" t="s">
        <v>1351</v>
      </c>
      <c r="B759" s="165" t="s">
        <v>1221</v>
      </c>
      <c r="C759" s="163">
        <v>66.09</v>
      </c>
      <c r="D759" s="160">
        <v>1.96</v>
      </c>
    </row>
    <row r="760" spans="1:4" x14ac:dyDescent="0.25">
      <c r="A760" s="166" t="s">
        <v>1352</v>
      </c>
      <c r="B760" s="165" t="s">
        <v>1223</v>
      </c>
      <c r="C760" s="163">
        <v>57.68</v>
      </c>
      <c r="D760" s="160">
        <v>0.91</v>
      </c>
    </row>
    <row r="761" spans="1:4" x14ac:dyDescent="0.25">
      <c r="A761" s="166" t="s">
        <v>309</v>
      </c>
      <c r="B761" s="165" t="s">
        <v>1226</v>
      </c>
      <c r="C761" s="163">
        <v>54.06</v>
      </c>
      <c r="D761" s="160">
        <v>2.31</v>
      </c>
    </row>
    <row r="762" spans="1:4" x14ac:dyDescent="0.25">
      <c r="A762" s="166" t="s">
        <v>52</v>
      </c>
      <c r="B762" s="165" t="s">
        <v>1227</v>
      </c>
      <c r="C762" s="163">
        <v>42.05</v>
      </c>
      <c r="D762" s="160">
        <v>5</v>
      </c>
    </row>
    <row r="763" spans="1:4" x14ac:dyDescent="0.25">
      <c r="A763" s="166" t="s">
        <v>1353</v>
      </c>
      <c r="B763" s="165" t="s">
        <v>1231</v>
      </c>
      <c r="C763" s="163">
        <v>78.099999999999994</v>
      </c>
      <c r="D763" s="160">
        <v>0.01</v>
      </c>
    </row>
    <row r="764" spans="1:4" x14ac:dyDescent="0.25">
      <c r="A764" s="166" t="s">
        <v>1354</v>
      </c>
      <c r="B764" s="165" t="s">
        <v>1355</v>
      </c>
      <c r="C764" s="163">
        <v>2.4</v>
      </c>
      <c r="D764" s="160">
        <v>0.01</v>
      </c>
    </row>
    <row r="765" spans="1:4" x14ac:dyDescent="0.25">
      <c r="A765" s="166" t="s">
        <v>1356</v>
      </c>
      <c r="B765" s="165" t="s">
        <v>1357</v>
      </c>
      <c r="C765" s="163">
        <v>3.59</v>
      </c>
      <c r="D765" s="160">
        <v>0.88</v>
      </c>
    </row>
    <row r="766" spans="1:4" x14ac:dyDescent="0.25">
      <c r="A766" s="166" t="s">
        <v>1358</v>
      </c>
      <c r="B766" s="165" t="s">
        <v>1359</v>
      </c>
      <c r="C766" s="163">
        <v>39.65</v>
      </c>
      <c r="D766" s="160">
        <v>2.5</v>
      </c>
    </row>
    <row r="767" spans="1:4" x14ac:dyDescent="0.25">
      <c r="A767" s="166" t="s">
        <v>1360</v>
      </c>
      <c r="B767" s="165" t="s">
        <v>1361</v>
      </c>
      <c r="C767" s="163">
        <v>64.88</v>
      </c>
      <c r="D767" s="160">
        <v>2.5</v>
      </c>
    </row>
    <row r="768" spans="1:4" x14ac:dyDescent="0.25">
      <c r="A768" s="166" t="s">
        <v>1362</v>
      </c>
      <c r="B768" s="165" t="s">
        <v>1363</v>
      </c>
      <c r="C768" s="163">
        <v>66.09</v>
      </c>
      <c r="D768" s="160">
        <v>0.99</v>
      </c>
    </row>
    <row r="769" spans="1:4" x14ac:dyDescent="0.25">
      <c r="A769" s="166" t="s">
        <v>1364</v>
      </c>
      <c r="B769" s="165" t="s">
        <v>1365</v>
      </c>
      <c r="C769" s="163">
        <v>39.76</v>
      </c>
      <c r="D769" s="160">
        <v>0.01</v>
      </c>
    </row>
    <row r="770" spans="1:4" x14ac:dyDescent="0.25">
      <c r="A770" s="166" t="s">
        <v>1366</v>
      </c>
      <c r="B770" s="165" t="s">
        <v>1276</v>
      </c>
      <c r="C770" s="163">
        <v>2.39</v>
      </c>
      <c r="D770" s="160">
        <v>1.2</v>
      </c>
    </row>
    <row r="771" spans="1:4" x14ac:dyDescent="0.25">
      <c r="A771" s="166" t="s">
        <v>1367</v>
      </c>
      <c r="B771" s="165" t="s">
        <v>1368</v>
      </c>
      <c r="C771" s="163">
        <v>42.99</v>
      </c>
      <c r="D771" s="160">
        <v>1.1000000000000001</v>
      </c>
    </row>
    <row r="772" spans="1:4" x14ac:dyDescent="0.25">
      <c r="A772" s="166" t="s">
        <v>1369</v>
      </c>
      <c r="B772" s="165" t="s">
        <v>1370</v>
      </c>
      <c r="C772" s="163">
        <v>42.43</v>
      </c>
      <c r="D772" s="160">
        <v>1.76</v>
      </c>
    </row>
    <row r="773" spans="1:4" x14ac:dyDescent="0.25">
      <c r="A773" s="166" t="s">
        <v>1371</v>
      </c>
      <c r="B773" s="165" t="s">
        <v>1340</v>
      </c>
      <c r="C773" s="163">
        <v>54.02</v>
      </c>
      <c r="D773" s="160">
        <v>1.6</v>
      </c>
    </row>
    <row r="774" spans="1:4" x14ac:dyDescent="0.25">
      <c r="A774" s="166" t="s">
        <v>1372</v>
      </c>
      <c r="B774" s="165" t="s">
        <v>1373</v>
      </c>
      <c r="C774" s="163">
        <v>44.46</v>
      </c>
      <c r="D774" s="160">
        <v>1.79</v>
      </c>
    </row>
    <row r="775" spans="1:4" x14ac:dyDescent="0.25">
      <c r="A775" s="166" t="s">
        <v>1374</v>
      </c>
      <c r="B775" s="165" t="s">
        <v>1375</v>
      </c>
      <c r="C775" s="163">
        <v>54.06</v>
      </c>
      <c r="D775" s="160">
        <v>0.5</v>
      </c>
    </row>
    <row r="776" spans="1:4" x14ac:dyDescent="0.25">
      <c r="A776" s="166" t="s">
        <v>71</v>
      </c>
      <c r="B776" s="165" t="s">
        <v>1136</v>
      </c>
      <c r="C776" s="163">
        <v>5.04</v>
      </c>
      <c r="D776" s="160">
        <v>0.25</v>
      </c>
    </row>
    <row r="777" spans="1:4" x14ac:dyDescent="0.25">
      <c r="A777" s="166" t="s">
        <v>64</v>
      </c>
      <c r="B777" s="165" t="s">
        <v>1139</v>
      </c>
      <c r="C777" s="163">
        <v>3</v>
      </c>
      <c r="D777" s="160">
        <v>0.34</v>
      </c>
    </row>
    <row r="778" spans="1:4" x14ac:dyDescent="0.25">
      <c r="A778" s="166" t="s">
        <v>65</v>
      </c>
      <c r="B778" s="165" t="s">
        <v>1139</v>
      </c>
      <c r="C778" s="163">
        <v>4.8</v>
      </c>
      <c r="D778" s="160">
        <v>0.75</v>
      </c>
    </row>
    <row r="779" spans="1:4" x14ac:dyDescent="0.25">
      <c r="A779" s="166" t="s">
        <v>445</v>
      </c>
      <c r="B779" s="165" t="s">
        <v>1139</v>
      </c>
      <c r="C779" s="163">
        <v>7.2</v>
      </c>
      <c r="D779" s="160">
        <v>0.94</v>
      </c>
    </row>
    <row r="780" spans="1:4" x14ac:dyDescent="0.25">
      <c r="A780" s="166" t="s">
        <v>72</v>
      </c>
      <c r="B780" s="165" t="s">
        <v>1136</v>
      </c>
      <c r="C780" s="163">
        <v>8.0500000000000007</v>
      </c>
      <c r="D780" s="160">
        <v>1.25</v>
      </c>
    </row>
    <row r="781" spans="1:4" x14ac:dyDescent="0.25">
      <c r="A781" s="166" t="s">
        <v>446</v>
      </c>
      <c r="B781" s="165" t="s">
        <v>1136</v>
      </c>
      <c r="C781" s="163">
        <v>13.21</v>
      </c>
      <c r="D781" s="160">
        <v>3.5</v>
      </c>
    </row>
    <row r="782" spans="1:4" x14ac:dyDescent="0.25">
      <c r="A782" s="166" t="s">
        <v>235</v>
      </c>
      <c r="B782" s="165" t="s">
        <v>1376</v>
      </c>
      <c r="C782" s="163">
        <v>209.46</v>
      </c>
      <c r="D782" s="160">
        <v>4.3</v>
      </c>
    </row>
    <row r="783" spans="1:4" x14ac:dyDescent="0.25">
      <c r="A783" s="166" t="s">
        <v>236</v>
      </c>
      <c r="B783" s="165" t="s">
        <v>1377</v>
      </c>
      <c r="C783" s="163">
        <v>330.74</v>
      </c>
      <c r="D783" s="160">
        <v>1.2</v>
      </c>
    </row>
    <row r="784" spans="1:4" x14ac:dyDescent="0.25">
      <c r="A784" s="166" t="s">
        <v>450</v>
      </c>
      <c r="B784" s="165" t="s">
        <v>1378</v>
      </c>
      <c r="C784" s="163">
        <v>385.86</v>
      </c>
      <c r="D784" s="160">
        <v>0.94</v>
      </c>
    </row>
    <row r="785" spans="1:4" x14ac:dyDescent="0.25">
      <c r="A785" s="166" t="s">
        <v>452</v>
      </c>
      <c r="B785" s="165" t="s">
        <v>1379</v>
      </c>
      <c r="C785" s="163">
        <v>480.59</v>
      </c>
      <c r="D785" s="160">
        <v>1.6</v>
      </c>
    </row>
    <row r="786" spans="1:4" x14ac:dyDescent="0.25">
      <c r="A786" s="166" t="s">
        <v>454</v>
      </c>
      <c r="B786" s="165" t="s">
        <v>1380</v>
      </c>
      <c r="C786" s="163">
        <v>676.47</v>
      </c>
      <c r="D786" s="160">
        <v>22.5</v>
      </c>
    </row>
    <row r="787" spans="1:4" x14ac:dyDescent="0.25">
      <c r="A787" s="166" t="s">
        <v>27</v>
      </c>
      <c r="B787" s="165" t="s">
        <v>1381</v>
      </c>
      <c r="C787" s="163">
        <v>242.99</v>
      </c>
      <c r="D787" s="160">
        <v>4.0999999999999996</v>
      </c>
    </row>
    <row r="788" spans="1:4" x14ac:dyDescent="0.25">
      <c r="A788" s="166" t="s">
        <v>1382</v>
      </c>
      <c r="B788" s="165" t="s">
        <v>1217</v>
      </c>
      <c r="C788" s="163">
        <v>88.91</v>
      </c>
      <c r="D788" s="160">
        <v>5.0999999999999996</v>
      </c>
    </row>
    <row r="789" spans="1:4" x14ac:dyDescent="0.25">
      <c r="A789" s="166" t="s">
        <v>1383</v>
      </c>
      <c r="B789" s="165" t="s">
        <v>1219</v>
      </c>
      <c r="C789" s="163">
        <v>103.34</v>
      </c>
      <c r="D789" s="160">
        <v>7.3</v>
      </c>
    </row>
    <row r="790" spans="1:4" x14ac:dyDescent="0.25">
      <c r="A790" s="166" t="s">
        <v>1384</v>
      </c>
      <c r="B790" s="165" t="s">
        <v>1221</v>
      </c>
      <c r="C790" s="163">
        <v>139.38999999999999</v>
      </c>
      <c r="D790" s="160">
        <v>2.5</v>
      </c>
    </row>
    <row r="791" spans="1:4" x14ac:dyDescent="0.25">
      <c r="A791" s="166" t="s">
        <v>1385</v>
      </c>
      <c r="B791" s="165" t="s">
        <v>1223</v>
      </c>
      <c r="C791" s="163">
        <v>104.05</v>
      </c>
      <c r="D791" s="160">
        <v>3.1</v>
      </c>
    </row>
    <row r="792" spans="1:4" x14ac:dyDescent="0.25">
      <c r="A792" s="166" t="s">
        <v>1386</v>
      </c>
      <c r="B792" s="165" t="s">
        <v>1387</v>
      </c>
      <c r="C792" s="163">
        <v>52.76</v>
      </c>
      <c r="D792" s="160">
        <v>2.1</v>
      </c>
    </row>
    <row r="793" spans="1:4" x14ac:dyDescent="0.25">
      <c r="A793" s="166" t="s">
        <v>457</v>
      </c>
      <c r="B793" s="165" t="s">
        <v>1226</v>
      </c>
      <c r="C793" s="163">
        <v>99.23</v>
      </c>
      <c r="D793" s="160">
        <v>0.21299999999999999</v>
      </c>
    </row>
    <row r="794" spans="1:4" x14ac:dyDescent="0.25">
      <c r="A794" s="166" t="s">
        <v>53</v>
      </c>
      <c r="B794" s="165" t="s">
        <v>1388</v>
      </c>
      <c r="C794" s="163">
        <v>6.6</v>
      </c>
      <c r="D794" s="160">
        <v>0.02</v>
      </c>
    </row>
    <row r="795" spans="1:4" x14ac:dyDescent="0.25">
      <c r="A795" s="166" t="s">
        <v>1389</v>
      </c>
      <c r="B795" s="165" t="s">
        <v>1390</v>
      </c>
      <c r="C795" s="163">
        <v>3.59</v>
      </c>
      <c r="D795" s="160">
        <v>0.03</v>
      </c>
    </row>
    <row r="796" spans="1:4" x14ac:dyDescent="0.25">
      <c r="A796" s="166" t="s">
        <v>1391</v>
      </c>
      <c r="B796" s="165" t="s">
        <v>1392</v>
      </c>
      <c r="C796" s="163">
        <v>4.8</v>
      </c>
      <c r="D796" s="160">
        <v>4</v>
      </c>
    </row>
    <row r="797" spans="1:4" x14ac:dyDescent="0.25">
      <c r="A797" s="166" t="s">
        <v>1393</v>
      </c>
      <c r="B797" s="165" t="s">
        <v>1394</v>
      </c>
      <c r="C797" s="163">
        <v>51.66</v>
      </c>
      <c r="D797" s="160">
        <v>3.1</v>
      </c>
    </row>
    <row r="798" spans="1:4" x14ac:dyDescent="0.25">
      <c r="A798" s="166" t="s">
        <v>1395</v>
      </c>
      <c r="B798" s="165" t="s">
        <v>1396</v>
      </c>
      <c r="C798" s="163">
        <v>52.83</v>
      </c>
      <c r="D798" s="160">
        <v>3.1</v>
      </c>
    </row>
    <row r="799" spans="1:4" x14ac:dyDescent="0.25">
      <c r="A799" s="166" t="s">
        <v>1397</v>
      </c>
      <c r="B799" s="165" t="s">
        <v>1398</v>
      </c>
      <c r="C799" s="163">
        <v>51.79</v>
      </c>
      <c r="D799" s="160">
        <v>0.01</v>
      </c>
    </row>
    <row r="800" spans="1:4" x14ac:dyDescent="0.25">
      <c r="A800" s="166" t="s">
        <v>1399</v>
      </c>
      <c r="B800" s="165" t="s">
        <v>1276</v>
      </c>
      <c r="C800" s="163">
        <v>2.39</v>
      </c>
      <c r="D800" s="160">
        <v>3.1</v>
      </c>
    </row>
    <row r="801" spans="1:4" x14ac:dyDescent="0.25">
      <c r="A801" s="166" t="s">
        <v>1400</v>
      </c>
      <c r="B801" s="165" t="s">
        <v>1401</v>
      </c>
      <c r="C801" s="163">
        <v>52.87</v>
      </c>
      <c r="D801" s="160">
        <v>5.4</v>
      </c>
    </row>
    <row r="802" spans="1:4" x14ac:dyDescent="0.25">
      <c r="A802" s="166" t="s">
        <v>1402</v>
      </c>
      <c r="B802" s="165" t="s">
        <v>1403</v>
      </c>
      <c r="C802" s="163">
        <v>144.19999999999999</v>
      </c>
      <c r="D802" s="160">
        <v>3</v>
      </c>
    </row>
    <row r="803" spans="1:4" x14ac:dyDescent="0.25">
      <c r="A803" s="166" t="s">
        <v>1404</v>
      </c>
      <c r="B803" s="165" t="s">
        <v>1405</v>
      </c>
      <c r="C803" s="163">
        <v>56.47</v>
      </c>
      <c r="D803" s="160">
        <v>5.8</v>
      </c>
    </row>
    <row r="804" spans="1:4" x14ac:dyDescent="0.25">
      <c r="A804" s="166" t="s">
        <v>1406</v>
      </c>
      <c r="B804" s="165" t="s">
        <v>1407</v>
      </c>
      <c r="C804" s="163">
        <v>140.44</v>
      </c>
      <c r="D804" s="160">
        <v>11.9</v>
      </c>
    </row>
    <row r="805" spans="1:4" x14ac:dyDescent="0.25">
      <c r="A805" s="166" t="s">
        <v>217</v>
      </c>
      <c r="B805" s="165" t="s">
        <v>1408</v>
      </c>
      <c r="C805" s="163">
        <v>31.24</v>
      </c>
      <c r="D805" s="160">
        <v>33.200000000000003</v>
      </c>
    </row>
    <row r="806" spans="1:4" x14ac:dyDescent="0.25">
      <c r="A806" s="166" t="s">
        <v>29</v>
      </c>
      <c r="B806" s="165" t="s">
        <v>1409</v>
      </c>
      <c r="C806" s="163">
        <v>419.99</v>
      </c>
      <c r="D806" s="160">
        <v>3.9</v>
      </c>
    </row>
    <row r="807" spans="1:4" x14ac:dyDescent="0.25">
      <c r="A807" s="166" t="s">
        <v>1410</v>
      </c>
      <c r="B807" s="165" t="s">
        <v>1217</v>
      </c>
      <c r="C807" s="163">
        <v>96.13</v>
      </c>
      <c r="D807" s="160">
        <v>2.16</v>
      </c>
    </row>
    <row r="808" spans="1:4" x14ac:dyDescent="0.25">
      <c r="A808" s="166" t="s">
        <v>1411</v>
      </c>
      <c r="B808" s="165" t="s">
        <v>1412</v>
      </c>
      <c r="C808" s="163">
        <v>84.11</v>
      </c>
      <c r="D808" s="160">
        <v>1.89</v>
      </c>
    </row>
    <row r="809" spans="1:4" x14ac:dyDescent="0.25">
      <c r="A809" s="166" t="s">
        <v>1413</v>
      </c>
      <c r="B809" s="165" t="s">
        <v>1414</v>
      </c>
      <c r="C809" s="163">
        <v>84.11</v>
      </c>
      <c r="D809" s="160">
        <v>3.29</v>
      </c>
    </row>
    <row r="810" spans="1:4" x14ac:dyDescent="0.25">
      <c r="A810" s="166" t="s">
        <v>1415</v>
      </c>
      <c r="B810" s="165" t="s">
        <v>1416</v>
      </c>
      <c r="C810" s="163">
        <v>108.14</v>
      </c>
      <c r="D810" s="160">
        <v>1.44</v>
      </c>
    </row>
    <row r="811" spans="1:4" x14ac:dyDescent="0.25">
      <c r="A811" s="166" t="s">
        <v>1417</v>
      </c>
      <c r="B811" s="165" t="s">
        <v>1418</v>
      </c>
      <c r="C811" s="163">
        <v>108.14</v>
      </c>
      <c r="D811" s="160">
        <v>0.42</v>
      </c>
    </row>
    <row r="812" spans="1:4" x14ac:dyDescent="0.25">
      <c r="A812" s="166" t="s">
        <v>1419</v>
      </c>
      <c r="B812" s="165" t="s">
        <v>1420</v>
      </c>
      <c r="C812" s="163">
        <v>48.06</v>
      </c>
      <c r="D812" s="160">
        <v>2</v>
      </c>
    </row>
    <row r="813" spans="1:4" x14ac:dyDescent="0.25">
      <c r="A813" s="166" t="s">
        <v>1421</v>
      </c>
      <c r="B813" s="165" t="s">
        <v>1422</v>
      </c>
      <c r="C813" s="163">
        <v>71.86</v>
      </c>
      <c r="D813" s="160">
        <v>1.3</v>
      </c>
    </row>
    <row r="814" spans="1:4" x14ac:dyDescent="0.25">
      <c r="A814" s="166" t="s">
        <v>158</v>
      </c>
      <c r="B814" s="165" t="s">
        <v>1423</v>
      </c>
      <c r="C814" s="163">
        <v>84.11</v>
      </c>
      <c r="D814" s="160">
        <v>1.9</v>
      </c>
    </row>
    <row r="815" spans="1:4" x14ac:dyDescent="0.25">
      <c r="A815" s="166" t="s">
        <v>1424</v>
      </c>
      <c r="B815" s="165" t="s">
        <v>1425</v>
      </c>
      <c r="C815" s="163">
        <v>72.37</v>
      </c>
      <c r="D815" s="160">
        <v>28</v>
      </c>
    </row>
    <row r="816" spans="1:4" x14ac:dyDescent="0.25">
      <c r="A816" s="166" t="s">
        <v>1426</v>
      </c>
      <c r="B816" s="165" t="s">
        <v>1427</v>
      </c>
      <c r="C816" s="163">
        <v>781.11</v>
      </c>
      <c r="D816" s="160">
        <v>5.2</v>
      </c>
    </row>
    <row r="817" spans="1:4" x14ac:dyDescent="0.25">
      <c r="A817" s="166" t="s">
        <v>1428</v>
      </c>
      <c r="B817" s="165" t="s">
        <v>1429</v>
      </c>
      <c r="C817" s="163">
        <v>132.16999999999999</v>
      </c>
      <c r="D817" s="160">
        <v>3.55</v>
      </c>
    </row>
    <row r="818" spans="1:4" x14ac:dyDescent="0.25">
      <c r="A818" s="166" t="s">
        <v>218</v>
      </c>
      <c r="B818" s="165" t="s">
        <v>1430</v>
      </c>
      <c r="C818" s="163">
        <v>66.790000000000006</v>
      </c>
      <c r="D818" s="160">
        <v>64.2</v>
      </c>
    </row>
    <row r="819" spans="1:4" x14ac:dyDescent="0.25">
      <c r="A819" s="166" t="s">
        <v>465</v>
      </c>
      <c r="B819" s="165" t="s">
        <v>1431</v>
      </c>
      <c r="C819" s="163">
        <v>829.99</v>
      </c>
      <c r="D819" s="160">
        <v>7.12</v>
      </c>
    </row>
    <row r="820" spans="1:4" x14ac:dyDescent="0.25">
      <c r="A820" s="166" t="s">
        <v>1432</v>
      </c>
      <c r="B820" s="165" t="s">
        <v>1217</v>
      </c>
      <c r="C820" s="163">
        <v>132.16999999999999</v>
      </c>
      <c r="D820" s="160">
        <v>4.84</v>
      </c>
    </row>
    <row r="821" spans="1:4" x14ac:dyDescent="0.25">
      <c r="A821" s="166" t="s">
        <v>1433</v>
      </c>
      <c r="B821" s="165" t="s">
        <v>1434</v>
      </c>
      <c r="C821" s="163">
        <v>168.23</v>
      </c>
      <c r="D821" s="160">
        <v>4.09</v>
      </c>
    </row>
    <row r="822" spans="1:4" x14ac:dyDescent="0.25">
      <c r="A822" s="166" t="s">
        <v>1435</v>
      </c>
      <c r="B822" s="165" t="s">
        <v>1436</v>
      </c>
      <c r="C822" s="163">
        <v>168.23</v>
      </c>
      <c r="D822" s="160">
        <v>7.24</v>
      </c>
    </row>
    <row r="823" spans="1:4" x14ac:dyDescent="0.25">
      <c r="A823" s="166" t="s">
        <v>1437</v>
      </c>
      <c r="B823" s="165" t="s">
        <v>1416</v>
      </c>
      <c r="C823" s="163">
        <v>240.33</v>
      </c>
      <c r="D823" s="160">
        <v>2.1</v>
      </c>
    </row>
    <row r="824" spans="1:4" x14ac:dyDescent="0.25">
      <c r="A824" s="166" t="s">
        <v>1438</v>
      </c>
      <c r="B824" s="165" t="s">
        <v>1439</v>
      </c>
      <c r="C824" s="163">
        <v>156.21</v>
      </c>
      <c r="D824" s="160">
        <v>19</v>
      </c>
    </row>
    <row r="825" spans="1:4" x14ac:dyDescent="0.25">
      <c r="A825" s="166" t="s">
        <v>244</v>
      </c>
      <c r="B825" s="165" t="s">
        <v>1440</v>
      </c>
      <c r="C825" s="163">
        <v>2403.44</v>
      </c>
      <c r="D825" s="160">
        <v>9</v>
      </c>
    </row>
    <row r="826" spans="1:4" x14ac:dyDescent="0.25">
      <c r="A826" s="166" t="s">
        <v>468</v>
      </c>
      <c r="B826" s="165" t="s">
        <v>1441</v>
      </c>
      <c r="C826" s="163">
        <v>1081.54</v>
      </c>
      <c r="D826" s="160">
        <v>0.75</v>
      </c>
    </row>
    <row r="827" spans="1:4" x14ac:dyDescent="0.25">
      <c r="A827" s="166" t="s">
        <v>1442</v>
      </c>
      <c r="B827" s="165" t="s">
        <v>1420</v>
      </c>
      <c r="C827" s="163">
        <v>72.09</v>
      </c>
      <c r="D827" s="160">
        <v>4</v>
      </c>
    </row>
    <row r="828" spans="1:4" x14ac:dyDescent="0.25">
      <c r="A828" s="166" t="s">
        <v>1443</v>
      </c>
      <c r="B828" s="165" t="s">
        <v>1422</v>
      </c>
      <c r="C828" s="163">
        <v>120.16</v>
      </c>
      <c r="D828" s="160">
        <v>1.34</v>
      </c>
    </row>
    <row r="829" spans="1:4" x14ac:dyDescent="0.25">
      <c r="A829" s="166" t="s">
        <v>1444</v>
      </c>
      <c r="B829" s="165" t="s">
        <v>1445</v>
      </c>
      <c r="C829" s="163">
        <v>96.13</v>
      </c>
      <c r="D829" s="160">
        <v>3.5</v>
      </c>
    </row>
    <row r="830" spans="1:4" x14ac:dyDescent="0.25">
      <c r="A830" s="166" t="s">
        <v>1446</v>
      </c>
      <c r="B830" s="165" t="s">
        <v>1425</v>
      </c>
      <c r="C830" s="163">
        <v>122.57</v>
      </c>
      <c r="D830" s="160">
        <v>1.82</v>
      </c>
    </row>
    <row r="831" spans="1:4" x14ac:dyDescent="0.25">
      <c r="A831" s="166" t="s">
        <v>1447</v>
      </c>
      <c r="B831" s="165" t="s">
        <v>1448</v>
      </c>
      <c r="C831" s="163">
        <v>360.51</v>
      </c>
      <c r="D831" s="160">
        <v>7.5</v>
      </c>
    </row>
    <row r="832" spans="1:4" x14ac:dyDescent="0.25">
      <c r="A832" s="166" t="s">
        <v>1449</v>
      </c>
      <c r="B832" s="165" t="s">
        <v>1450</v>
      </c>
      <c r="C832" s="163">
        <v>180.24</v>
      </c>
      <c r="D832" s="160">
        <v>5.2</v>
      </c>
    </row>
    <row r="833" spans="1:4" x14ac:dyDescent="0.25">
      <c r="A833" s="166" t="s">
        <v>1451</v>
      </c>
      <c r="B833" s="165" t="s">
        <v>1452</v>
      </c>
      <c r="C833" s="163">
        <v>101.29</v>
      </c>
      <c r="D833" s="160">
        <v>44</v>
      </c>
    </row>
    <row r="834" spans="1:4" x14ac:dyDescent="0.25">
      <c r="A834" s="166" t="s">
        <v>1453</v>
      </c>
      <c r="B834" s="165" t="s">
        <v>1454</v>
      </c>
      <c r="C834" s="163">
        <v>1176.01</v>
      </c>
      <c r="D834" s="160">
        <v>1.64</v>
      </c>
    </row>
    <row r="835" spans="1:4" x14ac:dyDescent="0.25">
      <c r="A835" s="166" t="s">
        <v>272</v>
      </c>
      <c r="B835" s="165" t="s">
        <v>1455</v>
      </c>
      <c r="C835" s="163">
        <v>63.68</v>
      </c>
      <c r="D835" s="160">
        <v>1.68</v>
      </c>
    </row>
    <row r="836" spans="1:4" x14ac:dyDescent="0.25">
      <c r="A836" s="166" t="s">
        <v>274</v>
      </c>
      <c r="B836" s="165" t="s">
        <v>1455</v>
      </c>
      <c r="C836" s="163">
        <v>66.09</v>
      </c>
      <c r="D836" s="160">
        <v>2</v>
      </c>
    </row>
    <row r="837" spans="1:4" x14ac:dyDescent="0.25">
      <c r="A837" s="166" t="s">
        <v>275</v>
      </c>
      <c r="B837" s="165" t="s">
        <v>1455</v>
      </c>
      <c r="C837" s="163">
        <v>180.24</v>
      </c>
      <c r="D837" s="160">
        <v>4.5999999999999996</v>
      </c>
    </row>
    <row r="838" spans="1:4" x14ac:dyDescent="0.25">
      <c r="A838" s="166" t="s">
        <v>281</v>
      </c>
      <c r="B838" s="165" t="s">
        <v>1455</v>
      </c>
      <c r="C838" s="163">
        <v>240.33</v>
      </c>
      <c r="D838" s="160">
        <v>0.63</v>
      </c>
    </row>
    <row r="839" spans="1:4" x14ac:dyDescent="0.25">
      <c r="A839" s="166" t="s">
        <v>1456</v>
      </c>
      <c r="B839" s="165" t="s">
        <v>1457</v>
      </c>
      <c r="C839" s="163">
        <v>32.340000000000003</v>
      </c>
      <c r="D839" s="160">
        <v>0.56000000000000005</v>
      </c>
    </row>
    <row r="840" spans="1:4" x14ac:dyDescent="0.25">
      <c r="A840" s="166" t="s">
        <v>1458</v>
      </c>
      <c r="B840" s="165" t="s">
        <v>1459</v>
      </c>
      <c r="C840" s="163">
        <v>32.39</v>
      </c>
      <c r="D840" s="160">
        <v>1.02</v>
      </c>
    </row>
    <row r="841" spans="1:4" x14ac:dyDescent="0.25">
      <c r="A841" s="166" t="s">
        <v>1460</v>
      </c>
      <c r="B841" s="165" t="s">
        <v>1461</v>
      </c>
      <c r="C841" s="163">
        <v>38.44</v>
      </c>
      <c r="D841" s="160">
        <v>0</v>
      </c>
    </row>
    <row r="842" spans="1:4" x14ac:dyDescent="0.25">
      <c r="A842" s="166" t="s">
        <v>1462</v>
      </c>
      <c r="B842" s="165" t="s">
        <v>1463</v>
      </c>
      <c r="C842" s="163">
        <v>29.76</v>
      </c>
      <c r="D842" s="160">
        <v>1</v>
      </c>
    </row>
    <row r="843" spans="1:4" x14ac:dyDescent="0.25">
      <c r="A843" s="166" t="s">
        <v>1464</v>
      </c>
      <c r="B843" s="165" t="s">
        <v>1465</v>
      </c>
      <c r="C843" s="163">
        <v>24.03</v>
      </c>
      <c r="D843" s="160">
        <v>2.38</v>
      </c>
    </row>
    <row r="844" spans="1:4" x14ac:dyDescent="0.25">
      <c r="A844" s="166" t="s">
        <v>1466</v>
      </c>
      <c r="B844" s="165" t="s">
        <v>1467</v>
      </c>
      <c r="C844" s="163">
        <v>65.58</v>
      </c>
      <c r="D844" s="160">
        <v>1.1299999999999999</v>
      </c>
    </row>
    <row r="845" spans="1:4" x14ac:dyDescent="0.25">
      <c r="A845" s="166" t="s">
        <v>1468</v>
      </c>
      <c r="B845" s="165" t="s">
        <v>1469</v>
      </c>
      <c r="C845" s="163">
        <v>51.66</v>
      </c>
      <c r="D845" s="160">
        <v>0.54</v>
      </c>
    </row>
    <row r="846" spans="1:4" x14ac:dyDescent="0.25">
      <c r="A846" s="166" t="s">
        <v>1470</v>
      </c>
      <c r="B846" s="165" t="s">
        <v>1471</v>
      </c>
      <c r="C846" s="163">
        <v>28.73</v>
      </c>
      <c r="D846" s="160">
        <v>0</v>
      </c>
    </row>
    <row r="847" spans="1:4" x14ac:dyDescent="0.25">
      <c r="A847" s="166" t="s">
        <v>1472</v>
      </c>
      <c r="B847" s="165" t="s">
        <v>1473</v>
      </c>
      <c r="C847" s="163">
        <v>9.91</v>
      </c>
      <c r="D847" s="160">
        <v>0.47</v>
      </c>
    </row>
    <row r="848" spans="1:4" x14ac:dyDescent="0.25">
      <c r="A848" s="166" t="s">
        <v>1474</v>
      </c>
      <c r="B848" s="165" t="s">
        <v>1475</v>
      </c>
      <c r="C848" s="163">
        <v>29.99</v>
      </c>
      <c r="D848" s="160">
        <v>1.07</v>
      </c>
    </row>
    <row r="849" spans="1:4" x14ac:dyDescent="0.25">
      <c r="A849" s="166" t="s">
        <v>1476</v>
      </c>
      <c r="B849" s="165" t="s">
        <v>1477</v>
      </c>
      <c r="C849" s="163">
        <v>60.07</v>
      </c>
      <c r="D849" s="160">
        <v>0.53</v>
      </c>
    </row>
    <row r="850" spans="1:4" x14ac:dyDescent="0.25">
      <c r="A850" s="166" t="s">
        <v>1478</v>
      </c>
      <c r="B850" s="165" t="s">
        <v>1479</v>
      </c>
      <c r="C850" s="163">
        <v>24.02</v>
      </c>
      <c r="D850" s="160">
        <v>22</v>
      </c>
    </row>
    <row r="851" spans="1:4" x14ac:dyDescent="0.25">
      <c r="A851" s="166" t="s">
        <v>1480</v>
      </c>
      <c r="B851" s="165" t="s">
        <v>1481</v>
      </c>
      <c r="C851" s="163">
        <v>230.99</v>
      </c>
      <c r="D851" s="160">
        <v>1</v>
      </c>
    </row>
    <row r="852" spans="1:4" x14ac:dyDescent="0.25">
      <c r="A852" s="166" t="s">
        <v>1482</v>
      </c>
      <c r="B852" s="165" t="s">
        <v>1483</v>
      </c>
      <c r="C852" s="163">
        <v>22.04</v>
      </c>
      <c r="D852" s="160">
        <v>1.3</v>
      </c>
    </row>
    <row r="853" spans="1:4" x14ac:dyDescent="0.25">
      <c r="A853" s="166" t="s">
        <v>1484</v>
      </c>
      <c r="B853" s="165" t="s">
        <v>1485</v>
      </c>
      <c r="C853" s="163">
        <v>19.829999999999998</v>
      </c>
      <c r="D853" s="160">
        <v>70</v>
      </c>
    </row>
    <row r="854" spans="1:4" x14ac:dyDescent="0.25">
      <c r="A854" s="166" t="s">
        <v>1486</v>
      </c>
      <c r="B854" s="165" t="s">
        <v>1487</v>
      </c>
      <c r="C854" s="163">
        <v>682.49</v>
      </c>
      <c r="D854" s="160">
        <v>1.19</v>
      </c>
    </row>
    <row r="855" spans="1:4" x14ac:dyDescent="0.25">
      <c r="A855" s="166" t="s">
        <v>1488</v>
      </c>
      <c r="B855" s="165" t="s">
        <v>1489</v>
      </c>
      <c r="C855" s="163">
        <v>39.54</v>
      </c>
      <c r="D855" s="160">
        <v>1.05</v>
      </c>
    </row>
    <row r="856" spans="1:4" x14ac:dyDescent="0.25">
      <c r="A856" s="166" t="s">
        <v>1490</v>
      </c>
      <c r="B856" s="165" t="s">
        <v>1491</v>
      </c>
      <c r="C856" s="163">
        <v>39.65</v>
      </c>
      <c r="D856" s="160">
        <v>1.05</v>
      </c>
    </row>
    <row r="857" spans="1:4" x14ac:dyDescent="0.25">
      <c r="A857" s="166" t="s">
        <v>1492</v>
      </c>
      <c r="B857" s="165" t="s">
        <v>1493</v>
      </c>
      <c r="C857" s="163">
        <v>39.61</v>
      </c>
      <c r="D857" s="160">
        <v>1.25</v>
      </c>
    </row>
    <row r="858" spans="1:4" x14ac:dyDescent="0.25">
      <c r="A858" s="166" t="s">
        <v>1494</v>
      </c>
      <c r="B858" s="165" t="s">
        <v>1495</v>
      </c>
      <c r="C858" s="163">
        <v>38.35</v>
      </c>
      <c r="D858" s="160">
        <v>1.24</v>
      </c>
    </row>
    <row r="859" spans="1:4" x14ac:dyDescent="0.25">
      <c r="A859" s="166" t="s">
        <v>1496</v>
      </c>
      <c r="B859" s="165" t="s">
        <v>1497</v>
      </c>
      <c r="C859" s="163">
        <v>38.4</v>
      </c>
      <c r="D859" s="160">
        <v>1.24</v>
      </c>
    </row>
    <row r="860" spans="1:4" x14ac:dyDescent="0.25">
      <c r="A860" s="166" t="s">
        <v>1498</v>
      </c>
      <c r="B860" s="165" t="s">
        <v>1499</v>
      </c>
      <c r="C860" s="163">
        <v>39.65</v>
      </c>
      <c r="D860" s="160">
        <v>0.33</v>
      </c>
    </row>
    <row r="861" spans="1:4" x14ac:dyDescent="0.25">
      <c r="A861" s="166" t="s">
        <v>1500</v>
      </c>
      <c r="B861" s="165" t="s">
        <v>1501</v>
      </c>
      <c r="C861" s="163">
        <v>33.04</v>
      </c>
      <c r="D861" s="160">
        <v>1.54</v>
      </c>
    </row>
    <row r="862" spans="1:4" x14ac:dyDescent="0.25">
      <c r="A862" s="166" t="s">
        <v>1502</v>
      </c>
      <c r="B862" s="165" t="s">
        <v>1503</v>
      </c>
      <c r="C862" s="163">
        <v>27.64</v>
      </c>
      <c r="D862" s="160">
        <v>2.66</v>
      </c>
    </row>
    <row r="863" spans="1:4" x14ac:dyDescent="0.25">
      <c r="A863" s="166" t="s">
        <v>1504</v>
      </c>
      <c r="B863" s="165" t="s">
        <v>1505</v>
      </c>
      <c r="C863" s="163">
        <v>66.14</v>
      </c>
      <c r="D863" s="160">
        <v>1.98</v>
      </c>
    </row>
    <row r="864" spans="1:4" x14ac:dyDescent="0.25">
      <c r="A864" s="166" t="s">
        <v>1506</v>
      </c>
      <c r="B864" s="165" t="s">
        <v>1469</v>
      </c>
      <c r="C864" s="163">
        <v>56.47</v>
      </c>
      <c r="D864" s="160">
        <v>1</v>
      </c>
    </row>
    <row r="865" spans="1:4" x14ac:dyDescent="0.25">
      <c r="A865" s="166" t="s">
        <v>1507</v>
      </c>
      <c r="B865" s="165" t="s">
        <v>1471</v>
      </c>
      <c r="C865" s="163">
        <v>35.94</v>
      </c>
      <c r="D865" s="160">
        <v>0</v>
      </c>
    </row>
    <row r="866" spans="1:4" x14ac:dyDescent="0.25">
      <c r="A866" s="166" t="s">
        <v>1508</v>
      </c>
      <c r="B866" s="165" t="s">
        <v>1509</v>
      </c>
      <c r="C866" s="163">
        <v>11.01</v>
      </c>
      <c r="D866" s="160">
        <v>0.88</v>
      </c>
    </row>
    <row r="867" spans="1:4" x14ac:dyDescent="0.25">
      <c r="A867" s="166" t="s">
        <v>1510</v>
      </c>
      <c r="B867" s="165" t="s">
        <v>1511</v>
      </c>
      <c r="C867" s="163">
        <v>36.04</v>
      </c>
      <c r="D867" s="160">
        <v>0.88</v>
      </c>
    </row>
    <row r="868" spans="1:4" x14ac:dyDescent="0.25">
      <c r="A868" s="166" t="s">
        <v>1512</v>
      </c>
      <c r="B868" s="165" t="s">
        <v>1475</v>
      </c>
      <c r="C868" s="163">
        <v>35.99</v>
      </c>
      <c r="D868" s="160">
        <v>1.23</v>
      </c>
    </row>
    <row r="869" spans="1:4" x14ac:dyDescent="0.25">
      <c r="A869" s="166" t="s">
        <v>1513</v>
      </c>
      <c r="B869" s="165" t="s">
        <v>1514</v>
      </c>
      <c r="C869" s="163">
        <v>38.44</v>
      </c>
      <c r="D869" s="160">
        <v>0.93</v>
      </c>
    </row>
    <row r="870" spans="1:4" x14ac:dyDescent="0.25">
      <c r="A870" s="166" t="s">
        <v>1515</v>
      </c>
      <c r="B870" s="165" t="s">
        <v>1479</v>
      </c>
      <c r="C870" s="163">
        <v>31.19</v>
      </c>
      <c r="D870" s="160">
        <v>1.72</v>
      </c>
    </row>
    <row r="871" spans="1:4" x14ac:dyDescent="0.25">
      <c r="A871" s="166" t="s">
        <v>1516</v>
      </c>
      <c r="B871" s="165" t="s">
        <v>1477</v>
      </c>
      <c r="C871" s="163">
        <v>75.69</v>
      </c>
      <c r="D871" s="160">
        <v>0.86</v>
      </c>
    </row>
    <row r="872" spans="1:4" x14ac:dyDescent="0.25">
      <c r="A872" s="166" t="s">
        <v>1517</v>
      </c>
      <c r="B872" s="165" t="s">
        <v>1239</v>
      </c>
      <c r="C872" s="163">
        <v>31.24</v>
      </c>
      <c r="D872" s="160">
        <v>27</v>
      </c>
    </row>
    <row r="873" spans="1:4" x14ac:dyDescent="0.25">
      <c r="A873" s="166" t="s">
        <v>1518</v>
      </c>
      <c r="B873" s="165" t="s">
        <v>1519</v>
      </c>
      <c r="C873" s="163">
        <v>485.09</v>
      </c>
      <c r="D873" s="160">
        <v>9</v>
      </c>
    </row>
    <row r="874" spans="1:4" x14ac:dyDescent="0.25">
      <c r="A874" s="166" t="s">
        <v>1520</v>
      </c>
      <c r="B874" s="165" t="s">
        <v>1521</v>
      </c>
      <c r="C874" s="163">
        <v>235.67</v>
      </c>
      <c r="D874" s="160">
        <v>17</v>
      </c>
    </row>
    <row r="875" spans="1:4" x14ac:dyDescent="0.25">
      <c r="A875" s="166" t="s">
        <v>1522</v>
      </c>
      <c r="B875" s="165" t="s">
        <v>1523</v>
      </c>
      <c r="C875" s="163">
        <v>352.79</v>
      </c>
      <c r="D875" s="160">
        <v>34</v>
      </c>
    </row>
    <row r="876" spans="1:4" x14ac:dyDescent="0.25">
      <c r="A876" s="166" t="s">
        <v>1524</v>
      </c>
      <c r="B876" s="165" t="s">
        <v>1525</v>
      </c>
      <c r="C876" s="163">
        <v>716.61</v>
      </c>
      <c r="D876" s="160">
        <v>11.6</v>
      </c>
    </row>
    <row r="877" spans="1:4" x14ac:dyDescent="0.25">
      <c r="A877" s="166" t="s">
        <v>1526</v>
      </c>
      <c r="B877" s="165" t="s">
        <v>1527</v>
      </c>
      <c r="C877" s="163">
        <v>346.23</v>
      </c>
      <c r="D877" s="160">
        <v>22</v>
      </c>
    </row>
    <row r="878" spans="1:4" x14ac:dyDescent="0.25">
      <c r="A878" s="166" t="s">
        <v>1528</v>
      </c>
      <c r="B878" s="165" t="s">
        <v>1529</v>
      </c>
      <c r="C878" s="163">
        <v>463.04</v>
      </c>
      <c r="D878" s="160">
        <v>66</v>
      </c>
    </row>
    <row r="879" spans="1:4" x14ac:dyDescent="0.25">
      <c r="A879" s="166" t="s">
        <v>1530</v>
      </c>
      <c r="B879" s="165" t="s">
        <v>1531</v>
      </c>
      <c r="C879" s="163">
        <v>992.24</v>
      </c>
      <c r="D879" s="160">
        <v>12</v>
      </c>
    </row>
    <row r="880" spans="1:4" x14ac:dyDescent="0.25">
      <c r="A880" s="166" t="s">
        <v>1532</v>
      </c>
      <c r="B880" s="165" t="s">
        <v>1533</v>
      </c>
      <c r="C880" s="163">
        <v>443.21</v>
      </c>
      <c r="D880" s="160">
        <v>81</v>
      </c>
    </row>
    <row r="881" spans="1:4" x14ac:dyDescent="0.25">
      <c r="A881" s="166" t="s">
        <v>1534</v>
      </c>
      <c r="B881" s="165" t="s">
        <v>1535</v>
      </c>
      <c r="C881" s="163">
        <v>1212.74</v>
      </c>
      <c r="D881" s="160">
        <v>15</v>
      </c>
    </row>
    <row r="882" spans="1:4" x14ac:dyDescent="0.25">
      <c r="A882" s="166" t="s">
        <v>1536</v>
      </c>
      <c r="B882" s="165" t="s">
        <v>1537</v>
      </c>
      <c r="C882" s="163">
        <v>509.66</v>
      </c>
      <c r="D882" s="160">
        <v>26</v>
      </c>
    </row>
    <row r="883" spans="1:4" x14ac:dyDescent="0.25">
      <c r="A883" s="166" t="s">
        <v>1538</v>
      </c>
      <c r="B883" s="165" t="s">
        <v>1539</v>
      </c>
      <c r="C883" s="163">
        <v>346.49</v>
      </c>
      <c r="D883" s="160">
        <v>1.6</v>
      </c>
    </row>
    <row r="884" spans="1:4" x14ac:dyDescent="0.25">
      <c r="A884" s="166" t="s">
        <v>1540</v>
      </c>
      <c r="B884" s="165" t="s">
        <v>1541</v>
      </c>
      <c r="C884" s="163">
        <v>29.22</v>
      </c>
      <c r="D884" s="160">
        <v>1.5</v>
      </c>
    </row>
    <row r="885" spans="1:4" x14ac:dyDescent="0.25">
      <c r="A885" s="166" t="s">
        <v>1542</v>
      </c>
      <c r="B885" s="165" t="s">
        <v>1543</v>
      </c>
      <c r="C885" s="163">
        <v>30.86</v>
      </c>
      <c r="D885" s="160">
        <v>2</v>
      </c>
    </row>
    <row r="886" spans="1:4" x14ac:dyDescent="0.25">
      <c r="A886" s="166" t="s">
        <v>1544</v>
      </c>
      <c r="B886" s="165" t="s">
        <v>1545</v>
      </c>
      <c r="C886" s="163">
        <v>56.47</v>
      </c>
      <c r="D886" s="160">
        <v>2</v>
      </c>
    </row>
    <row r="887" spans="1:4" x14ac:dyDescent="0.25">
      <c r="A887" s="166" t="s">
        <v>1546</v>
      </c>
      <c r="B887" s="165" t="s">
        <v>1547</v>
      </c>
      <c r="C887" s="163">
        <v>56.43</v>
      </c>
      <c r="D887" s="160">
        <v>1.25</v>
      </c>
    </row>
    <row r="888" spans="1:4" x14ac:dyDescent="0.25">
      <c r="A888" s="166" t="s">
        <v>1548</v>
      </c>
      <c r="B888" s="165" t="s">
        <v>1549</v>
      </c>
      <c r="C888" s="163">
        <v>43.16</v>
      </c>
      <c r="D888" s="160">
        <v>1.1599999999999999</v>
      </c>
    </row>
    <row r="889" spans="1:4" x14ac:dyDescent="0.25">
      <c r="A889" s="166" t="s">
        <v>1550</v>
      </c>
      <c r="B889" s="165" t="s">
        <v>1551</v>
      </c>
      <c r="C889" s="163">
        <v>43.21</v>
      </c>
      <c r="D889" s="160">
        <v>0.02</v>
      </c>
    </row>
    <row r="890" spans="1:4" x14ac:dyDescent="0.25">
      <c r="A890" s="166" t="s">
        <v>1552</v>
      </c>
      <c r="B890" s="165" t="s">
        <v>1235</v>
      </c>
      <c r="C890" s="163">
        <v>4.8</v>
      </c>
      <c r="D890" s="160">
        <v>0</v>
      </c>
    </row>
    <row r="891" spans="1:4" x14ac:dyDescent="0.25">
      <c r="A891" s="166" t="s">
        <v>1553</v>
      </c>
      <c r="B891" s="165" t="s">
        <v>1554</v>
      </c>
      <c r="C891" s="163">
        <v>22.04</v>
      </c>
      <c r="D891" s="160">
        <v>1.1599999999999999</v>
      </c>
    </row>
    <row r="892" spans="1:4" x14ac:dyDescent="0.25">
      <c r="A892" s="166" t="s">
        <v>1555</v>
      </c>
      <c r="B892" s="165" t="s">
        <v>1556</v>
      </c>
      <c r="C892" s="163">
        <v>43.25</v>
      </c>
      <c r="D892" s="160">
        <v>1.2</v>
      </c>
    </row>
    <row r="893" spans="1:4" x14ac:dyDescent="0.25">
      <c r="A893" s="166" t="s">
        <v>1557</v>
      </c>
      <c r="B893" s="165" t="s">
        <v>1558</v>
      </c>
      <c r="C893" s="163">
        <v>33.64</v>
      </c>
      <c r="D893" s="160">
        <v>1.2</v>
      </c>
    </row>
    <row r="894" spans="1:4" x14ac:dyDescent="0.25">
      <c r="A894" s="166" t="s">
        <v>1559</v>
      </c>
      <c r="B894" s="165" t="s">
        <v>1560</v>
      </c>
      <c r="C894" s="163">
        <v>35.28</v>
      </c>
      <c r="D894" s="160">
        <v>4.54</v>
      </c>
    </row>
    <row r="895" spans="1:4" x14ac:dyDescent="0.25">
      <c r="A895" s="166" t="s">
        <v>1561</v>
      </c>
      <c r="B895" s="165" t="s">
        <v>1477</v>
      </c>
      <c r="C895" s="163">
        <v>162.22999999999999</v>
      </c>
      <c r="D895" s="160">
        <v>4</v>
      </c>
    </row>
    <row r="896" spans="1:4" x14ac:dyDescent="0.25">
      <c r="A896" s="166" t="s">
        <v>33</v>
      </c>
      <c r="B896" s="165" t="s">
        <v>1562</v>
      </c>
      <c r="C896" s="163">
        <v>48.06</v>
      </c>
      <c r="D896" s="160">
        <v>4</v>
      </c>
    </row>
    <row r="897" spans="1:4" x14ac:dyDescent="0.25">
      <c r="A897" s="166" t="s">
        <v>1563</v>
      </c>
      <c r="B897" s="165" t="s">
        <v>1564</v>
      </c>
      <c r="C897" s="163">
        <v>44.09</v>
      </c>
      <c r="D897" s="160">
        <v>3</v>
      </c>
    </row>
    <row r="898" spans="1:4" x14ac:dyDescent="0.25">
      <c r="A898" s="166" t="s">
        <v>1565</v>
      </c>
      <c r="B898" s="165" t="s">
        <v>1566</v>
      </c>
      <c r="C898" s="163">
        <v>64.88</v>
      </c>
      <c r="D898" s="160">
        <v>3</v>
      </c>
    </row>
    <row r="899" spans="1:4" x14ac:dyDescent="0.25">
      <c r="A899" s="166" t="s">
        <v>1567</v>
      </c>
      <c r="B899" s="165" t="s">
        <v>1568</v>
      </c>
      <c r="C899" s="163">
        <v>64.84</v>
      </c>
      <c r="D899" s="160">
        <v>2</v>
      </c>
    </row>
    <row r="900" spans="1:4" x14ac:dyDescent="0.25">
      <c r="A900" s="166" t="s">
        <v>1569</v>
      </c>
      <c r="B900" s="165" t="s">
        <v>1570</v>
      </c>
      <c r="C900" s="163">
        <v>45.56</v>
      </c>
      <c r="D900" s="160">
        <v>1.57</v>
      </c>
    </row>
    <row r="901" spans="1:4" x14ac:dyDescent="0.25">
      <c r="A901" s="166" t="s">
        <v>1571</v>
      </c>
      <c r="B901" s="165" t="s">
        <v>1572</v>
      </c>
      <c r="C901" s="163">
        <v>45.61</v>
      </c>
      <c r="D901" s="160">
        <v>0.3</v>
      </c>
    </row>
    <row r="902" spans="1:4" x14ac:dyDescent="0.25">
      <c r="A902" s="166" t="s">
        <v>1573</v>
      </c>
      <c r="B902" s="165" t="s">
        <v>1267</v>
      </c>
      <c r="C902" s="163">
        <v>6</v>
      </c>
      <c r="D902" s="160">
        <v>0</v>
      </c>
    </row>
    <row r="903" spans="1:4" x14ac:dyDescent="0.25">
      <c r="A903" s="166" t="s">
        <v>1574</v>
      </c>
      <c r="B903" s="165" t="s">
        <v>1575</v>
      </c>
      <c r="C903" s="163">
        <v>27.55</v>
      </c>
      <c r="D903" s="160">
        <v>1.57</v>
      </c>
    </row>
    <row r="904" spans="1:4" x14ac:dyDescent="0.25">
      <c r="A904" s="166" t="s">
        <v>1576</v>
      </c>
      <c r="B904" s="165" t="s">
        <v>1577</v>
      </c>
      <c r="C904" s="163">
        <v>45.65</v>
      </c>
      <c r="D904" s="160">
        <v>1.6</v>
      </c>
    </row>
    <row r="905" spans="1:4" x14ac:dyDescent="0.25">
      <c r="A905" s="166" t="s">
        <v>1578</v>
      </c>
      <c r="B905" s="165" t="s">
        <v>1558</v>
      </c>
      <c r="C905" s="163">
        <v>55.44</v>
      </c>
      <c r="D905" s="160">
        <v>1.6</v>
      </c>
    </row>
    <row r="906" spans="1:4" x14ac:dyDescent="0.25">
      <c r="A906" s="166" t="s">
        <v>1579</v>
      </c>
      <c r="B906" s="165" t="s">
        <v>1580</v>
      </c>
      <c r="C906" s="163">
        <v>55.66</v>
      </c>
      <c r="D906" s="160">
        <v>7</v>
      </c>
    </row>
    <row r="907" spans="1:4" x14ac:dyDescent="0.25">
      <c r="A907" s="166" t="s">
        <v>1581</v>
      </c>
      <c r="B907" s="165" t="s">
        <v>1477</v>
      </c>
      <c r="C907" s="163">
        <v>240.33</v>
      </c>
      <c r="D907" s="160">
        <v>4.0999999999999996</v>
      </c>
    </row>
    <row r="908" spans="1:4" x14ac:dyDescent="0.25">
      <c r="A908" s="166" t="s">
        <v>34</v>
      </c>
      <c r="B908" s="165" t="s">
        <v>1582</v>
      </c>
      <c r="C908" s="163">
        <v>58.42</v>
      </c>
      <c r="D908" s="160">
        <v>4.0999999999999996</v>
      </c>
    </row>
    <row r="909" spans="1:4" x14ac:dyDescent="0.25">
      <c r="A909" s="166" t="s">
        <v>1583</v>
      </c>
      <c r="B909" s="165" t="s">
        <v>1584</v>
      </c>
      <c r="C909" s="163">
        <v>58.42</v>
      </c>
      <c r="D909" s="160">
        <v>7</v>
      </c>
    </row>
    <row r="910" spans="1:4" x14ac:dyDescent="0.25">
      <c r="A910" s="166" t="s">
        <v>447</v>
      </c>
      <c r="B910" s="165" t="s">
        <v>1455</v>
      </c>
      <c r="C910" s="163">
        <v>649.63</v>
      </c>
      <c r="D910" s="160">
        <v>0.05</v>
      </c>
    </row>
    <row r="911" spans="1:4" x14ac:dyDescent="0.25">
      <c r="A911" s="166" t="s">
        <v>1585</v>
      </c>
      <c r="B911" s="165" t="s">
        <v>1267</v>
      </c>
      <c r="C911" s="163">
        <v>9.61</v>
      </c>
      <c r="D911" s="160">
        <v>0</v>
      </c>
    </row>
    <row r="912" spans="1:4" x14ac:dyDescent="0.25">
      <c r="A912" s="166" t="s">
        <v>1586</v>
      </c>
      <c r="B912" s="165" t="s">
        <v>1587</v>
      </c>
      <c r="C912" s="163">
        <v>33.06</v>
      </c>
      <c r="D912" s="160">
        <v>17</v>
      </c>
    </row>
    <row r="913" spans="1:4" x14ac:dyDescent="0.25">
      <c r="A913" s="166" t="s">
        <v>1588</v>
      </c>
      <c r="B913" s="165" t="s">
        <v>1477</v>
      </c>
      <c r="C913" s="163">
        <v>396.55</v>
      </c>
      <c r="D913" s="160">
        <v>8.6999999999999993</v>
      </c>
    </row>
    <row r="914" spans="1:4" ht="15.75" thickBot="1" x14ac:dyDescent="0.3">
      <c r="A914" s="167" t="s">
        <v>35</v>
      </c>
      <c r="B914" s="168" t="s">
        <v>1589</v>
      </c>
      <c r="C914" s="163">
        <v>99.21</v>
      </c>
      <c r="D914" s="160"/>
    </row>
    <row r="915" spans="1:4" x14ac:dyDescent="0.25">
      <c r="A915" s="169"/>
      <c r="B915" s="165"/>
      <c r="C915" s="159"/>
      <c r="D915" s="160"/>
    </row>
    <row r="916" spans="1:4" x14ac:dyDescent="0.25">
      <c r="A916" s="169"/>
      <c r="B916" s="165"/>
      <c r="C916" s="159"/>
      <c r="D916" s="160"/>
    </row>
    <row r="917" spans="1:4" ht="15.75" thickBot="1" x14ac:dyDescent="0.3">
      <c r="A917" s="172" t="s">
        <v>1590</v>
      </c>
      <c r="B917" s="165"/>
      <c r="C917" s="159"/>
      <c r="D917" s="160">
        <v>1.02</v>
      </c>
    </row>
    <row r="918" spans="1:4" x14ac:dyDescent="0.25">
      <c r="A918" s="173" t="s">
        <v>1591</v>
      </c>
      <c r="B918" s="162" t="s">
        <v>1592</v>
      </c>
      <c r="C918" s="163">
        <v>37.47</v>
      </c>
      <c r="D918" s="160">
        <v>0.56999999999999995</v>
      </c>
    </row>
    <row r="919" spans="1:4" x14ac:dyDescent="0.25">
      <c r="A919" s="166" t="s">
        <v>1593</v>
      </c>
      <c r="B919" s="165" t="s">
        <v>1594</v>
      </c>
      <c r="C919" s="163">
        <v>12</v>
      </c>
      <c r="D919" s="160">
        <v>10</v>
      </c>
    </row>
    <row r="920" spans="1:4" x14ac:dyDescent="0.25">
      <c r="A920" s="166" t="s">
        <v>1595</v>
      </c>
      <c r="B920" s="165" t="s">
        <v>1596</v>
      </c>
      <c r="C920" s="163">
        <v>93.7</v>
      </c>
      <c r="D920" s="160">
        <v>10</v>
      </c>
    </row>
    <row r="921" spans="1:4" x14ac:dyDescent="0.25">
      <c r="A921" s="166" t="s">
        <v>1597</v>
      </c>
      <c r="B921" s="165" t="s">
        <v>1598</v>
      </c>
      <c r="C921" s="163">
        <v>98.53</v>
      </c>
      <c r="D921" s="160">
        <v>27</v>
      </c>
    </row>
    <row r="922" spans="1:4" x14ac:dyDescent="0.25">
      <c r="A922" s="166" t="s">
        <v>1599</v>
      </c>
      <c r="B922" s="165" t="s">
        <v>1600</v>
      </c>
      <c r="C922" s="163">
        <v>264.58999999999997</v>
      </c>
      <c r="D922" s="160">
        <v>27</v>
      </c>
    </row>
    <row r="923" spans="1:4" x14ac:dyDescent="0.25">
      <c r="A923" s="166" t="s">
        <v>1601</v>
      </c>
      <c r="B923" s="165" t="s">
        <v>1602</v>
      </c>
      <c r="C923" s="163">
        <v>276.38</v>
      </c>
      <c r="D923" s="160">
        <v>18</v>
      </c>
    </row>
    <row r="924" spans="1:4" x14ac:dyDescent="0.25">
      <c r="A924" s="166" t="s">
        <v>1603</v>
      </c>
      <c r="B924" s="165" t="s">
        <v>1604</v>
      </c>
      <c r="C924" s="163">
        <v>192.93</v>
      </c>
      <c r="D924" s="160">
        <v>18</v>
      </c>
    </row>
    <row r="925" spans="1:4" x14ac:dyDescent="0.25">
      <c r="A925" s="166" t="s">
        <v>1605</v>
      </c>
      <c r="B925" s="165" t="s">
        <v>1606</v>
      </c>
      <c r="C925" s="163">
        <v>197.07</v>
      </c>
      <c r="D925" s="160">
        <v>50</v>
      </c>
    </row>
    <row r="926" spans="1:4" x14ac:dyDescent="0.25">
      <c r="A926" s="166" t="s">
        <v>1607</v>
      </c>
      <c r="B926" s="165" t="s">
        <v>1608</v>
      </c>
      <c r="C926" s="163">
        <v>485.09</v>
      </c>
      <c r="D926" s="160">
        <v>50</v>
      </c>
    </row>
    <row r="927" spans="1:4" x14ac:dyDescent="0.25">
      <c r="A927" s="166" t="s">
        <v>1609</v>
      </c>
      <c r="B927" s="165" t="s">
        <v>1610</v>
      </c>
      <c r="C927" s="163">
        <v>516.73</v>
      </c>
      <c r="D927" s="160">
        <v>26</v>
      </c>
    </row>
    <row r="928" spans="1:4" x14ac:dyDescent="0.25">
      <c r="A928" s="166" t="s">
        <v>1611</v>
      </c>
      <c r="B928" s="165" t="s">
        <v>1612</v>
      </c>
      <c r="C928" s="163">
        <v>253.56</v>
      </c>
      <c r="D928" s="160">
        <v>26</v>
      </c>
    </row>
    <row r="929" spans="1:4" x14ac:dyDescent="0.25">
      <c r="A929" s="166" t="s">
        <v>1613</v>
      </c>
      <c r="B929" s="165" t="s">
        <v>1614</v>
      </c>
      <c r="C929" s="163">
        <v>264.37</v>
      </c>
      <c r="D929" s="160">
        <v>71</v>
      </c>
    </row>
    <row r="930" spans="1:4" x14ac:dyDescent="0.25">
      <c r="A930" s="166" t="s">
        <v>1615</v>
      </c>
      <c r="B930" s="165" t="s">
        <v>1616</v>
      </c>
      <c r="C930" s="163">
        <v>661.49</v>
      </c>
      <c r="D930" s="160">
        <v>71</v>
      </c>
    </row>
    <row r="931" spans="1:4" x14ac:dyDescent="0.25">
      <c r="A931" s="166" t="s">
        <v>1617</v>
      </c>
      <c r="B931" s="165" t="s">
        <v>1618</v>
      </c>
      <c r="C931" s="163">
        <v>684.97</v>
      </c>
      <c r="D931" s="160">
        <v>166</v>
      </c>
    </row>
    <row r="932" spans="1:4" x14ac:dyDescent="0.25">
      <c r="A932" s="166" t="s">
        <v>1619</v>
      </c>
      <c r="B932" s="165" t="s">
        <v>1620</v>
      </c>
      <c r="C932" s="163">
        <v>1080.44</v>
      </c>
      <c r="D932" s="160">
        <v>1.1200000000000001</v>
      </c>
    </row>
    <row r="933" spans="1:4" x14ac:dyDescent="0.25">
      <c r="A933" s="166" t="s">
        <v>1621</v>
      </c>
      <c r="B933" s="165" t="s">
        <v>1622</v>
      </c>
      <c r="C933" s="163">
        <v>44.09</v>
      </c>
      <c r="D933" s="160">
        <v>0.15</v>
      </c>
    </row>
    <row r="934" spans="1:4" x14ac:dyDescent="0.25">
      <c r="A934" s="166" t="s">
        <v>1623</v>
      </c>
      <c r="B934" s="165" t="s">
        <v>1624</v>
      </c>
      <c r="C934" s="163">
        <v>12</v>
      </c>
      <c r="D934" s="160">
        <v>0.16</v>
      </c>
    </row>
    <row r="935" spans="1:4" x14ac:dyDescent="0.25">
      <c r="A935" s="166" t="s">
        <v>1625</v>
      </c>
      <c r="B935" s="165" t="s">
        <v>1626</v>
      </c>
      <c r="C935" s="163">
        <v>7.93</v>
      </c>
      <c r="D935" s="160">
        <v>0.18</v>
      </c>
    </row>
    <row r="936" spans="1:4" x14ac:dyDescent="0.25">
      <c r="A936" s="166" t="s">
        <v>1627</v>
      </c>
      <c r="B936" s="165" t="s">
        <v>1628</v>
      </c>
      <c r="C936" s="163">
        <v>8.4</v>
      </c>
      <c r="D936" s="160">
        <v>0.35</v>
      </c>
    </row>
    <row r="937" spans="1:4" x14ac:dyDescent="0.25">
      <c r="A937" s="166" t="s">
        <v>1629</v>
      </c>
      <c r="B937" s="165" t="s">
        <v>1630</v>
      </c>
      <c r="C937" s="163">
        <v>18.5</v>
      </c>
      <c r="D937" s="160">
        <v>0.54</v>
      </c>
    </row>
    <row r="938" spans="1:4" x14ac:dyDescent="0.25">
      <c r="A938" s="166" t="s">
        <v>1631</v>
      </c>
      <c r="B938" s="165" t="s">
        <v>1632</v>
      </c>
      <c r="C938" s="163">
        <v>22.23</v>
      </c>
      <c r="D938" s="160">
        <v>0.35</v>
      </c>
    </row>
    <row r="939" spans="1:4" x14ac:dyDescent="0.25">
      <c r="A939" s="166" t="s">
        <v>1633</v>
      </c>
      <c r="B939" s="165" t="s">
        <v>1634</v>
      </c>
      <c r="C939" s="163">
        <v>17.18</v>
      </c>
      <c r="D939" s="160">
        <v>0.18</v>
      </c>
    </row>
    <row r="940" spans="1:4" x14ac:dyDescent="0.25">
      <c r="A940" s="166" t="s">
        <v>1635</v>
      </c>
      <c r="B940" s="165" t="s">
        <v>1636</v>
      </c>
      <c r="C940" s="163">
        <v>9.61</v>
      </c>
      <c r="D940" s="160">
        <v>0.33</v>
      </c>
    </row>
    <row r="941" spans="1:4" x14ac:dyDescent="0.25">
      <c r="A941" s="166" t="s">
        <v>1637</v>
      </c>
      <c r="B941" s="165" t="s">
        <v>1638</v>
      </c>
      <c r="C941" s="163">
        <v>20.420000000000002</v>
      </c>
      <c r="D941" s="160">
        <v>0.28000000000000003</v>
      </c>
    </row>
    <row r="942" spans="1:4" x14ac:dyDescent="0.25">
      <c r="A942" s="166" t="s">
        <v>1639</v>
      </c>
      <c r="B942" s="165" t="s">
        <v>1640</v>
      </c>
      <c r="C942" s="163">
        <v>14.41</v>
      </c>
      <c r="D942" s="160">
        <v>0.38</v>
      </c>
    </row>
    <row r="943" spans="1:4" x14ac:dyDescent="0.25">
      <c r="A943" s="166" t="s">
        <v>1641</v>
      </c>
      <c r="B943" s="165" t="s">
        <v>1642</v>
      </c>
      <c r="C943" s="163">
        <v>14.41</v>
      </c>
      <c r="D943" s="160">
        <v>0.83</v>
      </c>
    </row>
    <row r="944" spans="1:4" x14ac:dyDescent="0.25">
      <c r="A944" s="166" t="s">
        <v>1643</v>
      </c>
      <c r="B944" s="165" t="s">
        <v>1644</v>
      </c>
      <c r="C944" s="163">
        <v>26.43</v>
      </c>
      <c r="D944" s="160">
        <v>1.38</v>
      </c>
    </row>
    <row r="945" spans="1:4" x14ac:dyDescent="0.25">
      <c r="A945" s="166" t="s">
        <v>1645</v>
      </c>
      <c r="B945" s="165" t="s">
        <v>116</v>
      </c>
      <c r="C945" s="163">
        <v>33.64</v>
      </c>
      <c r="D945" s="160">
        <v>0.65</v>
      </c>
    </row>
    <row r="946" spans="1:4" x14ac:dyDescent="0.25">
      <c r="A946" s="166" t="s">
        <v>1646</v>
      </c>
      <c r="B946" s="165" t="s">
        <v>1647</v>
      </c>
      <c r="C946" s="163">
        <v>26.43</v>
      </c>
      <c r="D946" s="160">
        <v>0.61</v>
      </c>
    </row>
    <row r="947" spans="1:4" x14ac:dyDescent="0.25">
      <c r="A947" s="166" t="s">
        <v>1648</v>
      </c>
      <c r="B947" s="165" t="s">
        <v>1649</v>
      </c>
      <c r="C947" s="163">
        <v>21.62</v>
      </c>
      <c r="D947" s="160">
        <v>1.1100000000000001</v>
      </c>
    </row>
    <row r="948" spans="1:4" x14ac:dyDescent="0.25">
      <c r="A948" s="166" t="s">
        <v>1650</v>
      </c>
      <c r="B948" s="165" t="s">
        <v>1647</v>
      </c>
      <c r="C948" s="163">
        <v>33.64</v>
      </c>
      <c r="D948" s="160">
        <v>1.18</v>
      </c>
    </row>
    <row r="949" spans="1:4" x14ac:dyDescent="0.25">
      <c r="A949" s="166" t="s">
        <v>1651</v>
      </c>
      <c r="B949" s="165" t="s">
        <v>1652</v>
      </c>
      <c r="C949" s="163">
        <v>34.840000000000003</v>
      </c>
      <c r="D949" s="160">
        <v>0.34</v>
      </c>
    </row>
    <row r="950" spans="1:4" x14ac:dyDescent="0.25">
      <c r="A950" s="166" t="s">
        <v>1653</v>
      </c>
      <c r="B950" s="165" t="s">
        <v>1654</v>
      </c>
      <c r="C950" s="163">
        <v>14.41</v>
      </c>
      <c r="D950" s="160">
        <v>0.26</v>
      </c>
    </row>
    <row r="951" spans="1:4" x14ac:dyDescent="0.25">
      <c r="A951" s="166" t="s">
        <v>1655</v>
      </c>
      <c r="B951" s="165" t="s">
        <v>1656</v>
      </c>
      <c r="C951" s="163">
        <v>26.43</v>
      </c>
      <c r="D951" s="160">
        <v>0.26</v>
      </c>
    </row>
    <row r="952" spans="1:4" x14ac:dyDescent="0.25">
      <c r="A952" s="166" t="s">
        <v>1657</v>
      </c>
      <c r="B952" s="165" t="s">
        <v>1658</v>
      </c>
      <c r="C952" s="163">
        <v>10.8</v>
      </c>
      <c r="D952" s="160">
        <v>0.57999999999999996</v>
      </c>
    </row>
    <row r="953" spans="1:4" x14ac:dyDescent="0.25">
      <c r="A953" s="166" t="s">
        <v>1659</v>
      </c>
      <c r="B953" s="165" t="s">
        <v>1660</v>
      </c>
      <c r="C953" s="163">
        <v>21.02</v>
      </c>
      <c r="D953" s="160">
        <v>0.81</v>
      </c>
    </row>
    <row r="954" spans="1:4" x14ac:dyDescent="0.25">
      <c r="A954" s="166" t="s">
        <v>1661</v>
      </c>
      <c r="B954" s="165" t="s">
        <v>1662</v>
      </c>
      <c r="C954" s="163">
        <v>27.63</v>
      </c>
      <c r="D954" s="160">
        <v>0.48</v>
      </c>
    </row>
    <row r="955" spans="1:4" x14ac:dyDescent="0.25">
      <c r="A955" s="166" t="s">
        <v>1663</v>
      </c>
      <c r="B955" s="165" t="s">
        <v>1664</v>
      </c>
      <c r="C955" s="163">
        <v>20.420000000000002</v>
      </c>
      <c r="D955" s="160">
        <v>0.83</v>
      </c>
    </row>
    <row r="956" spans="1:4" x14ac:dyDescent="0.25">
      <c r="A956" s="166" t="s">
        <v>1665</v>
      </c>
      <c r="B956" s="165" t="s">
        <v>1666</v>
      </c>
      <c r="C956" s="163">
        <v>27.63</v>
      </c>
      <c r="D956" s="160">
        <v>0.13</v>
      </c>
    </row>
    <row r="957" spans="1:4" x14ac:dyDescent="0.25">
      <c r="A957" s="166" t="s">
        <v>1667</v>
      </c>
      <c r="B957" s="165" t="s">
        <v>184</v>
      </c>
      <c r="C957" s="163">
        <v>14.41</v>
      </c>
      <c r="D957" s="160">
        <v>0.28999999999999998</v>
      </c>
    </row>
    <row r="958" spans="1:4" x14ac:dyDescent="0.25">
      <c r="A958" s="166" t="s">
        <v>1668</v>
      </c>
      <c r="B958" s="165" t="s">
        <v>184</v>
      </c>
      <c r="C958" s="163">
        <v>16.22</v>
      </c>
      <c r="D958" s="160">
        <v>0.5</v>
      </c>
    </row>
    <row r="959" spans="1:4" x14ac:dyDescent="0.25">
      <c r="A959" s="166" t="s">
        <v>1669</v>
      </c>
      <c r="B959" s="165" t="s">
        <v>184</v>
      </c>
      <c r="C959" s="163">
        <v>19.82</v>
      </c>
      <c r="D959" s="160">
        <v>0.156</v>
      </c>
    </row>
    <row r="960" spans="1:4" x14ac:dyDescent="0.25">
      <c r="A960" s="166" t="s">
        <v>1670</v>
      </c>
      <c r="B960" s="165" t="s">
        <v>1671</v>
      </c>
      <c r="C960" s="163">
        <v>18.02</v>
      </c>
      <c r="D960" s="160">
        <v>0.313</v>
      </c>
    </row>
    <row r="961" spans="1:4" x14ac:dyDescent="0.25">
      <c r="A961" s="166" t="s">
        <v>1672</v>
      </c>
      <c r="B961" s="165" t="s">
        <v>1673</v>
      </c>
      <c r="C961" s="163">
        <v>33.64</v>
      </c>
      <c r="D961" s="160">
        <v>0.59399999999999997</v>
      </c>
    </row>
    <row r="962" spans="1:4" x14ac:dyDescent="0.25">
      <c r="A962" s="166" t="s">
        <v>1674</v>
      </c>
      <c r="B962" s="165" t="s">
        <v>1675</v>
      </c>
      <c r="C962" s="163">
        <v>46.86</v>
      </c>
      <c r="D962" s="160">
        <v>0.35</v>
      </c>
    </row>
    <row r="963" spans="1:4" x14ac:dyDescent="0.25">
      <c r="A963" s="166" t="s">
        <v>1676</v>
      </c>
      <c r="B963" s="165" t="s">
        <v>1677</v>
      </c>
      <c r="C963" s="163">
        <v>20.420000000000002</v>
      </c>
      <c r="D963" s="160">
        <v>0.79400000000000004</v>
      </c>
    </row>
    <row r="964" spans="1:4" x14ac:dyDescent="0.25">
      <c r="A964" s="166" t="s">
        <v>1678</v>
      </c>
      <c r="B964" s="165" t="s">
        <v>1677</v>
      </c>
      <c r="C964" s="163">
        <v>40.85</v>
      </c>
      <c r="D964" s="160">
        <v>1.288</v>
      </c>
    </row>
    <row r="965" spans="1:4" x14ac:dyDescent="0.25">
      <c r="A965" s="166" t="s">
        <v>1679</v>
      </c>
      <c r="B965" s="165" t="s">
        <v>1677</v>
      </c>
      <c r="C965" s="163">
        <v>54.06</v>
      </c>
      <c r="D965" s="160">
        <v>0.45</v>
      </c>
    </row>
    <row r="966" spans="1:4" x14ac:dyDescent="0.25">
      <c r="A966" s="166" t="s">
        <v>1680</v>
      </c>
      <c r="B966" s="165" t="s">
        <v>1681</v>
      </c>
      <c r="C966" s="163">
        <v>20.420000000000002</v>
      </c>
      <c r="D966" s="160">
        <v>0.5</v>
      </c>
    </row>
    <row r="967" spans="1:4" x14ac:dyDescent="0.25">
      <c r="A967" s="166" t="s">
        <v>1682</v>
      </c>
      <c r="B967" s="165" t="s">
        <v>1683</v>
      </c>
      <c r="C967" s="163">
        <v>19.22</v>
      </c>
      <c r="D967" s="160">
        <v>0.81</v>
      </c>
    </row>
    <row r="968" spans="1:4" x14ac:dyDescent="0.25">
      <c r="A968" s="166" t="s">
        <v>1684</v>
      </c>
      <c r="B968" s="165" t="s">
        <v>1681</v>
      </c>
      <c r="C968" s="163">
        <v>39.65</v>
      </c>
      <c r="D968" s="160">
        <v>1.63</v>
      </c>
    </row>
    <row r="969" spans="1:4" x14ac:dyDescent="0.25">
      <c r="A969" s="166" t="s">
        <v>1685</v>
      </c>
      <c r="B969" s="165" t="s">
        <v>1681</v>
      </c>
      <c r="C969" s="163">
        <v>48.06</v>
      </c>
      <c r="D969" s="160">
        <v>0.47</v>
      </c>
    </row>
    <row r="970" spans="1:4" x14ac:dyDescent="0.25">
      <c r="A970" s="166" t="s">
        <v>1686</v>
      </c>
      <c r="B970" s="165" t="s">
        <v>1687</v>
      </c>
      <c r="C970" s="163">
        <v>18.62</v>
      </c>
      <c r="D970" s="160">
        <v>1</v>
      </c>
    </row>
    <row r="971" spans="1:4" x14ac:dyDescent="0.25">
      <c r="A971" s="166" t="s">
        <v>1688</v>
      </c>
      <c r="B971" s="165" t="s">
        <v>1687</v>
      </c>
      <c r="C971" s="163">
        <v>30.03</v>
      </c>
      <c r="D971" s="160">
        <v>1.5</v>
      </c>
    </row>
    <row r="972" spans="1:4" x14ac:dyDescent="0.25">
      <c r="A972" s="166" t="s">
        <v>1689</v>
      </c>
      <c r="B972" s="165" t="s">
        <v>1687</v>
      </c>
      <c r="C972" s="163">
        <v>40.85</v>
      </c>
      <c r="D972" s="160">
        <v>0.02</v>
      </c>
    </row>
    <row r="973" spans="1:4" x14ac:dyDescent="0.25">
      <c r="A973" s="166" t="s">
        <v>1690</v>
      </c>
      <c r="B973" s="165" t="s">
        <v>1691</v>
      </c>
      <c r="C973" s="163">
        <v>1.31</v>
      </c>
      <c r="D973" s="160">
        <v>0.03</v>
      </c>
    </row>
    <row r="974" spans="1:4" x14ac:dyDescent="0.25">
      <c r="A974" s="166" t="s">
        <v>1692</v>
      </c>
      <c r="B974" s="165" t="s">
        <v>1691</v>
      </c>
      <c r="C974" s="163">
        <v>1.8</v>
      </c>
      <c r="D974" s="160">
        <v>0</v>
      </c>
    </row>
    <row r="975" spans="1:4" x14ac:dyDescent="0.25">
      <c r="A975" s="166" t="s">
        <v>1693</v>
      </c>
      <c r="B975" s="165" t="s">
        <v>1691</v>
      </c>
      <c r="C975" s="163">
        <v>2.04</v>
      </c>
      <c r="D975" s="160">
        <v>0.375</v>
      </c>
    </row>
    <row r="976" spans="1:4" x14ac:dyDescent="0.25">
      <c r="A976" s="166" t="s">
        <v>1694</v>
      </c>
      <c r="B976" s="165" t="s">
        <v>1695</v>
      </c>
      <c r="C976" s="163">
        <v>27.04</v>
      </c>
      <c r="D976" s="160">
        <v>0</v>
      </c>
    </row>
    <row r="977" spans="1:4" x14ac:dyDescent="0.25">
      <c r="A977" s="166" t="s">
        <v>1696</v>
      </c>
      <c r="B977" s="165" t="s">
        <v>1697</v>
      </c>
      <c r="C977" s="163">
        <v>1.19</v>
      </c>
      <c r="D977" s="160">
        <v>0</v>
      </c>
    </row>
    <row r="978" spans="1:4" x14ac:dyDescent="0.25">
      <c r="A978" s="166" t="s">
        <v>1698</v>
      </c>
      <c r="B978" s="165" t="s">
        <v>1697</v>
      </c>
      <c r="C978" s="163">
        <v>1.55</v>
      </c>
      <c r="D978" s="160">
        <v>0.04</v>
      </c>
    </row>
    <row r="979" spans="1:4" x14ac:dyDescent="0.25">
      <c r="A979" s="166" t="s">
        <v>1699</v>
      </c>
      <c r="B979" s="165" t="s">
        <v>1697</v>
      </c>
      <c r="C979" s="163">
        <v>1.68</v>
      </c>
      <c r="D979" s="160">
        <v>0</v>
      </c>
    </row>
    <row r="980" spans="1:4" x14ac:dyDescent="0.25">
      <c r="A980" s="166" t="s">
        <v>1700</v>
      </c>
      <c r="B980" s="165" t="s">
        <v>1701</v>
      </c>
      <c r="C980" s="163">
        <v>2.42</v>
      </c>
      <c r="D980" s="160">
        <v>0</v>
      </c>
    </row>
    <row r="981" spans="1:4" x14ac:dyDescent="0.25">
      <c r="A981" s="166" t="s">
        <v>1702</v>
      </c>
      <c r="B981" s="165" t="s">
        <v>1703</v>
      </c>
      <c r="C981" s="163">
        <v>4.3099999999999996</v>
      </c>
      <c r="D981" s="160">
        <v>0</v>
      </c>
    </row>
    <row r="982" spans="1:4" x14ac:dyDescent="0.25">
      <c r="A982" s="166" t="s">
        <v>1704</v>
      </c>
      <c r="B982" s="165" t="s">
        <v>1705</v>
      </c>
      <c r="C982" s="163">
        <v>6.1</v>
      </c>
      <c r="D982" s="160">
        <v>0.12</v>
      </c>
    </row>
    <row r="983" spans="1:4" x14ac:dyDescent="0.25">
      <c r="A983" s="166" t="s">
        <v>1706</v>
      </c>
      <c r="B983" s="165" t="s">
        <v>1707</v>
      </c>
      <c r="C983" s="163">
        <v>12</v>
      </c>
      <c r="D983" s="160">
        <v>0.18</v>
      </c>
    </row>
    <row r="984" spans="1:4" x14ac:dyDescent="0.25">
      <c r="A984" s="166" t="s">
        <v>1708</v>
      </c>
      <c r="B984" s="165" t="s">
        <v>1709</v>
      </c>
      <c r="C984" s="163">
        <v>19.22</v>
      </c>
      <c r="D984" s="160">
        <v>0.38</v>
      </c>
    </row>
    <row r="985" spans="1:4" x14ac:dyDescent="0.25">
      <c r="A985" s="166" t="s">
        <v>1710</v>
      </c>
      <c r="B985" s="165" t="s">
        <v>1711</v>
      </c>
      <c r="C985" s="163">
        <v>20.420000000000002</v>
      </c>
      <c r="D985" s="160">
        <v>0.57999999999999996</v>
      </c>
    </row>
    <row r="986" spans="1:4" x14ac:dyDescent="0.25">
      <c r="A986" s="166" t="s">
        <v>1712</v>
      </c>
      <c r="B986" s="165" t="s">
        <v>1713</v>
      </c>
      <c r="C986" s="163">
        <v>24.02</v>
      </c>
      <c r="D986" s="160">
        <v>0.96</v>
      </c>
    </row>
    <row r="987" spans="1:4" x14ac:dyDescent="0.25">
      <c r="A987" s="166" t="s">
        <v>1714</v>
      </c>
      <c r="B987" s="165" t="s">
        <v>1713</v>
      </c>
      <c r="C987" s="163">
        <v>31.24</v>
      </c>
      <c r="D987" s="160">
        <v>0.61</v>
      </c>
    </row>
    <row r="988" spans="1:4" x14ac:dyDescent="0.25">
      <c r="A988" s="166" t="s">
        <v>1715</v>
      </c>
      <c r="B988" s="165" t="s">
        <v>1716</v>
      </c>
      <c r="C988" s="163">
        <v>22.83</v>
      </c>
      <c r="D988" s="160">
        <v>0.25</v>
      </c>
    </row>
    <row r="989" spans="1:4" x14ac:dyDescent="0.25">
      <c r="A989" s="166" t="s">
        <v>1717</v>
      </c>
      <c r="B989" s="165" t="s">
        <v>1713</v>
      </c>
      <c r="C989" s="163">
        <v>10.8</v>
      </c>
      <c r="D989" s="160">
        <v>0.3</v>
      </c>
    </row>
    <row r="990" spans="1:4" x14ac:dyDescent="0.25">
      <c r="A990" s="166" t="s">
        <v>1718</v>
      </c>
      <c r="B990" s="165" t="s">
        <v>1719</v>
      </c>
      <c r="C990" s="163">
        <v>7.52</v>
      </c>
      <c r="D990" s="160">
        <v>0.33100000000000002</v>
      </c>
    </row>
    <row r="991" spans="1:4" x14ac:dyDescent="0.25">
      <c r="A991" s="166" t="s">
        <v>1720</v>
      </c>
      <c r="B991" s="165" t="s">
        <v>1721</v>
      </c>
      <c r="C991" s="163">
        <v>19.82</v>
      </c>
      <c r="D991" s="160">
        <v>0.8</v>
      </c>
    </row>
    <row r="992" spans="1:4" x14ac:dyDescent="0.25">
      <c r="A992" s="166" t="s">
        <v>1722</v>
      </c>
      <c r="B992" s="165" t="s">
        <v>1723</v>
      </c>
      <c r="C992" s="163">
        <v>20.420000000000002</v>
      </c>
      <c r="D992" s="160">
        <v>1.0249999999999999</v>
      </c>
    </row>
    <row r="993" spans="1:4" x14ac:dyDescent="0.25">
      <c r="A993" s="166" t="s">
        <v>1724</v>
      </c>
      <c r="B993" s="165" t="s">
        <v>1725</v>
      </c>
      <c r="C993" s="163">
        <v>31.24</v>
      </c>
      <c r="D993" s="160">
        <v>0.65</v>
      </c>
    </row>
    <row r="994" spans="1:4" x14ac:dyDescent="0.25">
      <c r="A994" s="166" t="s">
        <v>1726</v>
      </c>
      <c r="B994" s="165" t="s">
        <v>1727</v>
      </c>
      <c r="C994" s="163">
        <v>22.83</v>
      </c>
      <c r="D994" s="160">
        <v>0.32</v>
      </c>
    </row>
    <row r="995" spans="1:4" x14ac:dyDescent="0.25">
      <c r="A995" s="166" t="s">
        <v>1728</v>
      </c>
      <c r="B995" s="165" t="s">
        <v>1729</v>
      </c>
      <c r="C995" s="163">
        <v>13.21</v>
      </c>
      <c r="D995" s="160">
        <v>0.19</v>
      </c>
    </row>
    <row r="996" spans="1:4" x14ac:dyDescent="0.25">
      <c r="A996" s="166" t="s">
        <v>1730</v>
      </c>
      <c r="B996" s="165" t="s">
        <v>1731</v>
      </c>
      <c r="C996" s="163">
        <v>9.61</v>
      </c>
      <c r="D996" s="160">
        <v>6.6</v>
      </c>
    </row>
    <row r="997" spans="1:4" x14ac:dyDescent="0.25">
      <c r="A997" s="166" t="s">
        <v>1732</v>
      </c>
      <c r="B997" s="165" t="s">
        <v>1733</v>
      </c>
      <c r="C997" s="163">
        <v>174.24</v>
      </c>
      <c r="D997" s="160">
        <v>8</v>
      </c>
    </row>
    <row r="998" spans="1:4" x14ac:dyDescent="0.25">
      <c r="A998" s="166" t="s">
        <v>1734</v>
      </c>
      <c r="B998" s="165" t="s">
        <v>1735</v>
      </c>
      <c r="C998" s="163">
        <v>168.23</v>
      </c>
      <c r="D998" s="160">
        <v>1</v>
      </c>
    </row>
    <row r="999" spans="1:4" x14ac:dyDescent="0.25">
      <c r="A999" s="166" t="s">
        <v>1736</v>
      </c>
      <c r="B999" s="165" t="s">
        <v>1737</v>
      </c>
      <c r="C999" s="163">
        <v>19.22</v>
      </c>
      <c r="D999" s="160">
        <v>0.43</v>
      </c>
    </row>
    <row r="1000" spans="1:4" x14ac:dyDescent="0.25">
      <c r="A1000" s="166" t="s">
        <v>1738</v>
      </c>
      <c r="B1000" s="165" t="s">
        <v>1739</v>
      </c>
      <c r="C1000" s="163">
        <v>18.02</v>
      </c>
      <c r="D1000" s="160">
        <v>1.9379999999999999</v>
      </c>
    </row>
    <row r="1001" spans="1:4" x14ac:dyDescent="0.25">
      <c r="A1001" s="166" t="s">
        <v>1740</v>
      </c>
      <c r="B1001" s="165" t="s">
        <v>1741</v>
      </c>
      <c r="C1001" s="163">
        <v>72.09</v>
      </c>
      <c r="D1001" s="160">
        <v>3.3130000000000002</v>
      </c>
    </row>
    <row r="1002" spans="1:4" x14ac:dyDescent="0.25">
      <c r="A1002" s="166" t="s">
        <v>1742</v>
      </c>
      <c r="B1002" s="165" t="s">
        <v>1743</v>
      </c>
      <c r="C1002" s="163">
        <v>84.11</v>
      </c>
      <c r="D1002" s="160">
        <v>2.2000000000000002</v>
      </c>
    </row>
    <row r="1003" spans="1:4" x14ac:dyDescent="0.25">
      <c r="A1003" s="166" t="s">
        <v>1744</v>
      </c>
      <c r="B1003" s="165" t="s">
        <v>1745</v>
      </c>
      <c r="C1003" s="163">
        <v>84.11</v>
      </c>
      <c r="D1003" s="160">
        <v>2.5</v>
      </c>
    </row>
    <row r="1004" spans="1:4" x14ac:dyDescent="0.25">
      <c r="A1004" s="166" t="s">
        <v>1746</v>
      </c>
      <c r="B1004" s="165" t="s">
        <v>1747</v>
      </c>
      <c r="C1004" s="163">
        <v>72.09</v>
      </c>
      <c r="D1004" s="160">
        <v>1.3129999999999999</v>
      </c>
    </row>
    <row r="1005" spans="1:4" x14ac:dyDescent="0.25">
      <c r="A1005" s="166" t="s">
        <v>1748</v>
      </c>
      <c r="B1005" s="165" t="s">
        <v>1749</v>
      </c>
      <c r="C1005" s="163">
        <v>67.28</v>
      </c>
      <c r="D1005" s="160">
        <v>1.75</v>
      </c>
    </row>
    <row r="1006" spans="1:4" x14ac:dyDescent="0.25">
      <c r="A1006" s="166" t="s">
        <v>1750</v>
      </c>
      <c r="B1006" s="165" t="s">
        <v>1751</v>
      </c>
      <c r="C1006" s="163">
        <v>72.09</v>
      </c>
      <c r="D1006" s="160">
        <v>0.188</v>
      </c>
    </row>
    <row r="1007" spans="1:4" x14ac:dyDescent="0.25">
      <c r="A1007" s="166" t="s">
        <v>1752</v>
      </c>
      <c r="B1007" s="165" t="s">
        <v>1753</v>
      </c>
      <c r="C1007" s="163">
        <v>13.21</v>
      </c>
      <c r="D1007" s="160">
        <v>4</v>
      </c>
    </row>
    <row r="1008" spans="1:4" x14ac:dyDescent="0.25">
      <c r="A1008" s="166" t="s">
        <v>1754</v>
      </c>
      <c r="B1008" s="165" t="s">
        <v>1755</v>
      </c>
      <c r="C1008" s="163">
        <v>48.06</v>
      </c>
      <c r="D1008" s="160">
        <v>6.3E-2</v>
      </c>
    </row>
    <row r="1009" spans="1:4" x14ac:dyDescent="0.25">
      <c r="A1009" s="166" t="s">
        <v>1756</v>
      </c>
      <c r="B1009" s="165" t="s">
        <v>1697</v>
      </c>
      <c r="C1009" s="163">
        <v>6</v>
      </c>
      <c r="D1009" s="160">
        <v>60</v>
      </c>
    </row>
    <row r="1010" spans="1:4" x14ac:dyDescent="0.25">
      <c r="A1010" s="166" t="s">
        <v>1757</v>
      </c>
      <c r="B1010" s="165" t="s">
        <v>1758</v>
      </c>
      <c r="C1010" s="163">
        <v>746.89</v>
      </c>
      <c r="D1010" s="160">
        <v>0</v>
      </c>
    </row>
    <row r="1011" spans="1:4" x14ac:dyDescent="0.25">
      <c r="A1011" s="166" t="s">
        <v>1759</v>
      </c>
      <c r="B1011" s="165" t="s">
        <v>1760</v>
      </c>
      <c r="C1011" s="163">
        <v>418.94</v>
      </c>
      <c r="D1011" s="160">
        <v>1.0629999999999999</v>
      </c>
    </row>
    <row r="1012" spans="1:4" x14ac:dyDescent="0.25">
      <c r="A1012" s="166" t="s">
        <v>1761</v>
      </c>
      <c r="B1012" s="165" t="s">
        <v>1762</v>
      </c>
      <c r="C1012" s="163">
        <v>46.86</v>
      </c>
      <c r="D1012" s="160">
        <v>16</v>
      </c>
    </row>
    <row r="1013" spans="1:4" x14ac:dyDescent="0.25">
      <c r="A1013" s="166" t="s">
        <v>1763</v>
      </c>
      <c r="B1013" s="165" t="s">
        <v>1764</v>
      </c>
      <c r="C1013" s="163">
        <v>242.54</v>
      </c>
      <c r="D1013" s="160">
        <v>1.21</v>
      </c>
    </row>
    <row r="1014" spans="1:4" x14ac:dyDescent="0.25">
      <c r="A1014" s="166" t="s">
        <v>1765</v>
      </c>
      <c r="B1014" s="165" t="s">
        <v>1766</v>
      </c>
      <c r="C1014" s="163">
        <v>45.65</v>
      </c>
      <c r="D1014" s="160">
        <v>1.18</v>
      </c>
    </row>
    <row r="1015" spans="1:4" x14ac:dyDescent="0.25">
      <c r="A1015" s="166" t="s">
        <v>1767</v>
      </c>
      <c r="B1015" s="165" t="s">
        <v>1768</v>
      </c>
      <c r="C1015" s="163">
        <v>43.25</v>
      </c>
      <c r="D1015" s="160">
        <v>0</v>
      </c>
    </row>
    <row r="1016" spans="1:4" x14ac:dyDescent="0.25">
      <c r="A1016" s="166" t="s">
        <v>1769</v>
      </c>
      <c r="B1016" s="165" t="s">
        <v>1770</v>
      </c>
      <c r="C1016" s="163">
        <v>44.46</v>
      </c>
      <c r="D1016" s="160">
        <v>3</v>
      </c>
    </row>
    <row r="1017" spans="1:4" x14ac:dyDescent="0.25">
      <c r="A1017" s="166" t="s">
        <v>1771</v>
      </c>
      <c r="B1017" s="165" t="s">
        <v>1772</v>
      </c>
      <c r="C1017" s="163">
        <v>23.43</v>
      </c>
      <c r="D1017" s="160">
        <v>5</v>
      </c>
    </row>
    <row r="1018" spans="1:4" x14ac:dyDescent="0.25">
      <c r="A1018" s="166" t="s">
        <v>1773</v>
      </c>
      <c r="B1018" s="165" t="s">
        <v>1774</v>
      </c>
      <c r="C1018" s="163">
        <v>46.86</v>
      </c>
      <c r="D1018" s="160">
        <v>7</v>
      </c>
    </row>
    <row r="1019" spans="1:4" x14ac:dyDescent="0.25">
      <c r="A1019" s="166" t="s">
        <v>1775</v>
      </c>
      <c r="B1019" s="165" t="s">
        <v>1776</v>
      </c>
      <c r="C1019" s="163">
        <v>48.24</v>
      </c>
      <c r="D1019" s="160">
        <v>10</v>
      </c>
    </row>
    <row r="1020" spans="1:4" x14ac:dyDescent="0.25">
      <c r="A1020" s="166" t="s">
        <v>1777</v>
      </c>
      <c r="B1020" s="165" t="s">
        <v>1778</v>
      </c>
      <c r="C1020" s="163">
        <v>96.47</v>
      </c>
      <c r="D1020" s="160">
        <v>7</v>
      </c>
    </row>
    <row r="1021" spans="1:4" x14ac:dyDescent="0.25">
      <c r="A1021" s="166" t="s">
        <v>1779</v>
      </c>
      <c r="B1021" s="165" t="s">
        <v>1780</v>
      </c>
      <c r="C1021" s="163">
        <v>63.4</v>
      </c>
      <c r="D1021" s="160">
        <v>15</v>
      </c>
    </row>
    <row r="1022" spans="1:4" x14ac:dyDescent="0.25">
      <c r="A1022" s="166" t="s">
        <v>1781</v>
      </c>
      <c r="B1022" s="165" t="s">
        <v>1782</v>
      </c>
      <c r="C1022" s="163">
        <v>126.79</v>
      </c>
      <c r="D1022" s="160">
        <v>100</v>
      </c>
    </row>
    <row r="1023" spans="1:4" x14ac:dyDescent="0.25">
      <c r="A1023" s="166" t="s">
        <v>1783</v>
      </c>
      <c r="B1023" s="165" t="s">
        <v>1784</v>
      </c>
      <c r="C1023" s="163">
        <v>551.24</v>
      </c>
      <c r="D1023" s="160">
        <v>0</v>
      </c>
    </row>
    <row r="1024" spans="1:4" x14ac:dyDescent="0.25">
      <c r="A1024" s="166" t="s">
        <v>1785</v>
      </c>
      <c r="B1024" s="165" t="s">
        <v>1786</v>
      </c>
      <c r="C1024" s="163">
        <v>992.24</v>
      </c>
      <c r="D1024" s="160">
        <v>23</v>
      </c>
    </row>
    <row r="1025" spans="1:4" x14ac:dyDescent="0.25">
      <c r="A1025" s="166" t="s">
        <v>1787</v>
      </c>
      <c r="B1025" s="165" t="s">
        <v>1788</v>
      </c>
      <c r="C1025" s="163">
        <v>297.66000000000003</v>
      </c>
      <c r="D1025" s="160">
        <v>7</v>
      </c>
    </row>
    <row r="1026" spans="1:4" x14ac:dyDescent="0.25">
      <c r="A1026" s="166" t="s">
        <v>1789</v>
      </c>
      <c r="B1026" s="165" t="s">
        <v>1790</v>
      </c>
      <c r="C1026" s="163">
        <v>124.81</v>
      </c>
      <c r="D1026" s="160">
        <v>1.1000000000000001</v>
      </c>
    </row>
    <row r="1027" spans="1:4" x14ac:dyDescent="0.25">
      <c r="A1027" s="166" t="s">
        <v>1791</v>
      </c>
      <c r="B1027" s="165" t="s">
        <v>1792</v>
      </c>
      <c r="C1027" s="163">
        <v>48.06</v>
      </c>
      <c r="D1027" s="160">
        <v>2</v>
      </c>
    </row>
    <row r="1028" spans="1:4" x14ac:dyDescent="0.25">
      <c r="A1028" s="166" t="s">
        <v>1793</v>
      </c>
      <c r="B1028" s="165" t="s">
        <v>1794</v>
      </c>
      <c r="C1028" s="163">
        <v>55.27</v>
      </c>
      <c r="D1028" s="160">
        <v>1.58</v>
      </c>
    </row>
    <row r="1029" spans="1:4" x14ac:dyDescent="0.25">
      <c r="A1029" s="166" t="s">
        <v>1795</v>
      </c>
      <c r="B1029" s="165" t="s">
        <v>1796</v>
      </c>
      <c r="C1029" s="163">
        <v>51.66</v>
      </c>
      <c r="D1029" s="160">
        <v>1.96</v>
      </c>
    </row>
    <row r="1030" spans="1:4" x14ac:dyDescent="0.25">
      <c r="A1030" s="166" t="s">
        <v>1797</v>
      </c>
      <c r="B1030" s="165" t="s">
        <v>1798</v>
      </c>
      <c r="C1030" s="163">
        <v>54.06</v>
      </c>
      <c r="D1030" s="160">
        <v>57</v>
      </c>
    </row>
    <row r="1031" spans="1:4" x14ac:dyDescent="0.25">
      <c r="A1031" s="166" t="s">
        <v>1799</v>
      </c>
      <c r="B1031" s="165" t="s">
        <v>1800</v>
      </c>
      <c r="C1031" s="163">
        <v>661.49</v>
      </c>
      <c r="D1031" s="160">
        <v>0</v>
      </c>
    </row>
    <row r="1032" spans="1:4" x14ac:dyDescent="0.25">
      <c r="A1032" s="166" t="s">
        <v>1801</v>
      </c>
      <c r="B1032" s="165" t="s">
        <v>1802</v>
      </c>
      <c r="C1032" s="163">
        <v>5.5</v>
      </c>
      <c r="D1032" s="160">
        <v>0.25</v>
      </c>
    </row>
    <row r="1033" spans="1:4" x14ac:dyDescent="0.25">
      <c r="A1033" s="166" t="s">
        <v>1803</v>
      </c>
      <c r="B1033" s="165" t="s">
        <v>1804</v>
      </c>
      <c r="C1033" s="163">
        <v>6.6</v>
      </c>
      <c r="D1033" s="160">
        <v>0</v>
      </c>
    </row>
    <row r="1034" spans="1:4" x14ac:dyDescent="0.25">
      <c r="A1034" s="166" t="s">
        <v>1805</v>
      </c>
      <c r="B1034" s="165" t="s">
        <v>1806</v>
      </c>
      <c r="C1034" s="163">
        <v>7.71</v>
      </c>
      <c r="D1034" s="160">
        <v>1.55</v>
      </c>
    </row>
    <row r="1035" spans="1:4" x14ac:dyDescent="0.25">
      <c r="A1035" s="166" t="s">
        <v>1807</v>
      </c>
      <c r="B1035" s="165" t="s">
        <v>1622</v>
      </c>
      <c r="C1035" s="163">
        <v>39.65</v>
      </c>
      <c r="D1035" s="160">
        <v>0.43</v>
      </c>
    </row>
    <row r="1036" spans="1:4" x14ac:dyDescent="0.25">
      <c r="A1036" s="166" t="s">
        <v>1808</v>
      </c>
      <c r="B1036" s="165" t="s">
        <v>1809</v>
      </c>
      <c r="C1036" s="163">
        <v>20.420000000000002</v>
      </c>
      <c r="D1036" s="160">
        <v>2</v>
      </c>
    </row>
    <row r="1037" spans="1:4" x14ac:dyDescent="0.25">
      <c r="A1037" s="166" t="s">
        <v>1810</v>
      </c>
      <c r="B1037" s="165" t="s">
        <v>1796</v>
      </c>
      <c r="C1037" s="163">
        <v>49.26</v>
      </c>
      <c r="D1037" s="160">
        <v>1.89</v>
      </c>
    </row>
    <row r="1038" spans="1:4" x14ac:dyDescent="0.25">
      <c r="A1038" s="166" t="s">
        <v>1811</v>
      </c>
      <c r="B1038" s="165" t="s">
        <v>1812</v>
      </c>
      <c r="C1038" s="163">
        <v>46.68</v>
      </c>
      <c r="D1038" s="160">
        <v>2.36</v>
      </c>
    </row>
    <row r="1039" spans="1:4" x14ac:dyDescent="0.25">
      <c r="A1039" s="166" t="s">
        <v>1813</v>
      </c>
      <c r="B1039" s="165" t="s">
        <v>1814</v>
      </c>
      <c r="C1039" s="163">
        <v>56.02</v>
      </c>
      <c r="D1039" s="160">
        <v>1.99</v>
      </c>
    </row>
    <row r="1040" spans="1:4" x14ac:dyDescent="0.25">
      <c r="A1040" s="166" t="s">
        <v>1815</v>
      </c>
      <c r="B1040" s="165" t="s">
        <v>1812</v>
      </c>
      <c r="C1040" s="163">
        <v>53.35</v>
      </c>
      <c r="D1040" s="160">
        <v>2.72</v>
      </c>
    </row>
    <row r="1041" spans="1:4" x14ac:dyDescent="0.25">
      <c r="A1041" s="166" t="s">
        <v>1816</v>
      </c>
      <c r="B1041" s="165" t="s">
        <v>1817</v>
      </c>
      <c r="C1041" s="163">
        <v>63.68</v>
      </c>
      <c r="D1041" s="160">
        <v>2.25</v>
      </c>
    </row>
    <row r="1042" spans="1:4" x14ac:dyDescent="0.25">
      <c r="A1042" s="166" t="s">
        <v>1818</v>
      </c>
      <c r="B1042" s="165" t="s">
        <v>1812</v>
      </c>
      <c r="C1042" s="163">
        <v>62.48</v>
      </c>
      <c r="D1042" s="160">
        <v>1.74</v>
      </c>
    </row>
    <row r="1043" spans="1:4" x14ac:dyDescent="0.25">
      <c r="A1043" s="166" t="s">
        <v>1819</v>
      </c>
      <c r="B1043" s="165" t="s">
        <v>1820</v>
      </c>
      <c r="C1043" s="163">
        <v>69.69</v>
      </c>
      <c r="D1043" s="160">
        <v>10</v>
      </c>
    </row>
    <row r="1044" spans="1:4" ht="15.75" thickBot="1" x14ac:dyDescent="0.3">
      <c r="A1044" s="167" t="s">
        <v>1821</v>
      </c>
      <c r="B1044" s="168" t="s">
        <v>1822</v>
      </c>
      <c r="C1044" s="163">
        <v>220.49</v>
      </c>
      <c r="D1044" s="160"/>
    </row>
  </sheetData>
  <sortState xmlns:xlrd2="http://schemas.microsoft.com/office/spreadsheetml/2017/richdata2" ref="A3:D273">
    <sortCondition ref="A3:A27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6" ma:contentTypeDescription="Create a new document." ma:contentTypeScope="" ma:versionID="066c878fb8679a7cf192f0f8d041527d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d55ee5b078a42329faf6ba433c5c63a8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D6789-84E8-4468-BDB3-7693A66BD1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4403f5c9-7e89-41c3-89cb-e0593acc037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EEBB0D-45F3-4C08-96CC-1A60D0226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Rigid System</vt:lpstr>
      <vt:lpstr>1</vt:lpstr>
      <vt:lpstr>'Rigid System'!Print_Area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Andy Remus</cp:lastModifiedBy>
  <cp:revision/>
  <cp:lastPrinted>2022-09-29T14:41:50Z</cp:lastPrinted>
  <dcterms:created xsi:type="dcterms:W3CDTF">2007-12-23T15:42:30Z</dcterms:created>
  <dcterms:modified xsi:type="dcterms:W3CDTF">2022-09-29T14:52:59Z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