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ngineeredspecialties.sharepoint.com/sites/EngineeredSpecialties-RapidAirProducts/ES Employee Folder/CUSTOMERS/ALL PRICE SHEETS/2025 Pricing/2025 List Price Sheets/"/>
    </mc:Choice>
  </mc:AlternateContent>
  <xr:revisionPtr revIDLastSave="298" documentId="8_{1AF8A11B-3EAC-4A2B-BFFC-4227CF0C53D4}" xr6:coauthVersionLast="47" xr6:coauthVersionMax="47" xr10:uidLastSave="{44944109-8040-4558-A925-C75A578787CC}"/>
  <bookViews>
    <workbookView xWindow="5655" yWindow="-15645" windowWidth="22800" windowHeight="14085" xr2:uid="{00000000-000D-0000-FFFF-FFFF00000000}"/>
  </bookViews>
  <sheets>
    <sheet name="Sheet1" sheetId="1" r:id="rId1"/>
    <sheet name="Sheet2" sheetId="3" r:id="rId2"/>
  </sheets>
  <definedNames>
    <definedName name="_xlnm._FilterDatabase" localSheetId="0" hidden="1">Sheet1!$A$6:$L$425</definedName>
    <definedName name="_xlnm._FilterDatabase" localSheetId="1" hidden="1">Sheet2!$A$1:$D$830</definedName>
    <definedName name="_xlnm.Print_Area" localSheetId="0">Sheet1!$A$1:$G$424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2" i="1" l="1"/>
  <c r="D61" i="1"/>
  <c r="G33" i="1" l="1"/>
  <c r="G7" i="1"/>
  <c r="H236" i="1" l="1"/>
  <c r="I236" i="1" s="1"/>
  <c r="H8" i="1" l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I409" i="1" s="1"/>
  <c r="H410" i="1"/>
  <c r="I410" i="1" s="1"/>
  <c r="H411" i="1"/>
  <c r="I411" i="1" s="1"/>
  <c r="H412" i="1"/>
  <c r="I412" i="1" s="1"/>
  <c r="H413" i="1"/>
  <c r="I413" i="1" s="1"/>
  <c r="H7" i="1"/>
  <c r="C413" i="1"/>
  <c r="E413" i="1" s="1"/>
  <c r="C409" i="1"/>
  <c r="E409" i="1" s="1"/>
  <c r="G409" i="1"/>
  <c r="C410" i="1"/>
  <c r="E410" i="1" s="1"/>
  <c r="G410" i="1"/>
  <c r="C411" i="1"/>
  <c r="E411" i="1" s="1"/>
  <c r="G411" i="1"/>
  <c r="C412" i="1"/>
  <c r="E412" i="1" s="1"/>
  <c r="G412" i="1"/>
  <c r="C7" i="1"/>
  <c r="E7" i="1" s="1"/>
  <c r="C208" i="1"/>
  <c r="E208" i="1" s="1"/>
  <c r="C245" i="1" l="1"/>
  <c r="E245" i="1" s="1"/>
  <c r="C297" i="1"/>
  <c r="E297" i="1" s="1"/>
  <c r="C374" i="1"/>
  <c r="E374" i="1" s="1"/>
  <c r="C341" i="1"/>
  <c r="E341" i="1" s="1"/>
  <c r="C262" i="1"/>
  <c r="E262" i="1" s="1"/>
  <c r="C330" i="1"/>
  <c r="E330" i="1" s="1"/>
  <c r="C56" i="1"/>
  <c r="E56" i="1" s="1"/>
  <c r="C64" i="1"/>
  <c r="E64" i="1" s="1"/>
  <c r="C31" i="1"/>
  <c r="E31" i="1" s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B422" i="1" s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6" i="1"/>
  <c r="G385" i="1"/>
  <c r="G384" i="1"/>
  <c r="G383" i="1"/>
  <c r="G382" i="1"/>
  <c r="G381" i="1"/>
  <c r="G380" i="1"/>
  <c r="G379" i="1"/>
  <c r="G377" i="1"/>
  <c r="G376" i="1"/>
  <c r="G375" i="1"/>
  <c r="G374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8" i="1"/>
  <c r="G357" i="1"/>
  <c r="G356" i="1"/>
  <c r="G355" i="1"/>
  <c r="G354" i="1"/>
  <c r="G353" i="1"/>
  <c r="G352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0" i="1"/>
  <c r="G329" i="1"/>
  <c r="G328" i="1"/>
  <c r="G327" i="1"/>
  <c r="G326" i="1"/>
  <c r="G325" i="1"/>
  <c r="G324" i="1"/>
  <c r="G323" i="1"/>
  <c r="G322" i="1"/>
  <c r="G321" i="1"/>
  <c r="G320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3" i="1"/>
  <c r="G282" i="1"/>
  <c r="G281" i="1"/>
  <c r="G280" i="1"/>
  <c r="G279" i="1"/>
  <c r="G278" i="1"/>
  <c r="G277" i="1"/>
  <c r="G276" i="1"/>
  <c r="G275" i="1"/>
  <c r="G270" i="1"/>
  <c r="G269" i="1"/>
  <c r="G266" i="1"/>
  <c r="G265" i="1"/>
  <c r="G264" i="1"/>
  <c r="G263" i="1"/>
  <c r="G262" i="1"/>
  <c r="G261" i="1"/>
  <c r="G260" i="1"/>
  <c r="G259" i="1"/>
  <c r="G258" i="1"/>
  <c r="G257" i="1"/>
  <c r="G256" i="1"/>
  <c r="G252" i="1"/>
  <c r="G251" i="1"/>
  <c r="G250" i="1"/>
  <c r="G245" i="1"/>
  <c r="G244" i="1"/>
  <c r="G239" i="1"/>
  <c r="G235" i="1"/>
  <c r="G234" i="1"/>
  <c r="G232" i="1"/>
  <c r="G231" i="1"/>
  <c r="G230" i="1"/>
  <c r="G229" i="1"/>
  <c r="G226" i="1"/>
  <c r="G225" i="1"/>
  <c r="G221" i="1"/>
  <c r="G218" i="1"/>
  <c r="G217" i="1"/>
  <c r="G216" i="1"/>
  <c r="G215" i="1"/>
  <c r="G213" i="1"/>
  <c r="G212" i="1"/>
  <c r="G211" i="1"/>
  <c r="G210" i="1"/>
  <c r="G209" i="1"/>
  <c r="G208" i="1"/>
  <c r="G206" i="1"/>
  <c r="G205" i="1"/>
  <c r="G204" i="1"/>
  <c r="G201" i="1"/>
  <c r="G199" i="1"/>
  <c r="G198" i="1"/>
  <c r="G197" i="1"/>
  <c r="G196" i="1"/>
  <c r="G195" i="1"/>
  <c r="G194" i="1"/>
  <c r="G193" i="1"/>
  <c r="G192" i="1"/>
  <c r="G191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2" i="1"/>
  <c r="G171" i="1"/>
  <c r="G170" i="1"/>
  <c r="G169" i="1"/>
  <c r="G167" i="1"/>
  <c r="G166" i="1"/>
  <c r="G165" i="1"/>
  <c r="G164" i="1"/>
  <c r="G163" i="1"/>
  <c r="G159" i="1"/>
  <c r="G158" i="1"/>
  <c r="G154" i="1"/>
  <c r="G152" i="1"/>
  <c r="G151" i="1"/>
  <c r="G150" i="1"/>
  <c r="G149" i="1"/>
  <c r="G145" i="1"/>
  <c r="G142" i="1"/>
  <c r="G141" i="1"/>
  <c r="G140" i="1"/>
  <c r="G139" i="1"/>
  <c r="G138" i="1"/>
  <c r="G137" i="1"/>
  <c r="G136" i="1"/>
  <c r="G135" i="1"/>
  <c r="G134" i="1"/>
  <c r="G132" i="1"/>
  <c r="G131" i="1"/>
  <c r="G130" i="1"/>
  <c r="G129" i="1"/>
  <c r="G128" i="1"/>
  <c r="G126" i="1"/>
  <c r="G125" i="1"/>
  <c r="G124" i="1"/>
  <c r="G123" i="1"/>
  <c r="G122" i="1"/>
  <c r="G120" i="1"/>
  <c r="G119" i="1"/>
  <c r="G118" i="1"/>
  <c r="G117" i="1"/>
  <c r="G114" i="1"/>
  <c r="G113" i="1"/>
  <c r="G109" i="1"/>
  <c r="G106" i="1"/>
  <c r="G105" i="1"/>
  <c r="G104" i="1"/>
  <c r="G103" i="1"/>
  <c r="G101" i="1"/>
  <c r="G100" i="1"/>
  <c r="G99" i="1"/>
  <c r="G98" i="1"/>
  <c r="G97" i="1"/>
  <c r="G94" i="1"/>
  <c r="G93" i="1"/>
  <c r="G91" i="1"/>
  <c r="G90" i="1"/>
  <c r="G89" i="1"/>
  <c r="G88" i="1"/>
  <c r="G85" i="1"/>
  <c r="G84" i="1"/>
  <c r="G80" i="1"/>
  <c r="G78" i="1"/>
  <c r="G77" i="1"/>
  <c r="G76" i="1"/>
  <c r="G75" i="1"/>
  <c r="G74" i="1"/>
  <c r="G71" i="1"/>
  <c r="G69" i="1"/>
  <c r="G68" i="1"/>
  <c r="G67" i="1"/>
  <c r="G66" i="1"/>
  <c r="G65" i="1"/>
  <c r="G64" i="1"/>
  <c r="G59" i="1"/>
  <c r="G58" i="1"/>
  <c r="G56" i="1"/>
  <c r="G53" i="1"/>
  <c r="G52" i="1"/>
  <c r="G51" i="1"/>
  <c r="G50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2" i="1"/>
  <c r="G31" i="1"/>
  <c r="G30" i="1"/>
  <c r="G29" i="1"/>
  <c r="G28" i="1"/>
  <c r="G27" i="1"/>
  <c r="G26" i="1"/>
  <c r="G25" i="1"/>
  <c r="G24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C408" i="1"/>
  <c r="E408" i="1" s="1"/>
  <c r="C407" i="1"/>
  <c r="E407" i="1" s="1"/>
  <c r="C406" i="1"/>
  <c r="E406" i="1" s="1"/>
  <c r="C405" i="1"/>
  <c r="E405" i="1" s="1"/>
  <c r="C404" i="1"/>
  <c r="E404" i="1" s="1"/>
  <c r="C403" i="1"/>
  <c r="E403" i="1" s="1"/>
  <c r="C402" i="1"/>
  <c r="E402" i="1" s="1"/>
  <c r="C401" i="1"/>
  <c r="E401" i="1" s="1"/>
  <c r="C400" i="1"/>
  <c r="E400" i="1" s="1"/>
  <c r="C399" i="1"/>
  <c r="E399" i="1" s="1"/>
  <c r="C398" i="1"/>
  <c r="E398" i="1" s="1"/>
  <c r="C397" i="1"/>
  <c r="E397" i="1" s="1"/>
  <c r="C396" i="1"/>
  <c r="E396" i="1" s="1"/>
  <c r="C395" i="1"/>
  <c r="E395" i="1" s="1"/>
  <c r="C394" i="1"/>
  <c r="E394" i="1" s="1"/>
  <c r="C393" i="1"/>
  <c r="E393" i="1" s="1"/>
  <c r="C392" i="1"/>
  <c r="E392" i="1" s="1"/>
  <c r="C391" i="1"/>
  <c r="E391" i="1" s="1"/>
  <c r="C390" i="1"/>
  <c r="E390" i="1" s="1"/>
  <c r="C389" i="1"/>
  <c r="E389" i="1" s="1"/>
  <c r="C388" i="1"/>
  <c r="E388" i="1" s="1"/>
  <c r="C386" i="1"/>
  <c r="E386" i="1" s="1"/>
  <c r="C385" i="1"/>
  <c r="E385" i="1" s="1"/>
  <c r="C384" i="1"/>
  <c r="E384" i="1" s="1"/>
  <c r="C383" i="1"/>
  <c r="E383" i="1" s="1"/>
  <c r="C382" i="1"/>
  <c r="E382" i="1" s="1"/>
  <c r="C381" i="1"/>
  <c r="E381" i="1" s="1"/>
  <c r="C380" i="1"/>
  <c r="E380" i="1" s="1"/>
  <c r="C379" i="1"/>
  <c r="E379" i="1" s="1"/>
  <c r="C377" i="1"/>
  <c r="E377" i="1" s="1"/>
  <c r="C376" i="1"/>
  <c r="E376" i="1" s="1"/>
  <c r="C375" i="1"/>
  <c r="E375" i="1" s="1"/>
  <c r="C372" i="1"/>
  <c r="E372" i="1" s="1"/>
  <c r="C371" i="1"/>
  <c r="E371" i="1" s="1"/>
  <c r="C370" i="1"/>
  <c r="E370" i="1" s="1"/>
  <c r="C369" i="1"/>
  <c r="E369" i="1" s="1"/>
  <c r="C368" i="1"/>
  <c r="E368" i="1" s="1"/>
  <c r="C367" i="1"/>
  <c r="E367" i="1" s="1"/>
  <c r="C366" i="1"/>
  <c r="E366" i="1" s="1"/>
  <c r="C365" i="1"/>
  <c r="E365" i="1" s="1"/>
  <c r="C364" i="1"/>
  <c r="E364" i="1" s="1"/>
  <c r="C363" i="1"/>
  <c r="E363" i="1" s="1"/>
  <c r="C362" i="1"/>
  <c r="E362" i="1" s="1"/>
  <c r="C361" i="1"/>
  <c r="E361" i="1" s="1"/>
  <c r="C360" i="1"/>
  <c r="E360" i="1" s="1"/>
  <c r="C358" i="1"/>
  <c r="E358" i="1" s="1"/>
  <c r="C357" i="1"/>
  <c r="E357" i="1" s="1"/>
  <c r="C356" i="1"/>
  <c r="E356" i="1" s="1"/>
  <c r="C355" i="1"/>
  <c r="E355" i="1" s="1"/>
  <c r="C354" i="1"/>
  <c r="E354" i="1" s="1"/>
  <c r="C353" i="1"/>
  <c r="E353" i="1" s="1"/>
  <c r="C352" i="1"/>
  <c r="E352" i="1" s="1"/>
  <c r="C350" i="1"/>
  <c r="E350" i="1" s="1"/>
  <c r="C349" i="1"/>
  <c r="E349" i="1" s="1"/>
  <c r="C348" i="1"/>
  <c r="E348" i="1" s="1"/>
  <c r="C347" i="1"/>
  <c r="E347" i="1" s="1"/>
  <c r="C346" i="1"/>
  <c r="E346" i="1" s="1"/>
  <c r="C345" i="1"/>
  <c r="E345" i="1" s="1"/>
  <c r="C344" i="1"/>
  <c r="E344" i="1" s="1"/>
  <c r="C343" i="1"/>
  <c r="E343" i="1" s="1"/>
  <c r="C342" i="1"/>
  <c r="E342" i="1" s="1"/>
  <c r="C340" i="1"/>
  <c r="E340" i="1" s="1"/>
  <c r="C339" i="1"/>
  <c r="E339" i="1" s="1"/>
  <c r="C338" i="1"/>
  <c r="E338" i="1" s="1"/>
  <c r="C337" i="1"/>
  <c r="E337" i="1" s="1"/>
  <c r="C336" i="1"/>
  <c r="E336" i="1" s="1"/>
  <c r="C335" i="1"/>
  <c r="E335" i="1" s="1"/>
  <c r="C334" i="1"/>
  <c r="E334" i="1" s="1"/>
  <c r="C333" i="1"/>
  <c r="E333" i="1" s="1"/>
  <c r="C332" i="1"/>
  <c r="E332" i="1" s="1"/>
  <c r="C329" i="1"/>
  <c r="E329" i="1" s="1"/>
  <c r="C328" i="1"/>
  <c r="E328" i="1" s="1"/>
  <c r="C327" i="1"/>
  <c r="E327" i="1" s="1"/>
  <c r="C326" i="1"/>
  <c r="E326" i="1" s="1"/>
  <c r="C325" i="1"/>
  <c r="E325" i="1" s="1"/>
  <c r="C324" i="1"/>
  <c r="E324" i="1" s="1"/>
  <c r="C323" i="1"/>
  <c r="E323" i="1" s="1"/>
  <c r="C322" i="1"/>
  <c r="E322" i="1" s="1"/>
  <c r="C321" i="1"/>
  <c r="E321" i="1" s="1"/>
  <c r="C320" i="1"/>
  <c r="E320" i="1" s="1"/>
  <c r="C318" i="1"/>
  <c r="E318" i="1" s="1"/>
  <c r="C317" i="1"/>
  <c r="E317" i="1" s="1"/>
  <c r="C316" i="1"/>
  <c r="E316" i="1" s="1"/>
  <c r="C315" i="1"/>
  <c r="E315" i="1" s="1"/>
  <c r="C314" i="1"/>
  <c r="E314" i="1" s="1"/>
  <c r="C313" i="1"/>
  <c r="E313" i="1" s="1"/>
  <c r="C312" i="1"/>
  <c r="E312" i="1" s="1"/>
  <c r="C311" i="1"/>
  <c r="E311" i="1" s="1"/>
  <c r="C310" i="1"/>
  <c r="E310" i="1" s="1"/>
  <c r="C309" i="1"/>
  <c r="E309" i="1" s="1"/>
  <c r="C308" i="1"/>
  <c r="E308" i="1" s="1"/>
  <c r="C307" i="1"/>
  <c r="E307" i="1" s="1"/>
  <c r="C306" i="1"/>
  <c r="E306" i="1" s="1"/>
  <c r="C305" i="1"/>
  <c r="E305" i="1" s="1"/>
  <c r="C304" i="1"/>
  <c r="E304" i="1" s="1"/>
  <c r="C303" i="1"/>
  <c r="E303" i="1" s="1"/>
  <c r="C302" i="1"/>
  <c r="E302" i="1" s="1"/>
  <c r="C301" i="1"/>
  <c r="E301" i="1" s="1"/>
  <c r="C300" i="1"/>
  <c r="E300" i="1" s="1"/>
  <c r="C299" i="1"/>
  <c r="E299" i="1" s="1"/>
  <c r="C298" i="1"/>
  <c r="E298" i="1" s="1"/>
  <c r="C296" i="1"/>
  <c r="E296" i="1" s="1"/>
  <c r="C295" i="1"/>
  <c r="E295" i="1" s="1"/>
  <c r="C294" i="1"/>
  <c r="E294" i="1" s="1"/>
  <c r="C293" i="1"/>
  <c r="E293" i="1" s="1"/>
  <c r="C292" i="1"/>
  <c r="E292" i="1" s="1"/>
  <c r="C291" i="1"/>
  <c r="E291" i="1" s="1"/>
  <c r="C290" i="1"/>
  <c r="E290" i="1" s="1"/>
  <c r="C289" i="1"/>
  <c r="E289" i="1" s="1"/>
  <c r="C288" i="1"/>
  <c r="E288" i="1" s="1"/>
  <c r="C287" i="1"/>
  <c r="E287" i="1" s="1"/>
  <c r="C286" i="1"/>
  <c r="E286" i="1" s="1"/>
  <c r="C285" i="1"/>
  <c r="E285" i="1" s="1"/>
  <c r="C283" i="1"/>
  <c r="E283" i="1" s="1"/>
  <c r="C282" i="1"/>
  <c r="E282" i="1" s="1"/>
  <c r="C281" i="1"/>
  <c r="E281" i="1" s="1"/>
  <c r="C280" i="1"/>
  <c r="E280" i="1" s="1"/>
  <c r="C279" i="1"/>
  <c r="E279" i="1" s="1"/>
  <c r="C278" i="1"/>
  <c r="E278" i="1" s="1"/>
  <c r="C277" i="1"/>
  <c r="E277" i="1" s="1"/>
  <c r="C276" i="1"/>
  <c r="E276" i="1" s="1"/>
  <c r="C275" i="1"/>
  <c r="E275" i="1" s="1"/>
  <c r="C270" i="1"/>
  <c r="E270" i="1" s="1"/>
  <c r="C269" i="1"/>
  <c r="E269" i="1" s="1"/>
  <c r="C266" i="1"/>
  <c r="E266" i="1" s="1"/>
  <c r="C265" i="1"/>
  <c r="E265" i="1" s="1"/>
  <c r="C264" i="1"/>
  <c r="E264" i="1" s="1"/>
  <c r="C263" i="1"/>
  <c r="E263" i="1" s="1"/>
  <c r="C261" i="1"/>
  <c r="E261" i="1" s="1"/>
  <c r="C260" i="1"/>
  <c r="E260" i="1" s="1"/>
  <c r="C259" i="1"/>
  <c r="E259" i="1" s="1"/>
  <c r="C258" i="1"/>
  <c r="E258" i="1" s="1"/>
  <c r="C257" i="1"/>
  <c r="E257" i="1" s="1"/>
  <c r="C256" i="1"/>
  <c r="E256" i="1" s="1"/>
  <c r="C252" i="1"/>
  <c r="E252" i="1" s="1"/>
  <c r="C251" i="1"/>
  <c r="E251" i="1" s="1"/>
  <c r="C250" i="1"/>
  <c r="E250" i="1" s="1"/>
  <c r="C244" i="1"/>
  <c r="E244" i="1" s="1"/>
  <c r="C239" i="1"/>
  <c r="E239" i="1" s="1"/>
  <c r="C235" i="1"/>
  <c r="E235" i="1" s="1"/>
  <c r="C234" i="1"/>
  <c r="E234" i="1" s="1"/>
  <c r="C232" i="1"/>
  <c r="E232" i="1" s="1"/>
  <c r="C231" i="1"/>
  <c r="E231" i="1" s="1"/>
  <c r="C230" i="1"/>
  <c r="E230" i="1" s="1"/>
  <c r="C229" i="1"/>
  <c r="E229" i="1" s="1"/>
  <c r="C226" i="1"/>
  <c r="E226" i="1" s="1"/>
  <c r="C225" i="1"/>
  <c r="E225" i="1" s="1"/>
  <c r="C221" i="1"/>
  <c r="E221" i="1" s="1"/>
  <c r="C218" i="1"/>
  <c r="E218" i="1" s="1"/>
  <c r="C217" i="1"/>
  <c r="E217" i="1" s="1"/>
  <c r="C216" i="1"/>
  <c r="E216" i="1" s="1"/>
  <c r="C215" i="1"/>
  <c r="E215" i="1" s="1"/>
  <c r="C213" i="1"/>
  <c r="E213" i="1" s="1"/>
  <c r="C212" i="1"/>
  <c r="E212" i="1" s="1"/>
  <c r="C211" i="1"/>
  <c r="E211" i="1" s="1"/>
  <c r="C210" i="1"/>
  <c r="E210" i="1" s="1"/>
  <c r="C209" i="1"/>
  <c r="E209" i="1" s="1"/>
  <c r="C206" i="1"/>
  <c r="E206" i="1" s="1"/>
  <c r="C205" i="1"/>
  <c r="E205" i="1" s="1"/>
  <c r="C204" i="1"/>
  <c r="E204" i="1" s="1"/>
  <c r="C201" i="1"/>
  <c r="E201" i="1" s="1"/>
  <c r="C199" i="1"/>
  <c r="E199" i="1" s="1"/>
  <c r="C198" i="1"/>
  <c r="E198" i="1" s="1"/>
  <c r="C197" i="1"/>
  <c r="E197" i="1" s="1"/>
  <c r="C196" i="1"/>
  <c r="E196" i="1" s="1"/>
  <c r="C195" i="1"/>
  <c r="E195" i="1" s="1"/>
  <c r="C194" i="1"/>
  <c r="E194" i="1" s="1"/>
  <c r="C193" i="1"/>
  <c r="E193" i="1" s="1"/>
  <c r="C192" i="1"/>
  <c r="E192" i="1" s="1"/>
  <c r="C191" i="1"/>
  <c r="E191" i="1" s="1"/>
  <c r="C188" i="1"/>
  <c r="E188" i="1" s="1"/>
  <c r="C187" i="1"/>
  <c r="E187" i="1" s="1"/>
  <c r="C186" i="1"/>
  <c r="E186" i="1" s="1"/>
  <c r="C185" i="1"/>
  <c r="E185" i="1" s="1"/>
  <c r="C184" i="1"/>
  <c r="E184" i="1" s="1"/>
  <c r="C183" i="1"/>
  <c r="E183" i="1" s="1"/>
  <c r="C182" i="1"/>
  <c r="E182" i="1" s="1"/>
  <c r="C181" i="1"/>
  <c r="E181" i="1" s="1"/>
  <c r="C180" i="1"/>
  <c r="E180" i="1" s="1"/>
  <c r="C179" i="1"/>
  <c r="E179" i="1" s="1"/>
  <c r="C178" i="1"/>
  <c r="E178" i="1" s="1"/>
  <c r="C177" i="1"/>
  <c r="E177" i="1" s="1"/>
  <c r="C176" i="1"/>
  <c r="E176" i="1" s="1"/>
  <c r="C175" i="1"/>
  <c r="E175" i="1" s="1"/>
  <c r="C174" i="1"/>
  <c r="E174" i="1" s="1"/>
  <c r="C172" i="1"/>
  <c r="E172" i="1" s="1"/>
  <c r="C171" i="1"/>
  <c r="E171" i="1" s="1"/>
  <c r="C170" i="1"/>
  <c r="E170" i="1" s="1"/>
  <c r="C169" i="1"/>
  <c r="E169" i="1" s="1"/>
  <c r="C167" i="1"/>
  <c r="E167" i="1" s="1"/>
  <c r="C166" i="1"/>
  <c r="E166" i="1" s="1"/>
  <c r="C165" i="1"/>
  <c r="E165" i="1" s="1"/>
  <c r="C164" i="1"/>
  <c r="E164" i="1" s="1"/>
  <c r="C163" i="1"/>
  <c r="E163" i="1" s="1"/>
  <c r="C159" i="1"/>
  <c r="E159" i="1" s="1"/>
  <c r="C158" i="1"/>
  <c r="E158" i="1" s="1"/>
  <c r="C154" i="1"/>
  <c r="E154" i="1" s="1"/>
  <c r="C152" i="1"/>
  <c r="E152" i="1" s="1"/>
  <c r="C151" i="1"/>
  <c r="E151" i="1" s="1"/>
  <c r="C150" i="1"/>
  <c r="E150" i="1" s="1"/>
  <c r="C149" i="1"/>
  <c r="E149" i="1" s="1"/>
  <c r="C145" i="1"/>
  <c r="E145" i="1" s="1"/>
  <c r="C142" i="1"/>
  <c r="E142" i="1" s="1"/>
  <c r="C141" i="1"/>
  <c r="E141" i="1" s="1"/>
  <c r="C140" i="1"/>
  <c r="E140" i="1" s="1"/>
  <c r="C139" i="1"/>
  <c r="E139" i="1" s="1"/>
  <c r="C138" i="1"/>
  <c r="E138" i="1" s="1"/>
  <c r="C137" i="1"/>
  <c r="E137" i="1" s="1"/>
  <c r="C136" i="1"/>
  <c r="E136" i="1" s="1"/>
  <c r="C135" i="1"/>
  <c r="E135" i="1" s="1"/>
  <c r="C134" i="1"/>
  <c r="E134" i="1" s="1"/>
  <c r="C132" i="1"/>
  <c r="E132" i="1" s="1"/>
  <c r="C131" i="1"/>
  <c r="E131" i="1" s="1"/>
  <c r="C130" i="1"/>
  <c r="E130" i="1" s="1"/>
  <c r="C129" i="1"/>
  <c r="E129" i="1" s="1"/>
  <c r="C128" i="1"/>
  <c r="E128" i="1" s="1"/>
  <c r="C126" i="1"/>
  <c r="E126" i="1" s="1"/>
  <c r="C125" i="1"/>
  <c r="E125" i="1" s="1"/>
  <c r="C124" i="1"/>
  <c r="E124" i="1" s="1"/>
  <c r="C123" i="1"/>
  <c r="E123" i="1" s="1"/>
  <c r="C122" i="1"/>
  <c r="E122" i="1" s="1"/>
  <c r="C120" i="1"/>
  <c r="E120" i="1" s="1"/>
  <c r="C119" i="1"/>
  <c r="E119" i="1" s="1"/>
  <c r="C118" i="1"/>
  <c r="E118" i="1" s="1"/>
  <c r="C117" i="1"/>
  <c r="E117" i="1" s="1"/>
  <c r="C114" i="1"/>
  <c r="E114" i="1" s="1"/>
  <c r="C113" i="1"/>
  <c r="E113" i="1" s="1"/>
  <c r="C109" i="1"/>
  <c r="E109" i="1" s="1"/>
  <c r="C106" i="1"/>
  <c r="E106" i="1" s="1"/>
  <c r="C105" i="1"/>
  <c r="E105" i="1" s="1"/>
  <c r="C104" i="1"/>
  <c r="E104" i="1" s="1"/>
  <c r="C103" i="1"/>
  <c r="E103" i="1" s="1"/>
  <c r="C101" i="1"/>
  <c r="E101" i="1" s="1"/>
  <c r="C100" i="1"/>
  <c r="E100" i="1" s="1"/>
  <c r="C99" i="1"/>
  <c r="E99" i="1" s="1"/>
  <c r="C98" i="1"/>
  <c r="E98" i="1" s="1"/>
  <c r="C97" i="1"/>
  <c r="E97" i="1" s="1"/>
  <c r="C94" i="1"/>
  <c r="E94" i="1" s="1"/>
  <c r="C93" i="1"/>
  <c r="E93" i="1" s="1"/>
  <c r="C91" i="1"/>
  <c r="E91" i="1" s="1"/>
  <c r="C90" i="1"/>
  <c r="E90" i="1" s="1"/>
  <c r="C89" i="1"/>
  <c r="E89" i="1" s="1"/>
  <c r="C88" i="1"/>
  <c r="E88" i="1" s="1"/>
  <c r="C85" i="1"/>
  <c r="E85" i="1" s="1"/>
  <c r="C84" i="1"/>
  <c r="E84" i="1" s="1"/>
  <c r="C80" i="1"/>
  <c r="E80" i="1" s="1"/>
  <c r="C77" i="1"/>
  <c r="E77" i="1" s="1"/>
  <c r="C76" i="1"/>
  <c r="E76" i="1" s="1"/>
  <c r="C75" i="1"/>
  <c r="E75" i="1" s="1"/>
  <c r="C74" i="1"/>
  <c r="E74" i="1" s="1"/>
  <c r="C71" i="1"/>
  <c r="E71" i="1" s="1"/>
  <c r="C69" i="1"/>
  <c r="E69" i="1" s="1"/>
  <c r="C68" i="1"/>
  <c r="E68" i="1" s="1"/>
  <c r="C67" i="1"/>
  <c r="E67" i="1" s="1"/>
  <c r="C66" i="1"/>
  <c r="E66" i="1" s="1"/>
  <c r="C65" i="1"/>
  <c r="E65" i="1" s="1"/>
  <c r="C62" i="1"/>
  <c r="E62" i="1" s="1"/>
  <c r="C61" i="1"/>
  <c r="E61" i="1" s="1"/>
  <c r="C59" i="1"/>
  <c r="E59" i="1" s="1"/>
  <c r="C58" i="1"/>
  <c r="E58" i="1" s="1"/>
  <c r="C53" i="1"/>
  <c r="E53" i="1" s="1"/>
  <c r="C52" i="1"/>
  <c r="E52" i="1" s="1"/>
  <c r="C51" i="1"/>
  <c r="E51" i="1" s="1"/>
  <c r="C50" i="1"/>
  <c r="E50" i="1" s="1"/>
  <c r="C48" i="1"/>
  <c r="E48" i="1" s="1"/>
  <c r="C47" i="1"/>
  <c r="E47" i="1" s="1"/>
  <c r="C46" i="1"/>
  <c r="E46" i="1" s="1"/>
  <c r="C45" i="1"/>
  <c r="E45" i="1" s="1"/>
  <c r="C44" i="1"/>
  <c r="E44" i="1" s="1"/>
  <c r="C43" i="1"/>
  <c r="E43" i="1" s="1"/>
  <c r="C42" i="1"/>
  <c r="E42" i="1" s="1"/>
  <c r="C41" i="1"/>
  <c r="E41" i="1" s="1"/>
  <c r="C40" i="1"/>
  <c r="E40" i="1" s="1"/>
  <c r="C39" i="1"/>
  <c r="E39" i="1" s="1"/>
  <c r="C38" i="1"/>
  <c r="E38" i="1" s="1"/>
  <c r="C37" i="1"/>
  <c r="E37" i="1" s="1"/>
  <c r="C36" i="1"/>
  <c r="E36" i="1" s="1"/>
  <c r="C35" i="1"/>
  <c r="E35" i="1" s="1"/>
  <c r="C34" i="1"/>
  <c r="E34" i="1" s="1"/>
  <c r="C33" i="1"/>
  <c r="E33" i="1" s="1"/>
  <c r="C32" i="1"/>
  <c r="E32" i="1" s="1"/>
  <c r="C30" i="1"/>
  <c r="E30" i="1" s="1"/>
  <c r="C29" i="1"/>
  <c r="E29" i="1" s="1"/>
  <c r="C28" i="1"/>
  <c r="E28" i="1" s="1"/>
  <c r="C27" i="1"/>
  <c r="E27" i="1" s="1"/>
  <c r="C26" i="1"/>
  <c r="E26" i="1" s="1"/>
  <c r="C25" i="1"/>
  <c r="E25" i="1" s="1"/>
  <c r="C24" i="1"/>
  <c r="E24" i="1" s="1"/>
  <c r="C22" i="1"/>
  <c r="E22" i="1" s="1"/>
  <c r="C21" i="1"/>
  <c r="E21" i="1" s="1"/>
  <c r="C20" i="1"/>
  <c r="E20" i="1" s="1"/>
  <c r="C19" i="1"/>
  <c r="E19" i="1" s="1"/>
  <c r="C18" i="1"/>
  <c r="E18" i="1" s="1"/>
  <c r="C17" i="1"/>
  <c r="E17" i="1" s="1"/>
  <c r="C15" i="1"/>
  <c r="E15" i="1" s="1"/>
  <c r="C14" i="1"/>
  <c r="E14" i="1" s="1"/>
  <c r="C13" i="1"/>
  <c r="E13" i="1" s="1"/>
  <c r="C11" i="1"/>
  <c r="E11" i="1" s="1"/>
  <c r="C10" i="1"/>
  <c r="E10" i="1" s="1"/>
  <c r="C9" i="1"/>
  <c r="E9" i="1" s="1"/>
  <c r="C8" i="1"/>
  <c r="E8" i="1" s="1"/>
  <c r="B420" i="1" l="1"/>
  <c r="I61" i="1" l="1"/>
  <c r="I62" i="1"/>
  <c r="B423" i="1" l="1"/>
  <c r="I7" i="1"/>
  <c r="B421" i="1" l="1"/>
  <c r="B424" i="1"/>
  <c r="E416" i="1"/>
  <c r="E417" i="1" l="1"/>
  <c r="E418" i="1" s="1"/>
</calcChain>
</file>

<file path=xl/sharedStrings.xml><?xml version="1.0" encoding="utf-8"?>
<sst xmlns="http://schemas.openxmlformats.org/spreadsheetml/2006/main" count="2174" uniqueCount="1556">
  <si>
    <t>FASTPIPE RIGID SYSTEM</t>
  </si>
  <si>
    <t>PRICE SHEET</t>
  </si>
  <si>
    <t>www.rapidairproducts.com</t>
  </si>
  <si>
    <t>DATE</t>
  </si>
  <si>
    <t>info@rapidairproducts.com</t>
  </si>
  <si>
    <t>QUOTE FILE NAME</t>
  </si>
  <si>
    <t>PH 800-954-3310</t>
  </si>
  <si>
    <t>ENTER</t>
  </si>
  <si>
    <t>PRICE LIST 1-2025</t>
  </si>
  <si>
    <t>LIST</t>
  </si>
  <si>
    <t>QTY</t>
  </si>
  <si>
    <t>Pipe</t>
  </si>
  <si>
    <t>Part number</t>
  </si>
  <si>
    <t>PRICE</t>
  </si>
  <si>
    <t>HERE</t>
  </si>
  <si>
    <t>TOTAL</t>
  </si>
  <si>
    <t>SIZE</t>
  </si>
  <si>
    <t>LBS</t>
  </si>
  <si>
    <t>F1000</t>
  </si>
  <si>
    <t>3/4"</t>
  </si>
  <si>
    <t>F2000</t>
  </si>
  <si>
    <t>1"</t>
  </si>
  <si>
    <t>F4000</t>
  </si>
  <si>
    <t>1 1/2"</t>
  </si>
  <si>
    <t>F5000</t>
  </si>
  <si>
    <t>2"</t>
  </si>
  <si>
    <t>FI7000</t>
  </si>
  <si>
    <t>3"</t>
  </si>
  <si>
    <t>F1863</t>
  </si>
  <si>
    <t>F2863</t>
  </si>
  <si>
    <t>F4863</t>
  </si>
  <si>
    <t>F1000GREEN</t>
  </si>
  <si>
    <t>F2000GREEN</t>
  </si>
  <si>
    <t>F4000GREEN</t>
  </si>
  <si>
    <t>F5000GREEN</t>
  </si>
  <si>
    <t>FI8000</t>
  </si>
  <si>
    <t>4"</t>
  </si>
  <si>
    <t>FI9000</t>
  </si>
  <si>
    <t>6"</t>
  </si>
  <si>
    <t xml:space="preserve">      PIPE CLIP</t>
  </si>
  <si>
    <t xml:space="preserve">                                                                 MOUNTING -SUPPORT PIPE EVERY 10FT AND ONE SIDE OF FITTING</t>
  </si>
  <si>
    <t>F1022-10</t>
  </si>
  <si>
    <t>F2022-10</t>
  </si>
  <si>
    <t>F4022-10</t>
  </si>
  <si>
    <t>F5022-10</t>
  </si>
  <si>
    <t>FI7022</t>
  </si>
  <si>
    <t>THREADED ROD</t>
  </si>
  <si>
    <t>F0028</t>
  </si>
  <si>
    <t>F0029</t>
  </si>
  <si>
    <t>F0018</t>
  </si>
  <si>
    <t xml:space="preserve">                                       BEAM CLAMP      </t>
  </si>
  <si>
    <t>F0019</t>
  </si>
  <si>
    <t>3/4-1"</t>
  </si>
  <si>
    <t>F0020</t>
  </si>
  <si>
    <t>F0024</t>
  </si>
  <si>
    <t xml:space="preserve">                                               HANGER</t>
  </si>
  <si>
    <t>FI0030</t>
  </si>
  <si>
    <t>FI0031</t>
  </si>
  <si>
    <t>FI0032</t>
  </si>
  <si>
    <t>F0017</t>
  </si>
  <si>
    <t>F0022</t>
  </si>
  <si>
    <t xml:space="preserve">                  STRUT CLAMP   </t>
  </si>
  <si>
    <t>F0023</t>
  </si>
  <si>
    <t>F0025</t>
  </si>
  <si>
    <t>FI0028</t>
  </si>
  <si>
    <t>FI0035</t>
  </si>
  <si>
    <t>FI0040</t>
  </si>
  <si>
    <t xml:space="preserve">                            CANTILEVER  ARM</t>
  </si>
  <si>
    <t>F0021</t>
  </si>
  <si>
    <t xml:space="preserve">UNIONS </t>
  </si>
  <si>
    <t>F1002</t>
  </si>
  <si>
    <t>``</t>
  </si>
  <si>
    <t>F2002</t>
  </si>
  <si>
    <t>F4002</t>
  </si>
  <si>
    <t>F5002</t>
  </si>
  <si>
    <t>FI7002</t>
  </si>
  <si>
    <t>FI8002</t>
  </si>
  <si>
    <t>FI9002</t>
  </si>
  <si>
    <t>Union  (calculated from fittings)</t>
  </si>
  <si>
    <t>F2121</t>
  </si>
  <si>
    <t>F4223</t>
  </si>
  <si>
    <t>F4221</t>
  </si>
  <si>
    <t>F5223</t>
  </si>
  <si>
    <t>F5221</t>
  </si>
  <si>
    <t>F5421</t>
  </si>
  <si>
    <t>FI9821</t>
  </si>
  <si>
    <t xml:space="preserve">ELBOWS </t>
  </si>
  <si>
    <t>F1003</t>
  </si>
  <si>
    <t>F2003</t>
  </si>
  <si>
    <t>F4003</t>
  </si>
  <si>
    <t>F5003</t>
  </si>
  <si>
    <t>FI7003</t>
  </si>
  <si>
    <t>FI8003</t>
  </si>
  <si>
    <t>FI9003</t>
  </si>
  <si>
    <t>for 45° Elbow in 3/4" ,  bend the pipe</t>
  </si>
  <si>
    <t>F2004</t>
  </si>
  <si>
    <t>F4004</t>
  </si>
  <si>
    <t>1-1/2"</t>
  </si>
  <si>
    <t>F5004</t>
  </si>
  <si>
    <t>FI7004</t>
  </si>
  <si>
    <t>FI8004</t>
  </si>
  <si>
    <t>FI9004</t>
  </si>
  <si>
    <t xml:space="preserve">                                                                                                                             REDUCING ELBOW</t>
  </si>
  <si>
    <t>F1073</t>
  </si>
  <si>
    <t>F1093</t>
  </si>
  <si>
    <t>F2073</t>
  </si>
  <si>
    <t>F2093</t>
  </si>
  <si>
    <t>F2083</t>
  </si>
  <si>
    <t>TEE FITTING</t>
  </si>
  <si>
    <t>F1005</t>
  </si>
  <si>
    <t>F2005</t>
  </si>
  <si>
    <t>F4005</t>
  </si>
  <si>
    <t>F5005</t>
  </si>
  <si>
    <t>FI7005</t>
  </si>
  <si>
    <t>FI8005</t>
  </si>
  <si>
    <t>FI9005</t>
  </si>
  <si>
    <t>CROSS FITTING--available March 2019</t>
  </si>
  <si>
    <t>F1051</t>
  </si>
  <si>
    <t>F2051</t>
  </si>
  <si>
    <t>F4051</t>
  </si>
  <si>
    <t>F5051</t>
  </si>
  <si>
    <t>REDUCING ADAPTER</t>
  </si>
  <si>
    <t>FI8221</t>
  </si>
  <si>
    <t>FI8321</t>
  </si>
  <si>
    <t>FI9221</t>
  </si>
  <si>
    <t>FI9321</t>
  </si>
  <si>
    <t xml:space="preserve">                                                                                                     REDUCING TEE                      MAIN PIPE      DROP PIPE</t>
  </si>
  <si>
    <t>F2107</t>
  </si>
  <si>
    <t>F4206</t>
  </si>
  <si>
    <t>F4207</t>
  </si>
  <si>
    <t>F5206</t>
  </si>
  <si>
    <t>F5207</t>
  </si>
  <si>
    <r>
      <t xml:space="preserve">      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REDUCING TEE           MAIN PIPE      DROP FEMALE NPT</t>
    </r>
  </si>
  <si>
    <t>F1007</t>
  </si>
  <si>
    <t>F1009</t>
  </si>
  <si>
    <t>F2007</t>
  </si>
  <si>
    <t>F2009</t>
  </si>
  <si>
    <t>F2008</t>
  </si>
  <si>
    <t>F4009</t>
  </si>
  <si>
    <t>F4008</t>
  </si>
  <si>
    <t>F5009</t>
  </si>
  <si>
    <t>F5008</t>
  </si>
  <si>
    <t>FI7509</t>
  </si>
  <si>
    <t xml:space="preserve">                                                                                                                               INLINE VALVES</t>
  </si>
  <si>
    <t>F1111</t>
  </si>
  <si>
    <t>F2222</t>
  </si>
  <si>
    <t>F4444</t>
  </si>
  <si>
    <t>F5555</t>
  </si>
  <si>
    <t>FI7777</t>
  </si>
  <si>
    <t>FI8888</t>
  </si>
  <si>
    <t>FI9999</t>
  </si>
  <si>
    <r>
      <t xml:space="preserve">        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MAIN PIPE      DROP PIPE</t>
    </r>
  </si>
  <si>
    <t>F2210</t>
  </si>
  <si>
    <t>F4110</t>
  </si>
  <si>
    <t>F4210</t>
  </si>
  <si>
    <t>F5110</t>
  </si>
  <si>
    <t>F5210</t>
  </si>
  <si>
    <t>FI7110</t>
  </si>
  <si>
    <t>FI7210</t>
  </si>
  <si>
    <t>FI8312</t>
  </si>
  <si>
    <t>FI9312</t>
  </si>
  <si>
    <r>
      <t xml:space="preserve">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            MAIN PIPE      DROP FEMALE NPT</t>
    </r>
  </si>
  <si>
    <t>F2011</t>
  </si>
  <si>
    <t>F2012</t>
  </si>
  <si>
    <t>F2112</t>
  </si>
  <si>
    <t>F4011</t>
  </si>
  <si>
    <t>F4012</t>
  </si>
  <si>
    <t>F4112</t>
  </si>
  <si>
    <t>F5011</t>
  </si>
  <si>
    <t>F5012</t>
  </si>
  <si>
    <t>F5112</t>
  </si>
  <si>
    <t>FI7012</t>
  </si>
  <si>
    <t>FI7112</t>
  </si>
  <si>
    <t>FI7312</t>
  </si>
  <si>
    <t xml:space="preserve">                                                                                                                             MALE THREADED ADAPTERS</t>
  </si>
  <si>
    <t>F1018</t>
  </si>
  <si>
    <t>F1118</t>
  </si>
  <si>
    <t>F2018</t>
  </si>
  <si>
    <t>F2118</t>
  </si>
  <si>
    <t>F2218</t>
  </si>
  <si>
    <t>F4218</t>
  </si>
  <si>
    <t>F4418</t>
  </si>
  <si>
    <t>F5418</t>
  </si>
  <si>
    <t>F5518</t>
  </si>
  <si>
    <t>FI7718</t>
  </si>
  <si>
    <r>
      <t xml:space="preserve">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                                        FEMALE THREADED ADAPTERS</t>
    </r>
  </si>
  <si>
    <t>F1120</t>
  </si>
  <si>
    <t>F2220</t>
  </si>
  <si>
    <t>F4420</t>
  </si>
  <si>
    <t>F1221</t>
  </si>
  <si>
    <t>F2221</t>
  </si>
  <si>
    <t>F2231</t>
  </si>
  <si>
    <t>F4231</t>
  </si>
  <si>
    <t>F5231</t>
  </si>
  <si>
    <t>F5241</t>
  </si>
  <si>
    <t xml:space="preserve">                                                                                                                             END CAP</t>
  </si>
  <si>
    <t>F1006</t>
  </si>
  <si>
    <t>F2006</t>
  </si>
  <si>
    <t>F4006</t>
  </si>
  <si>
    <t>F5006</t>
  </si>
  <si>
    <t>FI7006</t>
  </si>
  <si>
    <t>FI8006</t>
  </si>
  <si>
    <t>FI9006</t>
  </si>
  <si>
    <t xml:space="preserve">                                                                                                                             EXPANSION JOINTS</t>
  </si>
  <si>
    <t>F0615</t>
  </si>
  <si>
    <t>F0616</t>
  </si>
  <si>
    <t>F0617</t>
  </si>
  <si>
    <t>F0619</t>
  </si>
  <si>
    <t>F0621</t>
  </si>
  <si>
    <t>F0622</t>
  </si>
  <si>
    <t xml:space="preserve">                                                                                                                             FLANGE CONNECTIONS</t>
  </si>
  <si>
    <t>FI7900</t>
  </si>
  <si>
    <t>FI8900</t>
  </si>
  <si>
    <t>FI9900</t>
  </si>
  <si>
    <t>FI7905</t>
  </si>
  <si>
    <t>FI8905</t>
  </si>
  <si>
    <t>FI9905</t>
  </si>
  <si>
    <t xml:space="preserve">                                                                                                                             WALL OUTLETS (ON WALL)</t>
  </si>
  <si>
    <t>F1024</t>
  </si>
  <si>
    <t>F2024</t>
  </si>
  <si>
    <t>F1014</t>
  </si>
  <si>
    <t>F1014V</t>
  </si>
  <si>
    <t>F1024V</t>
  </si>
  <si>
    <t>F2024V</t>
  </si>
  <si>
    <t xml:space="preserve">                                                                                                                             THRU WALL OUTLETS </t>
  </si>
  <si>
    <t>F1024W</t>
  </si>
  <si>
    <t>F2024W</t>
  </si>
  <si>
    <t xml:space="preserve">                                                                                                                             QUICK COUPLERS-Industrial Style Profile </t>
  </si>
  <si>
    <t>K7220</t>
  </si>
  <si>
    <t>K7221</t>
  </si>
  <si>
    <t>K7241</t>
  </si>
  <si>
    <t>K5226</t>
  </si>
  <si>
    <t>K9241</t>
  </si>
  <si>
    <t xml:space="preserve">                                                                                                                             INSTALLATION TOOLS</t>
  </si>
  <si>
    <t>F0136</t>
  </si>
  <si>
    <t>F0137</t>
  </si>
  <si>
    <t>F0138</t>
  </si>
  <si>
    <t>F0145</t>
  </si>
  <si>
    <t>FI0146</t>
  </si>
  <si>
    <t>F1020</t>
  </si>
  <si>
    <t>F2020</t>
  </si>
  <si>
    <t>F4020</t>
  </si>
  <si>
    <t>F5020</t>
  </si>
  <si>
    <t>FI7020</t>
  </si>
  <si>
    <t>`</t>
  </si>
  <si>
    <t>F0142</t>
  </si>
  <si>
    <t>F0141</t>
  </si>
  <si>
    <t>FI0153</t>
  </si>
  <si>
    <t>F0140</t>
  </si>
  <si>
    <t>FI0148</t>
  </si>
  <si>
    <t>F0139</t>
  </si>
  <si>
    <t>F0043</t>
  </si>
  <si>
    <t>F0044</t>
  </si>
  <si>
    <t>F0045</t>
  </si>
  <si>
    <t>FI0149</t>
  </si>
  <si>
    <t>FI0154</t>
  </si>
  <si>
    <t>FI0155</t>
  </si>
  <si>
    <t>FI9020</t>
  </si>
  <si>
    <t>FI9021</t>
  </si>
  <si>
    <t xml:space="preserve">                                                                                                                             SPARE PARTS</t>
  </si>
  <si>
    <t>F1076</t>
  </si>
  <si>
    <t>F2076</t>
  </si>
  <si>
    <t>F4076</t>
  </si>
  <si>
    <t>F5076</t>
  </si>
  <si>
    <t>FI7076</t>
  </si>
  <si>
    <t>FI8076</t>
  </si>
  <si>
    <t>FI9076</t>
  </si>
  <si>
    <t>F2210C</t>
  </si>
  <si>
    <t>F4210C</t>
  </si>
  <si>
    <t>F5210C</t>
  </si>
  <si>
    <t>FI7210C</t>
  </si>
  <si>
    <t xml:space="preserve">                                                                                                                             MAXLINE FLEXIBLE SYSTEM</t>
  </si>
  <si>
    <t>M6026</t>
  </si>
  <si>
    <t>1/2"</t>
  </si>
  <si>
    <t>M6027</t>
  </si>
  <si>
    <t>M6030</t>
  </si>
  <si>
    <t>M6031</t>
  </si>
  <si>
    <t>M8002</t>
  </si>
  <si>
    <t>M8005</t>
  </si>
  <si>
    <t>M8003</t>
  </si>
  <si>
    <t>M8064</t>
  </si>
  <si>
    <t>M8065</t>
  </si>
  <si>
    <t>M8010</t>
  </si>
  <si>
    <t>M8011</t>
  </si>
  <si>
    <t>M8019</t>
  </si>
  <si>
    <t>M8078</t>
  </si>
  <si>
    <t>M8200V</t>
  </si>
  <si>
    <t>M8201V</t>
  </si>
  <si>
    <t xml:space="preserve">                                                                                                                             HOSES-RUBBER-CRIMPED</t>
  </si>
  <si>
    <t>F0212</t>
  </si>
  <si>
    <t>F0213</t>
  </si>
  <si>
    <t>F0214</t>
  </si>
  <si>
    <t>F0215</t>
  </si>
  <si>
    <t>F0221</t>
  </si>
  <si>
    <t>F0216</t>
  </si>
  <si>
    <t>F0217</t>
  </si>
  <si>
    <t xml:space="preserve">                                                                                                                             HOSES- RUBBER-PUSH ON </t>
  </si>
  <si>
    <t>F0238-160</t>
  </si>
  <si>
    <t>3/8"</t>
  </si>
  <si>
    <t>F0238-FT</t>
  </si>
  <si>
    <t>F0240</t>
  </si>
  <si>
    <t>F0241</t>
  </si>
  <si>
    <t>F0242</t>
  </si>
  <si>
    <t>F0243</t>
  </si>
  <si>
    <t>F0244</t>
  </si>
  <si>
    <t>F0250-160</t>
  </si>
  <si>
    <t>F0250-FT</t>
  </si>
  <si>
    <t>F0251</t>
  </si>
  <si>
    <t>F0252</t>
  </si>
  <si>
    <t>F0239</t>
  </si>
  <si>
    <t>F0259</t>
  </si>
  <si>
    <t xml:space="preserve">                                                                                                                             HOSES-STAINLESS BRAIDED-NPT</t>
  </si>
  <si>
    <t>F0225</t>
  </si>
  <si>
    <t>F0226</t>
  </si>
  <si>
    <t>F0227</t>
  </si>
  <si>
    <t>F0228</t>
  </si>
  <si>
    <t xml:space="preserve">                                                                                                                             FILTER-REGULATORS</t>
  </si>
  <si>
    <t>K93215</t>
  </si>
  <si>
    <t>K93216</t>
  </si>
  <si>
    <t>K93217</t>
  </si>
  <si>
    <t>K93218</t>
  </si>
  <si>
    <t>K96050</t>
  </si>
  <si>
    <t>K96075</t>
  </si>
  <si>
    <t xml:space="preserve">                                                                                                                                                      MASTER KITS</t>
  </si>
  <si>
    <t>F28070</t>
  </si>
  <si>
    <t>F28090</t>
  </si>
  <si>
    <t>F28099</t>
  </si>
  <si>
    <t>F28235</t>
  </si>
  <si>
    <t>F28072</t>
  </si>
  <si>
    <t>F28092</t>
  </si>
  <si>
    <t>M3800</t>
  </si>
  <si>
    <t>M7500</t>
  </si>
  <si>
    <t>M7580</t>
  </si>
  <si>
    <t>R-03050</t>
  </si>
  <si>
    <t>R-03075</t>
  </si>
  <si>
    <t>R-05050</t>
  </si>
  <si>
    <t>R-05100</t>
  </si>
  <si>
    <t>R-SB03050</t>
  </si>
  <si>
    <t>R-SB05050</t>
  </si>
  <si>
    <t>K35050</t>
  </si>
  <si>
    <t>K35050m</t>
  </si>
  <si>
    <t>K35075M</t>
  </si>
  <si>
    <t>SHIPPING</t>
  </si>
  <si>
    <t>Estimated</t>
  </si>
  <si>
    <t>Ship rate based on fully commercial delivery/semi access, no added services-rates subject to change</t>
  </si>
  <si>
    <t>Total</t>
  </si>
  <si>
    <t>ADDITIONAL DISCOUNT 5% if applicable.</t>
  </si>
  <si>
    <t>GRAND TOTAL</t>
  </si>
  <si>
    <t>WEIGHTS LBS</t>
  </si>
  <si>
    <t xml:space="preserve">PIPE(7') </t>
  </si>
  <si>
    <t xml:space="preserve">Purchases made for these goods subject to Terms &amp; Conditions </t>
  </si>
  <si>
    <t>PIPE(19')</t>
  </si>
  <si>
    <t xml:space="preserve">of Sale/Limited Warranty found @ rapidairproducts.com   </t>
  </si>
  <si>
    <t xml:space="preserve">QUOTE GOOD FOR 5 DAYS.                </t>
  </si>
  <si>
    <t>FITTINGS</t>
  </si>
  <si>
    <t>Applicable sales tax added at time of purchase</t>
  </si>
  <si>
    <t>Customer responsible to verify footage of pipe needed</t>
  </si>
  <si>
    <t>Quoted Carrier</t>
  </si>
  <si>
    <t>lbs</t>
  </si>
  <si>
    <t>OUTLET STAND KIT</t>
  </si>
  <si>
    <t>RAPIDAIR, 100 FT ROLL, NYLON</t>
  </si>
  <si>
    <t>RAPIDAIR, TUBING CLAMP, 12 PACK</t>
  </si>
  <si>
    <t>RAPIDAIR, 3/8" NPT STRAIGHT FITTING</t>
  </si>
  <si>
    <t>RAPIDAIR, 1/2" MALE NPT STRAIGHT FITTING</t>
  </si>
  <si>
    <t>DRAIN VALVE, 3/8" MALE NPT X 3/8" FEMALE NPT</t>
  </si>
  <si>
    <t>CLOSE NIPPLE, 1/4" NPT</t>
  </si>
  <si>
    <t>STREET ELBOW 45 DEG  1/4" NPT BRASS</t>
  </si>
  <si>
    <t>STREET ELBOW 45 DEG  1/2" NPT BRASS</t>
  </si>
  <si>
    <t>STREET ELBOW 45 DEG  3/4" NPT BRASS(28-234)</t>
  </si>
  <si>
    <t>1/4" NPT ALLEN HEAD PLUG</t>
  </si>
  <si>
    <t>3/8" NPT ALLEN HEAD PLUG BRASS</t>
  </si>
  <si>
    <t>1/2" NPT COUNTERSUNK HEAD PLUG BRASS</t>
  </si>
  <si>
    <t>3/4" NPT HEX HEAD PLUG BRASS (28-205S)</t>
  </si>
  <si>
    <t>1" NPT HEX HEAD PLUG BRASS (28-206S)</t>
  </si>
  <si>
    <t>RAPIDAIR, TEE FITTING</t>
  </si>
  <si>
    <t>RAPIDAIR, ELBOW FITTING</t>
  </si>
  <si>
    <t>RAPIDAIR, 3/8" NPT ELBOW</t>
  </si>
  <si>
    <t>RAPIDAIR, UNION</t>
  </si>
  <si>
    <t>3/8" FEM NPT  X 3/8"  FEM NPT BRASS  ELBOW (28003)</t>
  </si>
  <si>
    <t xml:space="preserve">3/8" FEMALE NPT X 3/8" FEMALE NPT ELBOW </t>
  </si>
  <si>
    <t>1/2" FEM NPT  X 3/4"  FEM NPT BRASS REDUCING ELBOW (44127)</t>
  </si>
  <si>
    <t>1/2" FEMALE NPT X 3/4" FEMALE NPT REDUCING ELBOW</t>
  </si>
  <si>
    <t>3/4" FEM NPT  X 3/4"  FEM NPT BRASS  ELBOW (44104)</t>
  </si>
  <si>
    <t>3/4" FEMALE NPT X 3/4" FEMALE NPT ELBOW</t>
  </si>
  <si>
    <t>1/2" FEMALE NPT X 1/2" FEMALE NPT ELBOW</t>
  </si>
  <si>
    <t xml:space="preserve">3/8" NPT X 1/4" NPT HEX REDUCING NIPPLE </t>
  </si>
  <si>
    <t xml:space="preserve">1/4" NPT HEX NIPPLE, BRASS </t>
  </si>
  <si>
    <t xml:space="preserve">1/2" NPT X 1/4" NPT HEX REDUCING NIPPLE </t>
  </si>
  <si>
    <t xml:space="preserve">1/4" NPT, 90 DEGREE, STREET ELBOW </t>
  </si>
  <si>
    <t xml:space="preserve">3/8" NPT STREET ELBOW, BRASS </t>
  </si>
  <si>
    <t xml:space="preserve">1/2" NPT, 90 DEGREE, STREET ELBOW </t>
  </si>
  <si>
    <t>3/8" NPT HEX NIPPLE (28-213L)</t>
  </si>
  <si>
    <t>1/2" NPT HEX NIPPLE (28-214L)</t>
  </si>
  <si>
    <t>3/4" NPT HEX NIPPLE (28-215)</t>
  </si>
  <si>
    <t>3/8" X 1/2" NPT HEX NIPPLE (28-224L)</t>
  </si>
  <si>
    <t>3/4" X 1" NPT HEX NIPPLE</t>
  </si>
  <si>
    <t>1/2" X 3/4" NPT HEX NIPPLE (28-225)</t>
  </si>
  <si>
    <t>1" NPT HEX NIPPLE (28-216)</t>
  </si>
  <si>
    <t>3/4" NPT STREET ELBOW 90 DEGREE (28-169)</t>
  </si>
  <si>
    <t>(1) BOTTLE OF PIPE SEALANT, (1) BOTTLE OF TEFLON TAP</t>
  </si>
  <si>
    <t>HARVEY SEAL 4 OZ, 025020</t>
  </si>
  <si>
    <t>TEFLON  TAPE - 1/2" WIDE X 520 INCHES</t>
  </si>
  <si>
    <t>REDUCING BUSHING 2" MALE X 1-1/2" FEM NPT GALV (64531)</t>
  </si>
  <si>
    <t xml:space="preserve">2" MALE NPT X 1" FEMALE NPT REDUCING BUSHING, </t>
  </si>
  <si>
    <t>2" MALE NPT X 3/4" FEMALE NPT REDUCING BUSHING</t>
  </si>
  <si>
    <t xml:space="preserve">1-1/2" MALE NPT X 1" FEMALE NPT REDUCING BUSHING, BRONZE </t>
  </si>
  <si>
    <t>1-1/2" MALE NPT X 3/4" FEMALE NPT REDUCING BUSHING, BRONZE</t>
  </si>
  <si>
    <t xml:space="preserve">1" MALE NPT X 3/4" FEMALE NPT REDUCING BUSHING </t>
  </si>
  <si>
    <t>1" MALE NPT X 1/2" FEMALE NPT REDUCING BUSHING</t>
  </si>
  <si>
    <t>1" MALE NPT X 3/8" FEMALE NPT REDUCING BUSHING</t>
  </si>
  <si>
    <t>3/4" MALE NPT X 1/2" FEMALE NPT REDUCING BUSHING</t>
  </si>
  <si>
    <t>3/4" MALE NPT X 3/8" FEMALE NPT REDUCING BUSHING</t>
  </si>
  <si>
    <t>3/4" MALE NPT X 1/4" FEMALE NPT REDUCING BUSHING</t>
  </si>
  <si>
    <t>1/2" MALE NPT X 3/8" FEMALE NPT REDUCING BUSHING</t>
  </si>
  <si>
    <t>1/2" MALE NPT X 1/4" FEMALE NPT REDUCING BUSHING</t>
  </si>
  <si>
    <t xml:space="preserve">3/8" MALE NPT X 1/4" FEMALE NPT REDUCING </t>
  </si>
  <si>
    <t>MEGABUBBLE LEAK DETECTOR, 8 OZ</t>
  </si>
  <si>
    <t xml:space="preserve">1/4" MALE NPT X 3/8" FEMALE NPT BUSHING </t>
  </si>
  <si>
    <t>1/4" MALE NPT X 1/2" FEMALE NPT BUSHING</t>
  </si>
  <si>
    <t xml:space="preserve">3/8" MALE NPT X 1/2" FEMALE NPT BUSHING </t>
  </si>
  <si>
    <t xml:space="preserve">1/2" MALE NPT X 3/4" FEMALE NPT BUSHING </t>
  </si>
  <si>
    <t xml:space="preserve">1/4" FEMALE NPT X FEMALE COUPLING, </t>
  </si>
  <si>
    <t>3/8" NPT FEMALE X FEMALE COUPLING</t>
  </si>
  <si>
    <t xml:space="preserve">1/2" FEMALE NPT X FEMALE COUPLING, BRASS </t>
  </si>
  <si>
    <t>3/4" FEMALE NPT X FEMALE COUPLING</t>
  </si>
  <si>
    <t>1" FEMALE NPT X FEMALE COUPLING</t>
  </si>
  <si>
    <t>3/8" NPT FEMALE X 1/4" FEMALE COUPLING</t>
  </si>
  <si>
    <t xml:space="preserve">1/2" FEMALE NPT X 1/4" FEMALE COUPLING </t>
  </si>
  <si>
    <t>1/2" FEMALE NPT X 3/8" FEMALE COUPLING</t>
  </si>
  <si>
    <t>3/4" FEMALE NPT X 1/2" FEMALE COUPLING</t>
  </si>
  <si>
    <t xml:space="preserve">1" FEMALE NPT X 3/4" FEMALE COUPLING, </t>
  </si>
  <si>
    <t xml:space="preserve">1-1/2" FEMALE NPT X 3/4" FEMALE NPT COUPLING, </t>
  </si>
  <si>
    <t xml:space="preserve">1-1/2" FEMALE NPT X 1" FEMALE NPT COUPLING, </t>
  </si>
  <si>
    <t>2" FEMALE NPT X 1-1/2" FEMALE NPT COUPLING</t>
  </si>
  <si>
    <t>2-1/2" FEMALE NPT X 2" FEMALE NPT COUPLING</t>
  </si>
  <si>
    <t>3" FEMALE NPT X 2" FEMALE NPT COUPLING</t>
  </si>
  <si>
    <t>1/4" NPT TEE, BRASS (28-025)</t>
  </si>
  <si>
    <t>3/8" NPT TEE, BRASS (28-026)</t>
  </si>
  <si>
    <t>1/2" NPT TEE, BRASS (44253LF)</t>
  </si>
  <si>
    <t>3/4" NPT TEE, BRASS  (44254LF)</t>
  </si>
  <si>
    <t>1" NPT TEE, BRASS  (44255LF)</t>
  </si>
  <si>
    <t>COMPRESSED AIR OUTLET BLOCK ONLY RAPIDAIR</t>
  </si>
  <si>
    <t>50120-HANDLE</t>
  </si>
  <si>
    <t>BLACK HANDLE FOR 50120 DRAIN VALVE</t>
  </si>
  <si>
    <t>BS-0008</t>
  </si>
  <si>
    <t>PRESS FITTING SAMPLE CASE</t>
  </si>
  <si>
    <t>CH-101</t>
  </si>
  <si>
    <t>1/2" CHEMAIR X 1/2" FNPT..CHEMAIR OD .840</t>
  </si>
  <si>
    <t>CH-102</t>
  </si>
  <si>
    <t>3/4" CHEMAIR X 3/4" FNPT..CHEMAIR OD 1.050</t>
  </si>
  <si>
    <t>CH-103</t>
  </si>
  <si>
    <t>1" CHEMAIR X 1" FNPT..CHEMAIR OD 1.315</t>
  </si>
  <si>
    <t>CH-104</t>
  </si>
  <si>
    <t>1-1/2" CHEMAIR X 1-1/2" FNPT..CHEMAIR OD 1.900</t>
  </si>
  <si>
    <t>CH-105</t>
  </si>
  <si>
    <t>2" CHEMAIR X 2" FNPT....CHEMAIR OD 2.375"</t>
  </si>
  <si>
    <t>CH-108</t>
  </si>
  <si>
    <t>CHEMAIR CLEANER -  16 OZ</t>
  </si>
  <si>
    <t>CH-109</t>
  </si>
  <si>
    <t>CHEMAIR CEMENT - 16 OZ, 24 HOUR CURE..</t>
  </si>
  <si>
    <t>CP-0100</t>
  </si>
  <si>
    <t xml:space="preserve">COMPRESSED AIR PIPE LABEL,  BLUE, </t>
  </si>
  <si>
    <t>CP-0101</t>
  </si>
  <si>
    <t xml:space="preserve">NITROGEN PIPE LABEL,  GREEN, </t>
  </si>
  <si>
    <t>CP-0102</t>
  </si>
  <si>
    <t xml:space="preserve">INERT GAS PIPE LABEL, GREEN, </t>
  </si>
  <si>
    <t>CP-0103</t>
  </si>
  <si>
    <t xml:space="preserve">ARGON PIPE LABEL,  GREEN, </t>
  </si>
  <si>
    <t>CP-0104</t>
  </si>
  <si>
    <t xml:space="preserve">CARBON DIOXIDE PIPE LABEL,  GREEN, </t>
  </si>
  <si>
    <t>CP-0150</t>
  </si>
  <si>
    <t>AIR TOOL HOLDER</t>
  </si>
  <si>
    <t>CP-0177</t>
  </si>
  <si>
    <t xml:space="preserve">AUTO TANK DRAIN, ELECTRIC, 1/2" MALE NPT INLET, 1/4 FEMALE NPT OUTLET  PORTS, </t>
  </si>
  <si>
    <t>CP-0190</t>
  </si>
  <si>
    <t>COMPRESSOR SHUT OFF VALVE, 110 VOLT, 3/4 FEMALE NPT</t>
  </si>
  <si>
    <t>CP-3825-20</t>
  </si>
  <si>
    <t>COIL HOSE 3/8 X 20 FT, 1/4 MALE NPT SWIVEL ENDS,</t>
  </si>
  <si>
    <t>1 lbs</t>
  </si>
  <si>
    <t>CP-441-4X</t>
  </si>
  <si>
    <t>VIBRATION PAD RUBBER/CORK..  SET OF 4,        4 X 4 X 1</t>
  </si>
  <si>
    <t>CP-4525-L</t>
  </si>
  <si>
    <t>PRESSURE GAUGE, BOTTOM MOUNT, 4-1/2" DIAMETER FACE, DRY, 0-200 PSI,  1/4" MALE NPT,</t>
  </si>
  <si>
    <t>CP-4525-R</t>
  </si>
  <si>
    <t>PRESSURE GAUGE, REAR MOUNT, 4-1/2" DIAMETER FACE, DRY, 0-200 PSI,  1/4" MALE NPT</t>
  </si>
  <si>
    <t>CLAMP FOR 1-5/8" UNISTRUT, EACH</t>
  </si>
  <si>
    <t>BEAM CLAMP, THRU HOLE,  5/16 OR 3/8 THREADED ROD</t>
  </si>
  <si>
    <t>LOOP HANGER, ACCEPTS  3/8 THREADED ROD, FOR 1" OR 3/4"</t>
  </si>
  <si>
    <t>LOOP HANGER, ACCEPTS  3/8 THREADED ROD</t>
  </si>
  <si>
    <t>CANTILEVER ARM,  12",  1-5/8 UNISTRUT</t>
  </si>
  <si>
    <t xml:space="preserve">3/8-16 THREADED ROD,  6 FT LONG   </t>
  </si>
  <si>
    <t>3/8-16  HEX NUT,  100/BAG</t>
  </si>
  <si>
    <t>SADDLE DROP DRILL BIT - 1" MAIN PIPE (9/16 DIAM)</t>
  </si>
  <si>
    <t>SADDLE DROP DRILL BIT - 1-1/2", 2", 3" MAIN PIPE (3/4 DIAM)</t>
  </si>
  <si>
    <t>SADDLE DROP DRILL BIT - 4", 6" MAIN PIPE (15/16" DIAM)</t>
  </si>
  <si>
    <t>TOOL KIT: SPANNERS,DEBURR, CUTTER, SPRAY BOTTLE</t>
  </si>
  <si>
    <t>SPRAY BOTTLE</t>
  </si>
  <si>
    <t>PIPE CUTTER 3/4" THRU 2"</t>
  </si>
  <si>
    <t>PIPE DEBURRING TOOL 3/4" THRU 2"</t>
  </si>
  <si>
    <t>PIPE DEBURRING TOOL 3/4" AND 1"</t>
  </si>
  <si>
    <t>F0143</t>
  </si>
  <si>
    <t>PIPE CUTTER REPLACEMENT WHEELS  FOR F0140,   2 PACK</t>
  </si>
  <si>
    <t>JUMPER HOSE RUBBER  1/2" NPT MALE X FEM X 2 FT</t>
  </si>
  <si>
    <t>JUMPER HOSE RUBBER  1/2" NPT MALE X FEM X 3 FT</t>
  </si>
  <si>
    <t>JUMPER HOSE RUBBER  3/4" NPT MALE X FEM X 2 FT</t>
  </si>
  <si>
    <t>JUMPER HOSE RUBBER  3/4" NPT MALE X FEM X 3 FT</t>
  </si>
  <si>
    <t>JUMPER HOSE RUBBER  1" NPT MALE X FEM X 2 FT</t>
  </si>
  <si>
    <t>JUMPER HOSE RUBBER  1" NPT MALE X FEM X 3 FT</t>
  </si>
  <si>
    <t>JUMPER HOSE RUBBER  3/4" NPT MALE X FEM X 5 FT</t>
  </si>
  <si>
    <t>JUMPER HOSE BRAIDED SS   1-1/2 " NPT MALE X FEM X 18"</t>
  </si>
  <si>
    <t>JUMPER HOSE BRAIDED SS   1-1/2 " NPT MALE X FEM X 36"</t>
  </si>
  <si>
    <t>JUMPER HOSE BRAIDED SS    2 " NPT MALE X FEM X 36"</t>
  </si>
  <si>
    <t>JUMPER HOSE BRAIDED SS   3" NPT MALE X FEM X 36"</t>
  </si>
  <si>
    <t>F0234</t>
  </si>
  <si>
    <t>JUMPER HOSE BRAIDED SS    4" FLANGE  X 36"</t>
  </si>
  <si>
    <t>F0236</t>
  </si>
  <si>
    <t>JUMPER HOSE BRAIDED SS    6" FLANGE  X 36"</t>
  </si>
  <si>
    <t>3/8" PUSH ON HOSE 160 FT ROLL</t>
  </si>
  <si>
    <t>3/8" PUSH ON HOSE, SOLD BY THE FOOT</t>
  </si>
  <si>
    <t xml:space="preserve">3/8  HOSE STRAIN RELIEF                 </t>
  </si>
  <si>
    <t>3/8" PUSH ON HOSE FITTING X 1/4" MALE NPT</t>
  </si>
  <si>
    <t>3/8" PUSH ON HOSE FITTING X 3/8" MALE NPT</t>
  </si>
  <si>
    <t>3/8" PUSH ON HOSE FITTING X 1/2" MALE NPT</t>
  </si>
  <si>
    <t>3/8" PUSH ON HOSE FITTING X 1/4" FEMALE SWIVEL NPT</t>
  </si>
  <si>
    <t>3/8" PUSH ON HOSE FITTING X 1/2" FEMALE SWIVEL NPT</t>
  </si>
  <si>
    <t>F0250</t>
  </si>
  <si>
    <t>1/2" PUSH ON HOSE,   DO NOT USE FOR INVENTORY ONLY   USE F0250-160 OR F0250-FT</t>
  </si>
  <si>
    <t>1/2" PUSH ON HOSE 160 FT ROLL</t>
  </si>
  <si>
    <t>1/2" PUSH ON HOSE PER FT</t>
  </si>
  <si>
    <t>1/2" PUSH ON HOSE FITTING X 1/2" MALE NPT</t>
  </si>
  <si>
    <t>1/2" PUSH ON HOSE FITTING X 1/2" FEMALE SWIVEL NPT</t>
  </si>
  <si>
    <t xml:space="preserve">1/2  HOSE STRAIN RELIEF             </t>
  </si>
  <si>
    <t>F0325</t>
  </si>
  <si>
    <t>3/8" X 25 FT AIR HOSE WITH 1/4" NPT MALE ENDS, RUBBER, TEKTON</t>
  </si>
  <si>
    <t>F0350</t>
  </si>
  <si>
    <t>3/8" X 50 FT AIR HOSE WITH 1/4" NPT MALE ENDS, RUBBER, TEKTON</t>
  </si>
  <si>
    <t>EXPANSION JOINT FEM X FEM  NPT      (2 F2218'S NEEDED)</t>
  </si>
  <si>
    <t>EXPANSION JOINT FEM X FEM  NPT       (2 F4418'S NEEDED)</t>
  </si>
  <si>
    <t>EXPANSION JOINT FEM X FEM  NPT      (2 F5518'S NEEDED)</t>
  </si>
  <si>
    <t>EXPANSION JOINT FEM X FEM  NPT        (2 F7718'S NEEDED)</t>
  </si>
  <si>
    <t xml:space="preserve">EXPANSION JOINT FLANGE,  ANSI 150#     8 BOLT X  9.0" O.D. </t>
  </si>
  <si>
    <t xml:space="preserve">EXPANSION JOINT FLANGE,  ANSI 150#    8 BOLT X  11.0" O.D.  </t>
  </si>
  <si>
    <t>BLUE ALUMINUM PIPE (19FT 2 INCH) EACH   20MM OD</t>
  </si>
  <si>
    <t>GREEN ALUMINUM PIPE (19FT 2 INCH) EACH   20MM OD</t>
  </si>
  <si>
    <t>F1000SS</t>
  </si>
  <si>
    <t xml:space="preserve">3/4" STAINLESS STEEL 304 GRADE PIPE 19 FT LONG </t>
  </si>
  <si>
    <t>UNION</t>
  </si>
  <si>
    <t>90° ELBOW</t>
  </si>
  <si>
    <t>EQUAL TEE</t>
  </si>
  <si>
    <t>END CAP</t>
  </si>
  <si>
    <t>REDUCTION TEE          3/4"                  1/4" NPT</t>
  </si>
  <si>
    <t>REDUCTION TEE          3/4"                  1/2" NPT</t>
  </si>
  <si>
    <t xml:space="preserve">3/4" FASTPIPE SINGLE PORT OUTLET KIT  </t>
  </si>
  <si>
    <t>THREADED MALE ADAPTER   1/2" MALE NPT</t>
  </si>
  <si>
    <t>SPANNER WRENCH, 2 REQUIRED</t>
  </si>
  <si>
    <t>F1021</t>
  </si>
  <si>
    <t>3/4" TOOLSET FASTPIPE,  (2) F2020 SPANNER, DEBURR TOOL</t>
  </si>
  <si>
    <t>PIPE CLIP  10 PACK     THRU HOLE, OR USE 5/16 THREADED ROD</t>
  </si>
  <si>
    <t>WALL OUTLET, ¾” INLET, (4) ½” FEM NPT OUTLETS</t>
  </si>
  <si>
    <t>F1024 TOP KIT</t>
  </si>
  <si>
    <t xml:space="preserve">FASTPIPE 3/4 OUTLET KIT CONVERSION TO SHUTOFF  </t>
  </si>
  <si>
    <t>WALL OUTLET W/SHUTOFF, ¾” INLET, (4) ½” FEM NPT OUTLETS</t>
  </si>
  <si>
    <t>OUTSIDE OR THRU WALL OUTLET, (1) 1/2" FEM NPT OUTLET</t>
  </si>
  <si>
    <t>CROSS</t>
  </si>
  <si>
    <t>F1071</t>
  </si>
  <si>
    <t>3/4" FASTPIPE TENSION ORING BLUE</t>
  </si>
  <si>
    <t>90° ELBOW X 1/4" FEMALE NPT</t>
  </si>
  <si>
    <t xml:space="preserve">INNER PARTS SET ORING AND SS BITE RING </t>
  </si>
  <si>
    <t>F1076-10</t>
  </si>
  <si>
    <t>3/4 FASTPIPE ORING/BITE RING 10 PACK</t>
  </si>
  <si>
    <t>90° ELBOW X 1/2" FEMALE NPT</t>
  </si>
  <si>
    <t>VALVE KIT (BALL VALVE + (2) THREADED ADAPTERS</t>
  </si>
  <si>
    <t>THREADED MALE ADAPTER   3/4" MALE NPT</t>
  </si>
  <si>
    <t>THREADED FEMALE ADAPTER   3/4"  FEMALE NPT</t>
  </si>
  <si>
    <t>THREADED FEMALE ADAPTER   1/2"  FEMALE NPT</t>
  </si>
  <si>
    <t>BLUE ALUMINUM PIPE (7FT 6INCH)  EACH    20MM OD</t>
  </si>
  <si>
    <t>F1863-12</t>
  </si>
  <si>
    <t>3/4" ALUMINUM PIPE (7" 6") FASTPIPE 12 PACK</t>
  </si>
  <si>
    <t>F1863Green</t>
  </si>
  <si>
    <t xml:space="preserve">GREEN 3/4" ALUMINUM PIPE (7" 6") FASTPIPE EACH, GREEN,  </t>
  </si>
  <si>
    <t>BLUE ALUMINUM PIPE (19FT 2 INCH) EACH   25MM OD</t>
  </si>
  <si>
    <t>F2000-12</t>
  </si>
  <si>
    <t>1" ALUMINUM TUBING 19 FT 8 INCHES LONG FASTPIPE  12 PACK</t>
  </si>
  <si>
    <t>GREEN ALUMINUM PIPE (19FT 2 INCH) EACH   25MM OD</t>
  </si>
  <si>
    <t>F2000SS</t>
  </si>
  <si>
    <t>1" STAINLESS STEEL 304 GRADE PIPE 19 FT LONG</t>
  </si>
  <si>
    <t>45° ELBOW</t>
  </si>
  <si>
    <t>REDUCTION TEE             1"                  1/4" NPT</t>
  </si>
  <si>
    <t>REDUCTION TEE             1"                  3/4" NPT</t>
  </si>
  <si>
    <t>REDUCTION TEE             1"                  1/2" NPT</t>
  </si>
  <si>
    <t>SADDLE DROP            1"                  1/4" NPT</t>
  </si>
  <si>
    <t>SADDLE DROP            1"                  1/2" NPT</t>
  </si>
  <si>
    <t>F2014</t>
  </si>
  <si>
    <t xml:space="preserve">1"  FASTPIPE SINGLE PORT OUTLET KIT  </t>
  </si>
  <si>
    <t>F2021</t>
  </si>
  <si>
    <t>1" TOOLSET FASTPIPE,  (2) F2020 SPANNER, DEBURR TOOL</t>
  </si>
  <si>
    <t>WALL OUTLET, 1” INLET, (4) ½” FEM NPT OUTLETS</t>
  </si>
  <si>
    <t>F2024 TOP KIT</t>
  </si>
  <si>
    <t>FASTPIPE OUTLET KIT CONVERSION TO SHUTOFF  (F3100-F3111-F3175-F2118-K35075M)</t>
  </si>
  <si>
    <t>WALL OUTLET W/SHUTOFF, 1” INLET, (4) ½” FEM NPT OUTLETS</t>
  </si>
  <si>
    <t>F2025</t>
  </si>
  <si>
    <t xml:space="preserve">DUAL PORT OUTLET, 1/2" NPT TOP PORT,  1/2" NPT OUTLET PORT (2X)   </t>
  </si>
  <si>
    <t>F2026</t>
  </si>
  <si>
    <t xml:space="preserve">DUAL PORT OUTLET, 3/4" NPT TOP PORT,  1/2" NPT OUTLET PORT (2X)  </t>
  </si>
  <si>
    <t>F2038-FT</t>
  </si>
  <si>
    <t>3/8" PUSH ON HOSE PER FT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</si>
  <si>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</si>
  <si>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</si>
  <si>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</si>
  <si>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</si>
  <si>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</si>
  <si>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</si>
  <si>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INNER PARTS SET ORING AND SS BITE RING</t>
  </si>
  <si>
    <t>F2076-10</t>
  </si>
  <si>
    <t>1" FASTPIPE ORING/BITE RING 10 PACK</t>
  </si>
  <si>
    <t>90° ELBOW X 3/4" FEMALE NPT</t>
  </si>
  <si>
    <t>REDUCTION TEE          1                     3/4"</t>
  </si>
  <si>
    <t>SADDLE DROP            1"                  3/4" NPT</t>
  </si>
  <si>
    <t>REDUCTION UNION 1" X 3/4"</t>
  </si>
  <si>
    <t>SADDLE DROP           1"                  1"</t>
  </si>
  <si>
    <t>SADDLE DROP GASKET</t>
  </si>
  <si>
    <t>THREADED MALE ADAPTER   1" MALE NPT</t>
  </si>
  <si>
    <t>THREADED FEMALE ADAPTER   1"  FEMALE NPT</t>
  </si>
  <si>
    <t xml:space="preserve">3/4" FASTPIPE MASTER KIT 90 FT, 3 OUTLETS </t>
  </si>
  <si>
    <t>3/4" FASTPIPE COOLING KIT</t>
  </si>
  <si>
    <t>1" FASTPIPE MASTER KIT 90FT, 3 OUTLETS</t>
  </si>
  <si>
    <t>1" FASTPIPE COOLING KIT</t>
  </si>
  <si>
    <t xml:space="preserve">3/4" FASTPIPE MASTER KIT 235FT, 5 OUTLETS </t>
  </si>
  <si>
    <t xml:space="preserve">1" FASTPIPE MASTER KIT 235FT, 5 OUTLETS </t>
  </si>
  <si>
    <t>BLUE ALUMINUM PIPE (7FT 6INCH)  EACH    25MM OD</t>
  </si>
  <si>
    <t>F2863-12</t>
  </si>
  <si>
    <t>1" ALUMINUM PIPE (7" 6") FASTPIPE 12 PACK</t>
  </si>
  <si>
    <t>F2863Green</t>
  </si>
  <si>
    <t>GREEN 1" ALUMINUM PIPE (7" 6") FASTPIPE EACH, GREEN,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</si>
  <si>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</si>
  <si>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</si>
  <si>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</si>
  <si>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</si>
  <si>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</si>
  <si>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</si>
  <si>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</si>
  <si>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</si>
  <si>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</si>
  <si>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</si>
  <si>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</si>
  <si>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</si>
  <si>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</si>
  <si>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</si>
  <si>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</si>
  <si>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</si>
  <si>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</si>
  <si>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</si>
  <si>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BLUE ALUMINUM PIPE (19FT 2 INCH) EACH   40MM OD</t>
  </si>
  <si>
    <t>GREEN ALUMINUM PIPE (19FT 2 INCH) EACH   40MM OD</t>
  </si>
  <si>
    <t>F4000Green</t>
  </si>
  <si>
    <t>F4000SS</t>
  </si>
  <si>
    <t xml:space="preserve">1-1/2" STAINLESS STEEL 304 GRADE PIPE 19 FT LONG </t>
  </si>
  <si>
    <t>REDUCTION TEE            1-1/2"            3/4" NPT</t>
  </si>
  <si>
    <t>REDUCTION TEE            1-1/2"            1/2" NPT</t>
  </si>
  <si>
    <t>SADDLE DROP            1-1/2"            1/4" NPT</t>
  </si>
  <si>
    <t>SADDLE DROP            1-1/2"            1/2" NPT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</si>
  <si>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</si>
  <si>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</si>
  <si>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</si>
  <si>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</si>
  <si>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</si>
  <si>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</si>
  <si>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</si>
  <si>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</si>
  <si>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</si>
  <si>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</si>
  <si>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</si>
  <si>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</si>
  <si>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F4076-10</t>
  </si>
  <si>
    <t>1-1/2 FASTPIPE ORING/BITE RING 10 PACK</t>
  </si>
  <si>
    <t>SADDLE DROP        1-1/2"             3/4"</t>
  </si>
  <si>
    <t>SADDLE DROP            1-1/2"            3/4" NPT</t>
  </si>
  <si>
    <t>REDUCTION TEE        1-1/2"             3/4"</t>
  </si>
  <si>
    <t>REDUCTION TEE        1-1/2"                1"</t>
  </si>
  <si>
    <t>SADDLE DROP        1-1/2"              1"</t>
  </si>
  <si>
    <t xml:space="preserve">SADDLE DROP GASKET  </t>
  </si>
  <si>
    <t xml:space="preserve">THREADED MALE ADAPTER   1" MALE NPT         </t>
  </si>
  <si>
    <t>REDUCTION UNION 1-1/2" X 1"</t>
  </si>
  <si>
    <t>REDUCTION UNION 1-1/2" X 3/4"</t>
  </si>
  <si>
    <t>THREADED FEMALE ADAPTER   3/4" FEMALE NPT</t>
  </si>
  <si>
    <t>F4241</t>
  </si>
  <si>
    <t>1-1/2" REDUCING UNION X 1/2" FEMALE NPT  (F4221-1/2")  FASTPIPE</t>
  </si>
  <si>
    <t>THREADED MALE ADAPTER   1-1/2" MALE NPT</t>
  </si>
  <si>
    <t>THREADED FEMALE ADAPTER   1-1/2" FEMALE NPT</t>
  </si>
  <si>
    <t>BLUE ALUMINUM PIPE (7FT 6INCH)  EACH    40MM OD</t>
  </si>
  <si>
    <t>F4863Green</t>
  </si>
  <si>
    <t xml:space="preserve">GREEN 1-1/2" ALUMINUM PIPE (7" 6") FASTPIPE EACH, GREEN, </t>
  </si>
  <si>
    <t>BLUE ALUMINUM PIPE (19FT 2 INCH) EACH   50MM OD</t>
  </si>
  <si>
    <t>GREEN ALUMINUM PIPE (19FT 2 INCH) EACH   50MM OD</t>
  </si>
  <si>
    <t>F5000Green</t>
  </si>
  <si>
    <t>F5000SS</t>
  </si>
  <si>
    <t xml:space="preserve">2" STAINLESS STEEL 304 GRADE PIPE 19 FT LONG </t>
  </si>
  <si>
    <t>REDUCTION TEE               2"                3/4" NPT</t>
  </si>
  <si>
    <t>REDUCTION TEE               2"                1/2" NPT</t>
  </si>
  <si>
    <t>SADDLE DROP               2"            1/4" NPT</t>
  </si>
  <si>
    <t>SADDLE DROP               2"            1/2" NPT</t>
  </si>
  <si>
    <t>F5065</t>
  </si>
  <si>
    <t>2" FASTPIPE  ORING</t>
  </si>
  <si>
    <t>F5070</t>
  </si>
  <si>
    <t>2" FASTPIPE STAINLESS STEEL BITE RING</t>
  </si>
  <si>
    <t>F5076-10</t>
  </si>
  <si>
    <t>2" FASTPIPE ORING/BITE RING 10 PACK</t>
  </si>
  <si>
    <t>SADDLE DROP            2"               3/4"</t>
  </si>
  <si>
    <t>SADDLE DROP               2"            3/4" NPT</t>
  </si>
  <si>
    <t>REDUCTION TEE          2"                    3/4"</t>
  </si>
  <si>
    <t>REDUCTION TEE          2"                     1"</t>
  </si>
  <si>
    <t>SADDLE DROP            2"                 1"</t>
  </si>
  <si>
    <t>REDUCTION UNION 2" X 1"</t>
  </si>
  <si>
    <t>REDUCTION UNION 2" X 3/4"</t>
  </si>
  <si>
    <t>THREADED FEMALE ADAPTER   1/2" FEMALE NPT</t>
  </si>
  <si>
    <t>REDUCTION UNION 2" X 1-1/2"</t>
  </si>
  <si>
    <t>THREADED MALE ADAPTER     2" MALE NPT</t>
  </si>
  <si>
    <t>F5863</t>
  </si>
  <si>
    <t>BLUE ALUMINUM PIPE (7FT 6INCH)  EACH    50MM OD</t>
  </si>
  <si>
    <t>F5863Green</t>
  </si>
  <si>
    <t xml:space="preserve">GREEN 2" ALUMINUM PIPE (7" 6") FASTPIPE EACH, GREEN,   </t>
  </si>
  <si>
    <t>FC0162</t>
  </si>
  <si>
    <t xml:space="preserve">JAW SET  3/4", 1", 1-1/2", 2"  </t>
  </si>
  <si>
    <t>FC0165</t>
  </si>
  <si>
    <t xml:space="preserve">JAWS 3/4"  </t>
  </si>
  <si>
    <t>FC0166</t>
  </si>
  <si>
    <t xml:space="preserve">JAWS 1"  </t>
  </si>
  <si>
    <t>FC0167</t>
  </si>
  <si>
    <t xml:space="preserve">JAWS 1-1/2"  </t>
  </si>
  <si>
    <t>FC0168</t>
  </si>
  <si>
    <t xml:space="preserve">JAWS 2"  </t>
  </si>
  <si>
    <t>FC0169</t>
  </si>
  <si>
    <t xml:space="preserve">JAWS 3"  </t>
  </si>
  <si>
    <t>FC0170</t>
  </si>
  <si>
    <t xml:space="preserve">JAWS 4"  </t>
  </si>
  <si>
    <t>FC0190</t>
  </si>
  <si>
    <t>HAND PUMP PRESS TOOL</t>
  </si>
  <si>
    <t>FC1002</t>
  </si>
  <si>
    <t>3/4" UNION COMPRESSED  PIPE</t>
  </si>
  <si>
    <t>FC1003</t>
  </si>
  <si>
    <t xml:space="preserve">3/4" 90 DEGREE ELBOW </t>
  </si>
  <si>
    <t>FC1004</t>
  </si>
  <si>
    <t xml:space="preserve">3/4" 45 DEGREE ELBOW </t>
  </si>
  <si>
    <t>FC1005</t>
  </si>
  <si>
    <t xml:space="preserve">3/4" EQUAL TEE </t>
  </si>
  <si>
    <t>FC1006</t>
  </si>
  <si>
    <t xml:space="preserve">3/4" END CAP </t>
  </si>
  <si>
    <t>FC1009</t>
  </si>
  <si>
    <t xml:space="preserve">3/4"  REDUCING TEE X 1/2" FEMALE NPT </t>
  </si>
  <si>
    <t>FC1014</t>
  </si>
  <si>
    <t xml:space="preserve">3/4" SINGLE PORT WALL OUTLET, 1/2" NPT  </t>
  </si>
  <si>
    <t>FC1018</t>
  </si>
  <si>
    <t>3/4"  X 1/2" NPT MALE THREADED NIPPLE</t>
  </si>
  <si>
    <t>FC1023</t>
  </si>
  <si>
    <t xml:space="preserve">3/4" SLIDE UNION </t>
  </si>
  <si>
    <t>FC1024</t>
  </si>
  <si>
    <t xml:space="preserve">3/4" MULTI PORT WALL OUTLET, 1/2" NPT (4X) </t>
  </si>
  <si>
    <t>FC1024V</t>
  </si>
  <si>
    <t xml:space="preserve">3/4" MULTI PORT WALL OUTLET W/SHUTOFF, 1/2" NPT (4X)  </t>
  </si>
  <si>
    <t>FC1024W</t>
  </si>
  <si>
    <t>3/4" THRU WALL OUTLET KIT, 1/2" NPT ON FACE</t>
  </si>
  <si>
    <t>FC1033</t>
  </si>
  <si>
    <t xml:space="preserve">3/4"  X 3/4" NPT FEMALE SWIVEL </t>
  </si>
  <si>
    <t>FC1050</t>
  </si>
  <si>
    <t>3/4"  X 1/2" COMPRESSED TUBING TRANSITION UNION</t>
  </si>
  <si>
    <t>FC1051</t>
  </si>
  <si>
    <t xml:space="preserve">3/4" CROSS FITTING </t>
  </si>
  <si>
    <t>FC1075</t>
  </si>
  <si>
    <t>3/4"  X 3/4" COMPRESSED TUBING TRANSITION UNION</t>
  </si>
  <si>
    <t>FC1076-10</t>
  </si>
  <si>
    <t>3/4"  REPLACEMENT ORING</t>
  </si>
  <si>
    <t>FC1093</t>
  </si>
  <si>
    <t xml:space="preserve">3/4" 90 DEGREE REDUCING ELBOW X 1/2" FNPT </t>
  </si>
  <si>
    <t>FC1100</t>
  </si>
  <si>
    <t>3/4"  X 1" COMPRESSED TUBING TRANSITION UNION</t>
  </si>
  <si>
    <t>FC1111</t>
  </si>
  <si>
    <t>3/4" VALVE KIT  LOCKABLE</t>
  </si>
  <si>
    <t>FC1118</t>
  </si>
  <si>
    <t>3/4"  X 3/4" NPT MALE THREADED NIPPLE</t>
  </si>
  <si>
    <t>FC1120</t>
  </si>
  <si>
    <t>3/4"  X 3/4" NPT FEMALE THREADED NIPPLE</t>
  </si>
  <si>
    <t>FC2002</t>
  </si>
  <si>
    <t xml:space="preserve">1"  UNION </t>
  </si>
  <si>
    <t>FC2003</t>
  </si>
  <si>
    <t xml:space="preserve">1" 90 DEGREE ELBOW </t>
  </si>
  <si>
    <t>FC2004</t>
  </si>
  <si>
    <t xml:space="preserve">1" 45 DEGREE ELBOW </t>
  </si>
  <si>
    <t>FC2005</t>
  </si>
  <si>
    <t xml:space="preserve">1" EQUAL TEE </t>
  </si>
  <si>
    <t>FC2006</t>
  </si>
  <si>
    <t xml:space="preserve">1" END CAP </t>
  </si>
  <si>
    <t>FC2009</t>
  </si>
  <si>
    <t xml:space="preserve">1  REDUCING TEE X 1/2" FEMALE NPT  </t>
  </si>
  <si>
    <t>FC2012</t>
  </si>
  <si>
    <t xml:space="preserve">1" SADDLE DROP X 1/2" FNPT </t>
  </si>
  <si>
    <t>FC2014</t>
  </si>
  <si>
    <t xml:space="preserve">1" SINGLE PORT WALL OUTLET, 1/2" NPT </t>
  </si>
  <si>
    <t>FC2018</t>
  </si>
  <si>
    <t>1"  X 1/2" NPT MALE THREADED NIPPLE</t>
  </si>
  <si>
    <t>FC2023</t>
  </si>
  <si>
    <t xml:space="preserve">1" SLIDE UNION COMPRESSED </t>
  </si>
  <si>
    <t>FC2024</t>
  </si>
  <si>
    <t xml:space="preserve">1" MULTI PORT WALL OUTLET, 1/2" NPT (4X) </t>
  </si>
  <si>
    <t>FC2024V</t>
  </si>
  <si>
    <t xml:space="preserve">1" MULTI PORT WALL OUTLET W/SHUTOFF, 1/2" NPT (4X)  </t>
  </si>
  <si>
    <t>FC2024W</t>
  </si>
  <si>
    <t>1" THRU WALL OUTLET KIT, 1/2" NPT ON FACE</t>
  </si>
  <si>
    <t>FC2033</t>
  </si>
  <si>
    <t xml:space="preserve">1"  X 3/4" NPT FEMALE SWIVEL </t>
  </si>
  <si>
    <t>FC2050</t>
  </si>
  <si>
    <t>1"  X 1/2" COMPRESSED TUBING TRANSITION UNION</t>
  </si>
  <si>
    <t>FC2051</t>
  </si>
  <si>
    <t xml:space="preserve">1" CROSS FITTING </t>
  </si>
  <si>
    <t>FC2075</t>
  </si>
  <si>
    <t>1"  X 3/4" COMPRESSED TUBING TRANSITION UNION</t>
  </si>
  <si>
    <t>FC2076-10</t>
  </si>
  <si>
    <t>1"  REPLACEMENT ORING</t>
  </si>
  <si>
    <t>FC2093</t>
  </si>
  <si>
    <t xml:space="preserve">1" 90 DEGREE REDUCING ELBOW X 1/2" FNPT </t>
  </si>
  <si>
    <t>FC2100</t>
  </si>
  <si>
    <t>1"  X 1" COMPRESSED TUBING TRANSITION UNION</t>
  </si>
  <si>
    <t>FC2107</t>
  </si>
  <si>
    <t xml:space="preserve">1" REDUCTION TEE X 3/4" </t>
  </si>
  <si>
    <t>FC2110</t>
  </si>
  <si>
    <t xml:space="preserve">1" SADDLE DROP X  3/4" </t>
  </si>
  <si>
    <t>FC2118</t>
  </si>
  <si>
    <t>1"  X 3/4" NPT MALE THREADED NIPPLE</t>
  </si>
  <si>
    <t>FC2121</t>
  </si>
  <si>
    <t xml:space="preserve">1" X 3/4" REDUCTION UNION </t>
  </si>
  <si>
    <t>FC2210C</t>
  </si>
  <si>
    <t xml:space="preserve">1" SADDLE DROP REPLACEMENT GASKET  </t>
  </si>
  <si>
    <t>FC2218</t>
  </si>
  <si>
    <t>1"  X 1" NPT MALE THREADED NIPPLE</t>
  </si>
  <si>
    <t>FC2220</t>
  </si>
  <si>
    <t>1"  X 1" NPT FEMALE THREADED NIPPLE</t>
  </si>
  <si>
    <t>FC2222</t>
  </si>
  <si>
    <t>1" VALVE KIT  LOCKABLE</t>
  </si>
  <si>
    <t>FC4002</t>
  </si>
  <si>
    <t xml:space="preserve">1-1/2" UNION </t>
  </si>
  <si>
    <t>FC4003</t>
  </si>
  <si>
    <t xml:space="preserve">1-1/2" 90 DEGREE ELBOW </t>
  </si>
  <si>
    <t>FC4004</t>
  </si>
  <si>
    <t xml:space="preserve">1-1/2" 45 DEGREE ELBOW </t>
  </si>
  <si>
    <t>FC4005</t>
  </si>
  <si>
    <t xml:space="preserve">1-1/2" EQUAL TEE </t>
  </si>
  <si>
    <t>FC4006</t>
  </si>
  <si>
    <t xml:space="preserve">1-1/2" END CAP </t>
  </si>
  <si>
    <t>FC4009</t>
  </si>
  <si>
    <t xml:space="preserve">1-1/2" REDUCING TEE X 1/2" FEMALE NPT </t>
  </si>
  <si>
    <t>FC4012</t>
  </si>
  <si>
    <t xml:space="preserve">1-1/2" SADDLE DROP X 1/2" FNPT </t>
  </si>
  <si>
    <t>FC4023</t>
  </si>
  <si>
    <t xml:space="preserve">1-1/2" SLIDE UNION COMPRESSED </t>
  </si>
  <si>
    <t>FC4033</t>
  </si>
  <si>
    <t xml:space="preserve">1-1/2"  X 3/4" NPT FEMALE SWIVEL </t>
  </si>
  <si>
    <t>FC4051</t>
  </si>
  <si>
    <t xml:space="preserve">1-1/2" CROSS FITTING </t>
  </si>
  <si>
    <t>FC4076-10</t>
  </si>
  <si>
    <t>1-1/2"  REPLACEMENT ORING</t>
  </si>
  <si>
    <t>FC4110</t>
  </si>
  <si>
    <t xml:space="preserve">1-1/2" SADDLE DROP X  3/4" </t>
  </si>
  <si>
    <t>FC4206</t>
  </si>
  <si>
    <t xml:space="preserve">1-1/2" REDUCTION TEE X  3/4" </t>
  </si>
  <si>
    <t>FC4207</t>
  </si>
  <si>
    <t xml:space="preserve">1-1/2" REDUCTION TEE X 1" </t>
  </si>
  <si>
    <t>FC4210</t>
  </si>
  <si>
    <t xml:space="preserve">1-1/2" SADDLE DROP X  1" </t>
  </si>
  <si>
    <t>FC4210C</t>
  </si>
  <si>
    <t xml:space="preserve">1-1/2" SADDLE DROP REPLACEMENT GASKET  </t>
  </si>
  <si>
    <t>FC4218</t>
  </si>
  <si>
    <t>1-1/2"  X 1" NPT MALE THREADED NIPPLE</t>
  </si>
  <si>
    <t>FC4221</t>
  </si>
  <si>
    <t xml:space="preserve">1-1/2" X 1" REDUCTION UNION </t>
  </si>
  <si>
    <t>FC4223</t>
  </si>
  <si>
    <t xml:space="preserve">1-1/2" X 3/4" REDUCTION UNION </t>
  </si>
  <si>
    <t>FC4418</t>
  </si>
  <si>
    <t>1-1/2"  X 1-1/2" NPT MALE THREADED NIPPLE</t>
  </si>
  <si>
    <t>FC4420</t>
  </si>
  <si>
    <t>1-1/2"  X 1-1/2" NPT FEMALE THREADED NIPPLE</t>
  </si>
  <si>
    <t>FC4444</t>
  </si>
  <si>
    <t>1-1/2" VALVE KIT  LOCKABLE</t>
  </si>
  <si>
    <t>FC5002</t>
  </si>
  <si>
    <t xml:space="preserve">2" UNION </t>
  </si>
  <si>
    <t>FC5003</t>
  </si>
  <si>
    <t xml:space="preserve">2" 90 DEGREE ELBOW </t>
  </si>
  <si>
    <t>FC5004</t>
  </si>
  <si>
    <t xml:space="preserve">2" 45 DEGREE ELBOW </t>
  </si>
  <si>
    <t>FC5005</t>
  </si>
  <si>
    <t xml:space="preserve">2" EQUAL TEE </t>
  </si>
  <si>
    <t>FC5006</t>
  </si>
  <si>
    <t xml:space="preserve">2" END CAP </t>
  </si>
  <si>
    <t>FC5009</t>
  </si>
  <si>
    <t xml:space="preserve">2" REDUCING TEE X 1/2" FEMALE NPT  </t>
  </si>
  <si>
    <t>FC5012</t>
  </si>
  <si>
    <t xml:space="preserve">2" SADDLE DROP X 1/2" FNPT </t>
  </si>
  <si>
    <t>FC5023</t>
  </si>
  <si>
    <t xml:space="preserve">2" SLIDE UNION COMPRESSED </t>
  </si>
  <si>
    <t>FC5033</t>
  </si>
  <si>
    <t xml:space="preserve">2"  X 2" NPT FEMALE SWIVEL </t>
  </si>
  <si>
    <t>FC5051</t>
  </si>
  <si>
    <t xml:space="preserve">2" CROSS FITTING </t>
  </si>
  <si>
    <t>FC5076-10</t>
  </si>
  <si>
    <t>2"  REPLACEMENT ORING</t>
  </si>
  <si>
    <t>FC5110</t>
  </si>
  <si>
    <t xml:space="preserve">2" SADDLE DROP X  3/4" </t>
  </si>
  <si>
    <t>FC5206</t>
  </si>
  <si>
    <t xml:space="preserve">2" REDUCTION TEE X  3/4" </t>
  </si>
  <si>
    <t>FC5207</t>
  </si>
  <si>
    <t xml:space="preserve">2" REDUCTION TEE X 1" </t>
  </si>
  <si>
    <t>FC5210</t>
  </si>
  <si>
    <t xml:space="preserve">2" SADDLE DROP X  1" </t>
  </si>
  <si>
    <t>FC5210C</t>
  </si>
  <si>
    <t xml:space="preserve">2" SADDLE DROP REPLACEMENT GASKET  </t>
  </si>
  <si>
    <t>FC5221</t>
  </si>
  <si>
    <t xml:space="preserve">2" X 1" REDUCTION UNION </t>
  </si>
  <si>
    <t>FC5223</t>
  </si>
  <si>
    <t xml:space="preserve">2" X 3/4" REDUCTION UNION </t>
  </si>
  <si>
    <t>FC5418</t>
  </si>
  <si>
    <t>2"  X 1-1/2" NPT MALE THREADED NIPPLE</t>
  </si>
  <si>
    <t>FC5421</t>
  </si>
  <si>
    <t xml:space="preserve">2" X 1-1/2" REDUCTION UNION </t>
  </si>
  <si>
    <t>FC5518</t>
  </si>
  <si>
    <t>2"  X 2" NPT MALE THREADED NIPPLE</t>
  </si>
  <si>
    <t>FC5555</t>
  </si>
  <si>
    <t>2" VALVE KIT  LOCKABLE</t>
  </si>
  <si>
    <t>FC7002</t>
  </si>
  <si>
    <t xml:space="preserve">3"  UNION </t>
  </si>
  <si>
    <t>FC7003</t>
  </si>
  <si>
    <t xml:space="preserve">3" 90 DEGREE ELBOW </t>
  </si>
  <si>
    <t>FC7004</t>
  </si>
  <si>
    <t xml:space="preserve">3" 45 DEGREE ELBOW </t>
  </si>
  <si>
    <t>FC7005</t>
  </si>
  <si>
    <t xml:space="preserve">3" EQUAL TEE </t>
  </si>
  <si>
    <t>FC7006</t>
  </si>
  <si>
    <t xml:space="preserve">3" END CAP </t>
  </si>
  <si>
    <t>FC7012</t>
  </si>
  <si>
    <t xml:space="preserve">3" SADDLE DROP X 1/2" FNPT </t>
  </si>
  <si>
    <t>FC7023</t>
  </si>
  <si>
    <t xml:space="preserve">3" SLIDE UNION COMPRESSED </t>
  </si>
  <si>
    <t>FC7051</t>
  </si>
  <si>
    <t xml:space="preserve">3" CROSS FITTING </t>
  </si>
  <si>
    <t>FC7076-10</t>
  </si>
  <si>
    <t>3"  REPLACEMENT ORING</t>
  </si>
  <si>
    <t>FC7110</t>
  </si>
  <si>
    <t xml:space="preserve">3" SADDLE DROP X  3/4" </t>
  </si>
  <si>
    <t>FC7207</t>
  </si>
  <si>
    <t xml:space="preserve">3" REDUCTION TEE X 2" </t>
  </si>
  <si>
    <t>FC7210</t>
  </si>
  <si>
    <t xml:space="preserve">3" SADDLE DROP X  1" </t>
  </si>
  <si>
    <t>FC7210C</t>
  </si>
  <si>
    <t xml:space="preserve">3" SADDLE DROP REPLACEMENT GASKET  </t>
  </si>
  <si>
    <t>FC7421</t>
  </si>
  <si>
    <t xml:space="preserve">3" X 2" REDUCTION UNION </t>
  </si>
  <si>
    <t>FC7618</t>
  </si>
  <si>
    <t>3"  X 2" NPT MALE THREADED NIPPLE</t>
  </si>
  <si>
    <t>FC7718</t>
  </si>
  <si>
    <t>3"  X 3" NPT MALE THREADED NIPPLE</t>
  </si>
  <si>
    <t>FC7777</t>
  </si>
  <si>
    <t>3" INLINE VALVE</t>
  </si>
  <si>
    <t>FC7900</t>
  </si>
  <si>
    <t>3" FLANGE, ANSI</t>
  </si>
  <si>
    <t>FC8002</t>
  </si>
  <si>
    <t xml:space="preserve">4"  UNION </t>
  </si>
  <si>
    <t>FC8003</t>
  </si>
  <si>
    <t xml:space="preserve">4" 90 DEGREE ELBOW </t>
  </si>
  <si>
    <t>FC8004</t>
  </si>
  <si>
    <t xml:space="preserve">4" 45 DEGREE ELBOW </t>
  </si>
  <si>
    <t>FC8005</t>
  </si>
  <si>
    <t xml:space="preserve">4" EQUAL TEE </t>
  </si>
  <si>
    <t>FC8006</t>
  </si>
  <si>
    <t xml:space="preserve">4" END CAP </t>
  </si>
  <si>
    <t>FC8023</t>
  </si>
  <si>
    <t xml:space="preserve">4" SLIDE UNION COMPRESSED </t>
  </si>
  <si>
    <t>FC8051</t>
  </si>
  <si>
    <t xml:space="preserve">4" CROSS FITTING </t>
  </si>
  <si>
    <t>FC8076-10</t>
  </si>
  <si>
    <t>4"  REPLACEMENT ORING</t>
  </si>
  <si>
    <t>FC8207</t>
  </si>
  <si>
    <t xml:space="preserve">4" REDUCTION TEE X 3" </t>
  </si>
  <si>
    <t>FC8221</t>
  </si>
  <si>
    <t xml:space="preserve">4" X 2" REDUCTION UNION </t>
  </si>
  <si>
    <t>FC8321</t>
  </si>
  <si>
    <t xml:space="preserve">4" X 3" REDUCTION UNION </t>
  </si>
  <si>
    <t>FC8818</t>
  </si>
  <si>
    <t>4"  X 4" NPT MALE THREADED NIPPLE</t>
  </si>
  <si>
    <t>FC8888</t>
  </si>
  <si>
    <t>4" INLINE VALVE</t>
  </si>
  <si>
    <t>FC8900</t>
  </si>
  <si>
    <t>4" FLANGE, ANSI</t>
  </si>
  <si>
    <t>PIPE CUTTER 2" THRU 3"</t>
  </si>
  <si>
    <t>MANUAL PIPE CUTTER 4" THRU 6"</t>
  </si>
  <si>
    <t>PIPE DEBURRING TOOL 3"   ELECT DRILL REQUIRED</t>
  </si>
  <si>
    <t>PIPE DEBURRING TOOL / PIPE MARKER  4"   ELECT DRILL REQUIRED</t>
  </si>
  <si>
    <t>PIPE DEBURRING TOOL / PIPE MARKER  6"   ELECT DRILL REQUIRED</t>
  </si>
  <si>
    <t>BLUE ALUMINUM PIPE (19FT 2 INCH) EACH   80MM OD</t>
  </si>
  <si>
    <t>SADDLE DROP               3"            1/2" NPT</t>
  </si>
  <si>
    <t>PIPE CLIP  EACH          THRU HOLE, OR USE 3/8 THREADED ROD</t>
  </si>
  <si>
    <t>FI7065</t>
  </si>
  <si>
    <t>3" FASTPIPE INDUSTRIAL ORING</t>
  </si>
  <si>
    <t>FI7070</t>
  </si>
  <si>
    <t>3" STAINLESS STEEL BITE RING FASTPIPE INDUSTRIAL</t>
  </si>
  <si>
    <t>FI7076-10</t>
  </si>
  <si>
    <t>3" FASTPIPE ORING/BITE RING 10 PACK</t>
  </si>
  <si>
    <t>SADDLE DROP            3"              3/4"</t>
  </si>
  <si>
    <t>SADDLE DROP               3"            3/4" NPT</t>
  </si>
  <si>
    <t>SADDLE DROP            3"               1"</t>
  </si>
  <si>
    <t>SADDLE DROP               3"             1" NPT</t>
  </si>
  <si>
    <t>REDUCTION TEE                  3"               2" NPT</t>
  </si>
  <si>
    <t>THREADED MALE ADAPTER     3" MALE NPT</t>
  </si>
  <si>
    <t>FI7863</t>
  </si>
  <si>
    <t>BLUE ALUMINUM PIPE (7FT 6INCH)  EACH    80MM OD</t>
  </si>
  <si>
    <t>FLANGE,  COMPRESSION X FLANGE, ANSI 150#  4 BOLT X 7.5 O.D.</t>
  </si>
  <si>
    <t>BOLT AND GASKET SET,   4 X 2-3/4" LONG BOLTS</t>
  </si>
  <si>
    <t>BLUE ALUMINUM PIPE (19FT 2 INCH) EACH   102MM OD</t>
  </si>
  <si>
    <t xml:space="preserve">90° ELBOW                   </t>
  </si>
  <si>
    <t xml:space="preserve">45° ELBOW                   </t>
  </si>
  <si>
    <t xml:space="preserve">EQUAL TEE             </t>
  </si>
  <si>
    <t xml:space="preserve">END CAP          </t>
  </si>
  <si>
    <t>INNER PARTS SEAL</t>
  </si>
  <si>
    <t>FI8210C</t>
  </si>
  <si>
    <t xml:space="preserve">4" SADDLE DROP REPLACEMENT GASKET  </t>
  </si>
  <si>
    <t xml:space="preserve">UNION PLUG X 2" FEMALE NPT           </t>
  </si>
  <si>
    <t>SADDLE DROP           4"               1"</t>
  </si>
  <si>
    <t xml:space="preserve">UNION PLUG X 3" FEMALE NPT           </t>
  </si>
  <si>
    <t xml:space="preserve">VALVE             </t>
  </si>
  <si>
    <t xml:space="preserve">FLANGE, ANSI 150#  8 BOLT X  9.0" O.D.     </t>
  </si>
  <si>
    <t>BOLT AND GASKET SET,  8 X 3" LONG BOLTS</t>
  </si>
  <si>
    <t>BLUE ALUMINUM PIPE (19FT 2 INCH) EACH   153MM OD</t>
  </si>
  <si>
    <t xml:space="preserve">90° ELBOW                     </t>
  </si>
  <si>
    <t xml:space="preserve">45° ELBOW                 </t>
  </si>
  <si>
    <t xml:space="preserve">END CAP        </t>
  </si>
  <si>
    <t>REMS AKKU PRESS CORDLESS LUGGING TOOL  3/4"-2" FITTINGS</t>
  </si>
  <si>
    <t>REMS AKKU PRESS CORDLESS LUGGING TOOL</t>
  </si>
  <si>
    <t>LUGTOOL JAW SET ,  4" AND 6" JAW SET</t>
  </si>
  <si>
    <t>FI9050</t>
  </si>
  <si>
    <t>RAPIDAIR PRESS CORDLESS LUGGING TOOL  3"-4"  FITTINGS</t>
  </si>
  <si>
    <t>FI9210C</t>
  </si>
  <si>
    <t xml:space="preserve">6" SADDLE DROP REPLACEMENT GASKET  </t>
  </si>
  <si>
    <t>SADDLE DROP            6"               1"</t>
  </si>
  <si>
    <t xml:space="preserve">REDUCTION UNION 6" X 4"       </t>
  </si>
  <si>
    <t xml:space="preserve">FLANGE, ANSI 150#  8 BOLT X  11.0" O.D.     </t>
  </si>
  <si>
    <t xml:space="preserve">BOLT AND GASKET SET,  8 X 3-1/4" LONG BOLTS    </t>
  </si>
  <si>
    <t xml:space="preserve">VALVE      </t>
  </si>
  <si>
    <t>H-100-75-3</t>
  </si>
  <si>
    <t>1” MANIFOLD X (3) 3/4 OUTLETS</t>
  </si>
  <si>
    <t>H-100-75-4</t>
  </si>
  <si>
    <t>1” MANIFOLD X (4) 3/4 OUTLETS</t>
  </si>
  <si>
    <t>H-100-75-5</t>
  </si>
  <si>
    <t>1”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</si>
  <si>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</si>
  <si>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</si>
  <si>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</si>
  <si>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</si>
  <si>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</si>
  <si>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</si>
  <si>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</si>
  <si>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</si>
  <si>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</si>
  <si>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1/2 MANIFOLD X (2) 1/2 OUTLETS,  ONE END BLANK, INERT GAS,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</si>
  <si>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</si>
  <si>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</si>
  <si>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</si>
  <si>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</si>
  <si>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</si>
  <si>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</si>
  <si>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</si>
  <si>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</si>
  <si>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</si>
  <si>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</si>
  <si>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</si>
  <si>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</si>
  <si>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</si>
  <si>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</si>
  <si>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</si>
  <si>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</si>
  <si>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</si>
  <si>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</si>
  <si>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</si>
  <si>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</si>
  <si>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</si>
  <si>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</si>
  <si>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</si>
  <si>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FILTER ONLY FOR K93216 AND K93217 AND K96075 VERT</t>
  </si>
  <si>
    <t>K216-218 BOWL</t>
  </si>
  <si>
    <t>BOWL FOR 1/2" K93216 THRU K93218 AND  K96075 VERT</t>
  </si>
  <si>
    <t>K216-218 CAP</t>
  </si>
  <si>
    <t>ADJUSTMENT CAP FOR K93216-218 FILTER REGULATOR AND K96075 VERT</t>
  </si>
  <si>
    <t>K216-218 PLUNGER</t>
  </si>
  <si>
    <t>PLUNGER DIAPHRAGM  FOR K93216-218 AND K96075 VERT</t>
  </si>
  <si>
    <t>K218-FILTER</t>
  </si>
  <si>
    <t>FILTER ONLY FOR K93218  1"</t>
  </si>
  <si>
    <t>K3015</t>
  </si>
  <si>
    <t>AUTO FILL TIRE INFLATOR</t>
  </si>
  <si>
    <t>K3020</t>
  </si>
  <si>
    <t>AUTO TIRE INFLATOR..+20 PSI  OPTION..</t>
  </si>
  <si>
    <t>K30T</t>
  </si>
  <si>
    <t>REGULATOR TO LUBRICATOR MOUNT BRACKET 3000 SERIES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</si>
  <si>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</si>
  <si>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</si>
  <si>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</si>
  <si>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</si>
  <si>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</si>
  <si>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</si>
  <si>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</si>
  <si>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</si>
  <si>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</si>
  <si>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</si>
  <si>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</si>
  <si>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</si>
  <si>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</si>
  <si>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</si>
  <si>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</si>
  <si>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</si>
  <si>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</si>
  <si>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</si>
  <si>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</si>
  <si>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</si>
  <si>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</si>
  <si>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</si>
  <si>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</si>
  <si>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</si>
  <si>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QUICK COUPLER PLUG PACK,, 1/4 NPT (3) MALE AND (3) FEMALE 30CFM   M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</si>
  <si>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</si>
  <si>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</si>
  <si>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</si>
  <si>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</si>
  <si>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</si>
  <si>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</si>
  <si>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1/4" FEMALE NPT  SAFETY QUICK COUPLER   30 CFM  TYPE M</t>
  </si>
  <si>
    <t>1/4" MALE NPT  SAFETY QUICK COUPLER       30 CFM  TYPE M</t>
  </si>
  <si>
    <t>1/2" MALE NPT  SAFETY QUICK COUPLER    30 CFM  TYPE M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</si>
  <si>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</si>
  <si>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</si>
  <si>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</si>
  <si>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</si>
  <si>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</si>
  <si>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</si>
  <si>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</si>
  <si>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</si>
  <si>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</si>
  <si>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</si>
  <si>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</si>
  <si>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</si>
  <si>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</si>
  <si>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AIR FILTER UNIT , 3/8"  NPT PORTS  (AF3000-03) WITH BRACKET</t>
  </si>
  <si>
    <t>K90216</t>
  </si>
  <si>
    <t>AIR FILTER UNIT , 1/2"  NPT PORTS  (AF4000-04) WITH BRACKET</t>
  </si>
  <si>
    <t>K90217</t>
  </si>
  <si>
    <t>AIR FILTER UNIT , 3/4"  NPT PORTS  (AF4000-06) WITH BRACKET</t>
  </si>
  <si>
    <t>K91215</t>
  </si>
  <si>
    <t>LUBRICATOR UNIT , 3/8"  NPT PORTS  (AIL3000-03)  WITH BRACKET</t>
  </si>
  <si>
    <t>K91216</t>
  </si>
  <si>
    <t>LUBRICATOR UNIT , 1/2"  NPT PORTS  (AIL4000-04) WITH BRACKET</t>
  </si>
  <si>
    <t>K91217</t>
  </si>
  <si>
    <t>LUBRICATOR UNIT , 3/4"  NPT PORTS  (AIL4000-06)  WITH BRACKET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</si>
  <si>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</si>
  <si>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</si>
  <si>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</si>
  <si>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</si>
  <si>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</si>
  <si>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</si>
  <si>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</si>
  <si>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</si>
  <si>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</si>
  <si>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</si>
  <si>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</si>
  <si>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</si>
  <si>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1/2" MALE NPT  SAFETY QUICK COUPLER   70 CFM  TYPE H</t>
  </si>
  <si>
    <t>K93210</t>
  </si>
  <si>
    <t>1/4" INLINE REGULATOR WITH GAUGE, 1/4" NPT PORTS    SMC</t>
  </si>
  <si>
    <t>K93211</t>
  </si>
  <si>
    <t>3/8" INLINE REGULATOR WITH GAUGE, 3/8" NPT PORTS (AIR 3000-03)</t>
  </si>
  <si>
    <t>K93212</t>
  </si>
  <si>
    <t>1/2" INLINE REGULATOR WITH GAUGE, 1/2" NPT PORTS</t>
  </si>
  <si>
    <t>3/8" FILTER REGULATOR UNIT WITH GAUGE, 3/8"  NPT PORTS</t>
  </si>
  <si>
    <t>1/2" FILTER REGULATOR UNIT WITH GAUGE, 1/2"  NPT PORTS</t>
  </si>
  <si>
    <t>3/4" FILTER REGULATOR UNIT WITH GAUGE, 3/4"  NPT PORTS</t>
  </si>
  <si>
    <t>1" FILTER REGULATOR UNIT WITH GAUGE, 1"  NPT PORTS</t>
  </si>
  <si>
    <t>1/2" VERTICAL FILTER REGULATOR  1/2"  NPT PORTS</t>
  </si>
  <si>
    <t>3/4" VERTICAL FILTER REGULATOR  3/4"  NPT PORTS</t>
  </si>
  <si>
    <t>1/2" MAXLINE MASTER KIT 100 FT,  3 OUTLETS</t>
  </si>
  <si>
    <t>M3810</t>
  </si>
  <si>
    <t>SINGLE PORT OUTLET(1/4 NPT OUT )</t>
  </si>
  <si>
    <t>M3810V</t>
  </si>
  <si>
    <t>SINGLE PORT OUTLET(1/4 NPT OUT )  WITH SHUTOFF</t>
  </si>
  <si>
    <t>M3810W</t>
  </si>
  <si>
    <t>SINGLE PORT OUTLET THRU WALL KIT (1/4 NPT OUT )</t>
  </si>
  <si>
    <t>M3820</t>
  </si>
  <si>
    <t>1/2" MAXLINE MANIFOLD KIT: ..M38220 ALUM BLOCK, 3/8" BRASS PLUG, (3) M8001 3/8" NPT STR FITTING,  (1) M8002 1/2" ST FITTING</t>
  </si>
  <si>
    <t>M38220</t>
  </si>
  <si>
    <t>MANIFOLD BLOCK ONLY 3/8" PORTS, MAXLINE LONG</t>
  </si>
  <si>
    <t>1/2" MAXLINE TUBING 100FT ROLL</t>
  </si>
  <si>
    <t>M6026-25</t>
  </si>
  <si>
    <t>MAXLINE 1/2 TUBING X 25 FT  WITH INSTRUCTION SHEET, NON RETURNABLE</t>
  </si>
  <si>
    <t>M6026-50</t>
  </si>
  <si>
    <t>MAXLINE 1/2 TUBING X 50 FT  WITH INSTRUCTION SHEET, NON RETURNABLE</t>
  </si>
  <si>
    <t>M6026G</t>
  </si>
  <si>
    <t>100 FT .63 OD X .50 ID  TUBING GREEN      INCLUDES CUTTER AND DEBURR TOOL</t>
  </si>
  <si>
    <t>1/2" MAXLINE TUBING 300FT ROLL</t>
  </si>
  <si>
    <t>M6027G</t>
  </si>
  <si>
    <t>300 FT .63 OD X .50 ID  TUBING GREEN      INCLUDES CUTTER AND DEBURR TOOL</t>
  </si>
  <si>
    <t>3/4" MAXLINE TUBING 100FT ROLL,</t>
  </si>
  <si>
    <t>M6030-25</t>
  </si>
  <si>
    <t>MAXLINE 3/4 TUBING X 25 FT  WITH INSTRUCTION SHEET, NON RETURNABLE</t>
  </si>
  <si>
    <t>M6030-50</t>
  </si>
  <si>
    <t>MAXLINE 3/4 TUBING X 50 FT WITH INSTRUCTION SHEET, NON RETURNABLE</t>
  </si>
  <si>
    <t>M6030G</t>
  </si>
  <si>
    <t>100 FT .98 OD X .80 ID  TUBING GREEN        INCLUDES CUTTER AND DEBURR TOOL</t>
  </si>
  <si>
    <t xml:space="preserve">3/4" MAXLINE TUBING 300FT ROLL, </t>
  </si>
  <si>
    <t>M6031G</t>
  </si>
  <si>
    <t>300 FT .98 OD X .80 ID  TUBING GREEN      INCLUDES CUTTER AND DEBURR TOOL</t>
  </si>
  <si>
    <t>M6032</t>
  </si>
  <si>
    <t>100 FT 1.26 OD X 1.02 ID  TUBING    INCLUDES CUTTER AND DEBURR TOOL</t>
  </si>
  <si>
    <t>M6032-25</t>
  </si>
  <si>
    <t>MAXLINE 1" TUBING X 25 FT  WITH INSTRUCTION SHEET, NON RETURNABLE</t>
  </si>
  <si>
    <t>M6032-50</t>
  </si>
  <si>
    <t>MAXLINE 1" TUBING X 50 FT WITH INSTRUCTION SHEET, NON RETURNABLE</t>
  </si>
  <si>
    <t>M6032G</t>
  </si>
  <si>
    <t>100 FT 1.26 OD X 1.02 ID  TUBING GREEN   INCLUDES CUTTER AND DEBURR TOOL</t>
  </si>
  <si>
    <t>M6033</t>
  </si>
  <si>
    <t>300 FT 1.26 OD X 1.02 ID  TUBING    INCLUDES CUTTER AND DEBURR TOOL</t>
  </si>
  <si>
    <t>M6033G</t>
  </si>
  <si>
    <t>300 FT 1.26 OD X 1.02 ID  TUBING GREEN   INCLUDES CUTTER AND DEBURR TOOL</t>
  </si>
  <si>
    <t>M6520</t>
  </si>
  <si>
    <t>200 FT 2.50 OD X 2.00 ID  TUBING   PURCHASE TOOLS SEPARATE</t>
  </si>
  <si>
    <t>M6520-100</t>
  </si>
  <si>
    <t>100 FT 2.50 OD X 2.00 ID  TUBING   PURCHASE TOOLS SEPARATE</t>
  </si>
  <si>
    <t>M6580</t>
  </si>
  <si>
    <t>1" MAXLINE MASTER KIT  300 FT.</t>
  </si>
  <si>
    <t>3/4" MAXLINE MASTER KIT COMPLETE 100FT</t>
  </si>
  <si>
    <t>M7510</t>
  </si>
  <si>
    <t>SINGLE PORT OUTLET(1/2" NPT OUT)</t>
  </si>
  <si>
    <t>M7510-2</t>
  </si>
  <si>
    <t xml:space="preserve">3/4" MAXLINE OUTLET KIT IN CLAMSHELL, 1/2" NPT OUTLET PORT         </t>
  </si>
  <si>
    <t>M7510-2V</t>
  </si>
  <si>
    <t>3/4" MAXLINE OUTLET KIT IN CLAMSHELL    WITH TWO HOLES ON THE FACE</t>
  </si>
  <si>
    <t>M7510-SPACER</t>
  </si>
  <si>
    <t>SPACER PLATE FOR M81010 BLOCK, 1/4" THICK</t>
  </si>
  <si>
    <t>M7510V</t>
  </si>
  <si>
    <t>SINGLE PORT OUTLET(1/2" NPT OUT)  WITH SHUTOFF</t>
  </si>
  <si>
    <t>M7510W</t>
  </si>
  <si>
    <t>SINGLE PORT OUTLET THRU WALL KIT (1/2 NPT OUT )</t>
  </si>
  <si>
    <t>3/4" MAXLINE MASTER KIT 300 FT</t>
  </si>
  <si>
    <t>M8001</t>
  </si>
  <si>
    <t>STRAIGHT 1/2" TUBING X 3/8" MALE NPT</t>
  </si>
  <si>
    <t>1/2" MAXLINE X 1/2" MALE NPT STRAIGHT FITTING</t>
  </si>
  <si>
    <t>3/4" MAXLINE X 3/4" MALE NPT FITTING</t>
  </si>
  <si>
    <t>M8004</t>
  </si>
  <si>
    <t>STRAIGHT 1" TUBING X 1" MALE NPT</t>
  </si>
  <si>
    <t>3/4" MAXLINE X 1/2" MALE NPT FITTING</t>
  </si>
  <si>
    <t>M8006</t>
  </si>
  <si>
    <t>1/2" TUBING X 1/2" FEMALE NPT</t>
  </si>
  <si>
    <t>M8007</t>
  </si>
  <si>
    <t>3/4" TUBING X 3/4" FEMALE NPT</t>
  </si>
  <si>
    <t>M8009</t>
  </si>
  <si>
    <t>1/2" MAXLINE X 1/2" FEMALE NPT SINGLE PORT ELBOW</t>
  </si>
  <si>
    <t>1/2"  EQUAL TEE MAXLINE</t>
  </si>
  <si>
    <t>3/4" EQUAL TEE MAXLINE</t>
  </si>
  <si>
    <t>M8012</t>
  </si>
  <si>
    <t>M8014</t>
  </si>
  <si>
    <t>REDUCING TEE DROP LEG  (C ) 1/2" TUBING</t>
  </si>
  <si>
    <t>M8015</t>
  </si>
  <si>
    <t>STRAIGHT 1" TUBING X 3/4" MALE NPT</t>
  </si>
  <si>
    <t>M8016</t>
  </si>
  <si>
    <t>M8018</t>
  </si>
  <si>
    <t>REDUCING TEE DROP LEG  (C ) 3/4" TUBING</t>
  </si>
  <si>
    <t>1/2" REDUCING TEE X 1/2" FEMALE NPT MAXLINE</t>
  </si>
  <si>
    <t>M8020</t>
  </si>
  <si>
    <t>REDUCING UNION 1" TUBING X 1/2" TUBING</t>
  </si>
  <si>
    <t>M8021</t>
  </si>
  <si>
    <t>UNION 1/2" TUBING X 1/2" TUBING</t>
  </si>
  <si>
    <t>M8022</t>
  </si>
  <si>
    <t>UNION 3/4" TUBING X 3/4" TUBING</t>
  </si>
  <si>
    <t>M8023</t>
  </si>
  <si>
    <t>UNION 1" TUBING X 1" TUBING</t>
  </si>
  <si>
    <t>M8024</t>
  </si>
  <si>
    <t>REDUCING UNION 3/4" TUBING X 1/2" TUBING</t>
  </si>
  <si>
    <t>M8025</t>
  </si>
  <si>
    <t>REDUCING UNION 1" TUBING X 3/4" TUBING</t>
  </si>
  <si>
    <t>M8026</t>
  </si>
  <si>
    <t>M8027</t>
  </si>
  <si>
    <t>M8028</t>
  </si>
  <si>
    <t>M8030</t>
  </si>
  <si>
    <t>STRAIGHT 1/2" TUBING X 1/2" MALE NPT STAINLESS STEEL</t>
  </si>
  <si>
    <t>M8031</t>
  </si>
  <si>
    <t>STRAIGHT 3/4" TUBING X 3/4" MALE NPT STAINLESS STEEL</t>
  </si>
  <si>
    <t>M8032</t>
  </si>
  <si>
    <t>STRAIGHT 1" TUBING X 1" MALE NPT STAINLESS STEEL</t>
  </si>
  <si>
    <t>M8033</t>
  </si>
  <si>
    <t xml:space="preserve">EQUAL TEE STAINLESS STEEL  </t>
  </si>
  <si>
    <t>M8034</t>
  </si>
  <si>
    <t>M8035</t>
  </si>
  <si>
    <t>M8038</t>
  </si>
  <si>
    <t>INLINE HAND VALVE</t>
  </si>
  <si>
    <t>M8038TEE</t>
  </si>
  <si>
    <t>1/2" INLINE HAND VALVE MAXLINE     BLUE TEE HANDLE DESIGN</t>
  </si>
  <si>
    <t>M8039</t>
  </si>
  <si>
    <t>M8040</t>
  </si>
  <si>
    <t>M8041</t>
  </si>
  <si>
    <t>M8042</t>
  </si>
  <si>
    <t>M8043</t>
  </si>
  <si>
    <t>M8047</t>
  </si>
  <si>
    <t>SPLIT RING</t>
  </si>
  <si>
    <t>M8048</t>
  </si>
  <si>
    <t>M8049</t>
  </si>
  <si>
    <t>M8051</t>
  </si>
  <si>
    <t>1"  - 3/4" - 1/2" PIPE CUTTER</t>
  </si>
  <si>
    <t>M8054</t>
  </si>
  <si>
    <t>ORING</t>
  </si>
  <si>
    <t>M8054-10</t>
  </si>
  <si>
    <t>1/2 MAXLINE ORING 10 PACK</t>
  </si>
  <si>
    <t>M8055</t>
  </si>
  <si>
    <t>M8055-10</t>
  </si>
  <si>
    <t>3/4 MAXLINE ORING 10 PACK</t>
  </si>
  <si>
    <t>M8056</t>
  </si>
  <si>
    <t>M8056-10</t>
  </si>
  <si>
    <t>1" MAXLINE ORING 10 PACK</t>
  </si>
  <si>
    <t>M8057</t>
  </si>
  <si>
    <t>1/2 HEX NUT,  MAXLINE FITTING</t>
  </si>
  <si>
    <t>M8058</t>
  </si>
  <si>
    <t>3/4 HEX NUT,  MAXLINE FITTING</t>
  </si>
  <si>
    <t>M8059</t>
  </si>
  <si>
    <t>1" HEX NUT,  MAXLINE FITTING</t>
  </si>
  <si>
    <t>1/2" PIPE CLIP MAXLINE 10/PACK</t>
  </si>
  <si>
    <t>3/4" PIPE CLIP MAXLINE 10/PACK</t>
  </si>
  <si>
    <t>M8066</t>
  </si>
  <si>
    <t>PIPE CLIP   SPACING EVERY 4-5 FT   BAG OF 10 PCS</t>
  </si>
  <si>
    <t>M8067</t>
  </si>
  <si>
    <t>90 DEGREE ELBOW</t>
  </si>
  <si>
    <t>M8068</t>
  </si>
  <si>
    <t>3/4" REDUCING TEE, 1/2" FEMALE NPT DROP LEG  MAXLINE</t>
  </si>
  <si>
    <t>M8080</t>
  </si>
  <si>
    <t>M8085</t>
  </si>
  <si>
    <t>ELBOW 1/2" TUBING X 1/2" MALE NPT</t>
  </si>
  <si>
    <t>M8086</t>
  </si>
  <si>
    <t>ELBOW 3/4" TUBING X 1/2" MALE NPT</t>
  </si>
  <si>
    <t>M8088</t>
  </si>
  <si>
    <t>ELBOW 3/4" TUBING X 3/4" MALE NPT</t>
  </si>
  <si>
    <t>M8089</t>
  </si>
  <si>
    <t>REDUCING TEE DROP LEG 3/4" FEMALE NPT</t>
  </si>
  <si>
    <t>M8090</t>
  </si>
  <si>
    <t>ELBOW 1" TUBING X 1" MALE NPT</t>
  </si>
  <si>
    <t>M8091</t>
  </si>
  <si>
    <t>3/4" - 1/2"  PIPE CUTTER</t>
  </si>
  <si>
    <t>M8095</t>
  </si>
  <si>
    <t>1"  - 3/4" - 1/2"  BEVELING TOOL</t>
  </si>
  <si>
    <t>M8096</t>
  </si>
  <si>
    <t>MAXLINE TUBING BENDER TOOL</t>
  </si>
  <si>
    <t>M8097</t>
  </si>
  <si>
    <t>MAXLINE STRAIGHTENING TOOL, 7 WHEEL 1/2, 3/4, &amp; 1"</t>
  </si>
  <si>
    <t>M8098</t>
  </si>
  <si>
    <t>PIPE WRAP TAPE 2" X 100 FT  10 MIL, NON RETURNABLE</t>
  </si>
  <si>
    <t>M8101</t>
  </si>
  <si>
    <t>M81010</t>
  </si>
  <si>
    <t>SINGLE PORT OUTLET, 1/2" NPT OUTLET BLOCK ONLY</t>
  </si>
  <si>
    <t>M81010-THRU</t>
  </si>
  <si>
    <t>M81010 MAXLINE BLOCK WITH 1/2 FEMALE NPT BOTH ENDS</t>
  </si>
  <si>
    <t>M8101V</t>
  </si>
  <si>
    <t>M8200</t>
  </si>
  <si>
    <t>DUAL PORT OUTLET, (2) 1/2" NPT OUTLET PORTS</t>
  </si>
  <si>
    <t>1/2" MAXLINE MULTI PORT OUTLET  WITH SHUTOFF</t>
  </si>
  <si>
    <t>M8201</t>
  </si>
  <si>
    <t xml:space="preserve">3/4" MAXLINE MULTI PORT OUTLET WITH SHUTOFF, </t>
  </si>
  <si>
    <t>M8203</t>
  </si>
  <si>
    <t>M8203V</t>
  </si>
  <si>
    <t>DUAL PORT OUTLET WITH SHUTOFF</t>
  </si>
  <si>
    <t>M8525</t>
  </si>
  <si>
    <t>UNION 2" TUBING X 2" TUBING   CRIMP  ON</t>
  </si>
  <si>
    <t>M8530</t>
  </si>
  <si>
    <t>EQUAL TEE  CRIMP ON</t>
  </si>
  <si>
    <t>M8531</t>
  </si>
  <si>
    <t>REDUCING TEE DROP LEG 1" FEMALE NPT  CRIMP ON</t>
  </si>
  <si>
    <t>M8535</t>
  </si>
  <si>
    <t>90 DEGREE ELBOW CRIMP ON</t>
  </si>
  <si>
    <t>M8541</t>
  </si>
  <si>
    <t>STRAIGHT 2" TUBING X 1" MALE NPT  CRIMP ON</t>
  </si>
  <si>
    <t>M8542</t>
  </si>
  <si>
    <t>STRAIGHT 2" TUBING X 2" MALE NPT CRIMP ON</t>
  </si>
  <si>
    <t>M8549</t>
  </si>
  <si>
    <t>CRIMP SLEEVE</t>
  </si>
  <si>
    <t>M8551</t>
  </si>
  <si>
    <t>2" PIPE CUTTER</t>
  </si>
  <si>
    <t>M8559</t>
  </si>
  <si>
    <t>M8590</t>
  </si>
  <si>
    <t>2"  HYDAULIC CRIMP TOOL</t>
  </si>
  <si>
    <t>M8591</t>
  </si>
  <si>
    <t>2" MAXLINE CRIMP TOOL*** HEAD ONLY***, WITH ALUM PLUG</t>
  </si>
  <si>
    <t>M8591-RENTAL</t>
  </si>
  <si>
    <t>2" MAXLINE CRIMP TOOL **HEAD ONLY**  RENTAL.</t>
  </si>
  <si>
    <t>M8595</t>
  </si>
  <si>
    <t>2"  BEVELING TOOL</t>
  </si>
  <si>
    <t>MC3810</t>
  </si>
  <si>
    <t>1/2" SINGLE PORT OUTLET, 1/4" NPT OUTLET PORT , COMPRESSED TUBING</t>
  </si>
  <si>
    <t>MC3810V</t>
  </si>
  <si>
    <t>1/2" SINGLE PORT OUTLET, 1/4" NPT OUTLET PORT, WITH SHUTOFF  , COMPRESSED TUBING</t>
  </si>
  <si>
    <t>MC3810W</t>
  </si>
  <si>
    <t>1/2" SINGLE PORT OUTLET,  THRU WALL, 1/4" NPT OUTLET PORT  , COMPRESSED TUBING</t>
  </si>
  <si>
    <t>MC7510</t>
  </si>
  <si>
    <t>3/4" SINGLE PORT OUTLET, 1/2" NPT OUTLET PORT , COMPRESSED TUBING</t>
  </si>
  <si>
    <t>MC7510-2</t>
  </si>
  <si>
    <t>3/4" 2 PORT OUTLET, 1/2 NPT &amp; 1/4 NPT , COMPRESSED TUBING</t>
  </si>
  <si>
    <t>MC7510-2V</t>
  </si>
  <si>
    <t>3/4" 2 PORT OUTLET,  1/2 NPT &amp; 1/4 NPT, W SHUTOFF , COMPRESSED TUBING</t>
  </si>
  <si>
    <t>MC7510V</t>
  </si>
  <si>
    <t>3/4" SINGLE PORT OUTLET, 1/2" NPT OUTLET PORT, WITH SHUTOFF  , COMPRESSED TUBING</t>
  </si>
  <si>
    <t>MC7510W</t>
  </si>
  <si>
    <t>3/4" SINGLE PORT OUTLET, THRU WALL,  1/2" NPT OUTLET PORT , COMPRESSED TUBING</t>
  </si>
  <si>
    <t>MC8001</t>
  </si>
  <si>
    <t>1/2"  X 3/8" MALE NPT STRAIGHT FITTING</t>
  </si>
  <si>
    <t>MC8002</t>
  </si>
  <si>
    <t>1/2"  X 1/2" MALE NPT STRAIGHT FITTING</t>
  </si>
  <si>
    <t>MC8003</t>
  </si>
  <si>
    <t>3/4"  X 3/4" MALE NPT FITTING</t>
  </si>
  <si>
    <t>MC8004</t>
  </si>
  <si>
    <t>1"  X 1" MALE NPT STRAIGHT FITTING</t>
  </si>
  <si>
    <t>MC8005</t>
  </si>
  <si>
    <t>3/4" FLEXIBLE TUBING X 1/2" MALE NPT FITTING</t>
  </si>
  <si>
    <t>MC8006</t>
  </si>
  <si>
    <t>1/2"  X 1/2" FEMALE NPT STRAIGHT FITTING</t>
  </si>
  <si>
    <t>MC8007</t>
  </si>
  <si>
    <t>3/4"  X 3/4" FEMALE NPT STRAIGHT FITTING</t>
  </si>
  <si>
    <t>MC8009</t>
  </si>
  <si>
    <t>1/2"  SINGLE PORT ELBOW, 1/2" FEMALE NPT</t>
  </si>
  <si>
    <t>MC8010</t>
  </si>
  <si>
    <t xml:space="preserve">1/2"  EQUAL TEE </t>
  </si>
  <si>
    <t>MC8011</t>
  </si>
  <si>
    <t>MC8012</t>
  </si>
  <si>
    <t xml:space="preserve">1"  EQUAL TEE  </t>
  </si>
  <si>
    <t>MC8014</t>
  </si>
  <si>
    <t xml:space="preserve">3/4" REDUCING TEE FITTING, DROP LEG 1/2" </t>
  </si>
  <si>
    <t>MC8015</t>
  </si>
  <si>
    <t>1"  X 3/4" MALE NPT STRAIGHT FITTING</t>
  </si>
  <si>
    <t>MC8016</t>
  </si>
  <si>
    <t xml:space="preserve">1" REDUCING TEE FITTING, DROP LEG 1/2" </t>
  </si>
  <si>
    <t>MC8018</t>
  </si>
  <si>
    <t xml:space="preserve">1" REDUCING TEE FITTING, DROP LEG 3/4" </t>
  </si>
  <si>
    <t>MC8019</t>
  </si>
  <si>
    <t xml:space="preserve">1/2" REDUCING TEE X 1/2" FEMALE NPT </t>
  </si>
  <si>
    <t>MC8020</t>
  </si>
  <si>
    <t xml:space="preserve">1" X 1/2"  REDUCING UNION FITTING  </t>
  </si>
  <si>
    <t>MC8021</t>
  </si>
  <si>
    <t xml:space="preserve">1/2" UNION FITTING </t>
  </si>
  <si>
    <t>MC8022</t>
  </si>
  <si>
    <t xml:space="preserve">3/4" UNION FITTING </t>
  </si>
  <si>
    <t>MC8023</t>
  </si>
  <si>
    <t xml:space="preserve">1" UNION FITTING </t>
  </si>
  <si>
    <t>MC8024</t>
  </si>
  <si>
    <t xml:space="preserve">3/4" X 1/2"  REDUCING UNION FITTING  </t>
  </si>
  <si>
    <t>MC8025</t>
  </si>
  <si>
    <t xml:space="preserve">1" X 3/4" REDUCING UNION FITTING  </t>
  </si>
  <si>
    <t>MC8026</t>
  </si>
  <si>
    <t xml:space="preserve">1/2"  END CAP FITTING </t>
  </si>
  <si>
    <t>MC8027</t>
  </si>
  <si>
    <t xml:space="preserve">3/4"  END CAP FITTING </t>
  </si>
  <si>
    <t>MC8028</t>
  </si>
  <si>
    <t>1"  END CAP FITTING FLEXIBLE TUBING</t>
  </si>
  <si>
    <t>MC8038</t>
  </si>
  <si>
    <t>1/2" INLINE HAND VALVE  STANDARD HANDLE</t>
  </si>
  <si>
    <t>MC8039</t>
  </si>
  <si>
    <t>3/4" INLINE HAND VALVE FLEXIBLE TUBING</t>
  </si>
  <si>
    <t xml:space="preserve">3/4" INLINE HAND VALVE </t>
  </si>
  <si>
    <t>MC8040</t>
  </si>
  <si>
    <t xml:space="preserve">1" INLINE HAND VALVE </t>
  </si>
  <si>
    <t>MC8054-10</t>
  </si>
  <si>
    <t>1/2"  REPLACEMENT ORING   10 PACK</t>
  </si>
  <si>
    <t>MC8055-10</t>
  </si>
  <si>
    <t>3/4"  REPLACEMENT ORING   10 PACK</t>
  </si>
  <si>
    <t>MC8056-10</t>
  </si>
  <si>
    <t>1"  REPLACEMENT ORING        10 PACK</t>
  </si>
  <si>
    <t>MC8067</t>
  </si>
  <si>
    <t xml:space="preserve">3/4" ELBOW </t>
  </si>
  <si>
    <t>MC8068</t>
  </si>
  <si>
    <t xml:space="preserve">1" ELBOW </t>
  </si>
  <si>
    <t>MC8078</t>
  </si>
  <si>
    <t xml:space="preserve">3/4" REDUCING TEE, 1/2" FEMALE NPT DROP LEG  </t>
  </si>
  <si>
    <t>MC8080</t>
  </si>
  <si>
    <t xml:space="preserve">1/2"  ELBOW FITTING </t>
  </si>
  <si>
    <t>MC8085</t>
  </si>
  <si>
    <t>1/2"  X 1/2" MALE NPT ELBOW FITTING</t>
  </si>
  <si>
    <t>MC8086</t>
  </si>
  <si>
    <t>3/4"  X 1/2" MALE NPT ELBOW FITTING</t>
  </si>
  <si>
    <t>MC8088</t>
  </si>
  <si>
    <t>3/4"  X 3/4" MALE NPT ELBOW FITTING</t>
  </si>
  <si>
    <t>MC8089</t>
  </si>
  <si>
    <t xml:space="preserve">1"  REDUCING TEE, 3/4" FEMALE NPT DROP LEG,   </t>
  </si>
  <si>
    <t>MC8090</t>
  </si>
  <si>
    <t>1"  X 1" MALE NPT ELBOW FITTING</t>
  </si>
  <si>
    <t>MC8092</t>
  </si>
  <si>
    <t>1/2"-3/4"-1" HAND CRIMP TOOL COMPRESSED FLEXIBLE TUBING</t>
  </si>
  <si>
    <t>MC8101</t>
  </si>
  <si>
    <t>1/2" SINGLE PORT OUTLET, 1/2" NPT OUTLET PORT , COMPRESSED TUBING</t>
  </si>
  <si>
    <t>MC8101V</t>
  </si>
  <si>
    <t>1/2" SINGLE PORT OUTLET, 1/2" NPT OUTLET PORT, WITH SHUTOFF  , COMPRESSED TUBING</t>
  </si>
  <si>
    <t>MC8200</t>
  </si>
  <si>
    <t>1/2" MULTI PORT OUTLET, 1/2" NPT PORT (4X), , COMPRESSED TUBING</t>
  </si>
  <si>
    <t>MC8200V</t>
  </si>
  <si>
    <t>1/2" MULTI PORT OUTLET, 1/2" NPT PORT (4X), W SHUTOFF , COMPRESSED TUBING</t>
  </si>
  <si>
    <t>MC8201</t>
  </si>
  <si>
    <t>3/4" MULTI PORT OUTLET, 1/2" NPT PORT (4X), , COMPRESSED TUBING</t>
  </si>
  <si>
    <t>MC8201V</t>
  </si>
  <si>
    <t>3/4" MULTI PORT OUTLET, 1/2" NPT PORT (4X), W SHUTOFF , COMPRESSED TUBING</t>
  </si>
  <si>
    <t>MC8203</t>
  </si>
  <si>
    <t>1" MULTI PORT OUTLET, 1/2" NPT PORT (4X), , COMPRESSED TUBING</t>
  </si>
  <si>
    <t>MC8203V</t>
  </si>
  <si>
    <t>1" MULTI PORT OUTLET, 1/2" NPT PORT (4X), W SHUTOFF , COMPRESSED TUBING</t>
  </si>
  <si>
    <t>R-01045</t>
  </si>
  <si>
    <t>ELECTRIC CORD REEL 16 GA X 45 FT, WITH SWIVEL, LEAD IN CORD (3 FT), RATED 10 AMPS AT 120 VOLTS</t>
  </si>
  <si>
    <t>HOSE REEL,  3/8 X 50 FT, 1/2" INLET X 1/4" OUTLET</t>
  </si>
  <si>
    <t>HOSE REEL,  3/8 X 75 FT, 1/2" INLET X 1/4" OUTLET</t>
  </si>
  <si>
    <t>HOSE REEL,  1/2 X 50 FT, 1/2" INLET X 1/2" NPT OUTLET</t>
  </si>
  <si>
    <t>HOSE REEL,  1/2 X 100 FT, 1/2" INLET X 1/2" NPT OUTLET</t>
  </si>
  <si>
    <t>SWIVEL BRACKET FOR R-03050</t>
  </si>
  <si>
    <t>ST010T062</t>
  </si>
  <si>
    <t>MAXLINE STRUT CLAMP</t>
  </si>
  <si>
    <t>ST035NP100</t>
  </si>
  <si>
    <t>ST068T250</t>
  </si>
  <si>
    <t>T0925</t>
  </si>
  <si>
    <t xml:space="preserve">TSUNAMI, 1/4", MOUNT BRACKET </t>
  </si>
  <si>
    <t>T0950</t>
  </si>
  <si>
    <t xml:space="preserve">TSUNAMI, 1/2", MOUNT BRACKET </t>
  </si>
  <si>
    <t>T6025</t>
  </si>
  <si>
    <t xml:space="preserve">TSUNAMI, 1/4" NPT, WATER SEPARATOR UNIT </t>
  </si>
  <si>
    <t>T6050</t>
  </si>
  <si>
    <t xml:space="preserve">TSUNAMI, 1/2" NPT, WATER SEPARATOR UNIT </t>
  </si>
  <si>
    <t>T6075</t>
  </si>
  <si>
    <t xml:space="preserve">TSUNAMI, 3/4" NPT, WATER SEPARATOR  </t>
  </si>
  <si>
    <t>T6100</t>
  </si>
  <si>
    <t xml:space="preserve">TSUNAMI, 1" NPT, WATER SEPARATOR </t>
  </si>
  <si>
    <t>T6125</t>
  </si>
  <si>
    <t xml:space="preserve">TSUNAMI, 1/4", WATER SEPARATOR SERVICE KIT </t>
  </si>
  <si>
    <t>T6150</t>
  </si>
  <si>
    <t xml:space="preserve">TSUNAMI, 1/2", WATER SEPARATOR SERVICE KIT </t>
  </si>
  <si>
    <t>T6175</t>
  </si>
  <si>
    <t xml:space="preserve">TSUNAMI, 3/4", WATER SEPARATOR SERVICE KIT </t>
  </si>
  <si>
    <t>T7025</t>
  </si>
  <si>
    <t xml:space="preserve">TSUNAMI, 1/4" NPT, OIL COALESCING FILTER </t>
  </si>
  <si>
    <t>T7050</t>
  </si>
  <si>
    <t xml:space="preserve">TSUNAMI, 1/2" NPT, OIL COALESCING FILTER </t>
  </si>
  <si>
    <t>T7100</t>
  </si>
  <si>
    <t xml:space="preserve">TSUNAMI, 1" NPT, OIL COALESCING FILTER </t>
  </si>
  <si>
    <t>T7125</t>
  </si>
  <si>
    <t>TSUNAMI, 1/4", OIL COALESCING</t>
  </si>
  <si>
    <t>T7150</t>
  </si>
  <si>
    <t>TSUNAMI, 1/2", OIL COALESCING</t>
  </si>
  <si>
    <t>T8025</t>
  </si>
  <si>
    <t xml:space="preserve">TSUNAMI, 1/4" NPT, ACTIVATED CARBON FILTER </t>
  </si>
  <si>
    <t>T8050</t>
  </si>
  <si>
    <t xml:space="preserve">TSUNAMI, 1/2" NPT, ACTIVATED CARBON FILTER </t>
  </si>
  <si>
    <t>T8125</t>
  </si>
  <si>
    <t>TSUNAMI, 1/4", ACTIVATED CARBON</t>
  </si>
  <si>
    <t>T8150</t>
  </si>
  <si>
    <t>TSUNAMI, 1/2", ACTIVATED CARBON</t>
  </si>
  <si>
    <t>T9025</t>
  </si>
  <si>
    <t>TSUMANI FILTRATION PACKAGE #5, 1/4" NPT</t>
  </si>
  <si>
    <t>T9050</t>
  </si>
  <si>
    <t>TSUNAMI FILTRATION PACKAGE #5, 1/2" NPT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</si>
</sst>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####\ ####\ ##"/>
    <numFmt numFmtId="165" formatCode="&quot;$&quot;#,##0.00"/>
    <numFmt numFmtId="166" formatCode="0.000"/>
    <numFmt numFmtId="167" formatCode="[$-409]mmmm\ d\,\ yyyy;@"/>
  </numFmts>
  <fonts count="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9"/>
      <name val="Arial"/>
      <family val="2"/>
    </font>
    <font>
      <sz val="11"/>
      <name val="Calibri"/>
      <family val="2"/>
      <scheme val="minor"/>
    </font>
    <font>
      <sz val="11"/>
      <color rgb="FF323232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" fillId="0" borderId="0"/>
    <xf numFmtId="0" fontId="2" fillId="0" borderId="0"/>
  </cellStyleXfs>
  <cellXfs count="222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65" fontId="7" fillId="0" borderId="0" xfId="0" applyNumberFormat="1" applyFont="1"/>
    <xf numFmtId="0" fontId="9" fillId="2" borderId="0" xfId="1" applyFont="1" applyFill="1" applyAlignment="1" applyProtection="1"/>
    <xf numFmtId="165" fontId="8" fillId="0" borderId="0" xfId="0" applyNumberFormat="1" applyFont="1"/>
    <xf numFmtId="0" fontId="7" fillId="0" borderId="31" xfId="0" applyFont="1" applyBorder="1" applyAlignment="1">
      <alignment horizontal="center"/>
    </xf>
    <xf numFmtId="0" fontId="7" fillId="2" borderId="32" xfId="0" applyFont="1" applyFill="1" applyBorder="1" applyAlignment="1">
      <alignment horizontal="left"/>
    </xf>
    <xf numFmtId="166" fontId="7" fillId="2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left"/>
    </xf>
    <xf numFmtId="0" fontId="7" fillId="2" borderId="0" xfId="0" applyFont="1" applyFill="1"/>
    <xf numFmtId="10" fontId="7" fillId="0" borderId="0" xfId="0" applyNumberFormat="1" applyFont="1"/>
    <xf numFmtId="10" fontId="8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10" fillId="0" borderId="0" xfId="0" applyFont="1"/>
    <xf numFmtId="0" fontId="7" fillId="0" borderId="38" xfId="0" applyFont="1" applyBorder="1"/>
    <xf numFmtId="164" fontId="7" fillId="2" borderId="27" xfId="0" applyNumberFormat="1" applyFont="1" applyFill="1" applyBorder="1" applyAlignment="1">
      <alignment horizontal="left" vertical="center"/>
    </xf>
    <xf numFmtId="165" fontId="7" fillId="0" borderId="14" xfId="0" applyNumberFormat="1" applyFont="1" applyBorder="1" applyAlignment="1">
      <alignment horizontal="center" vertical="center"/>
    </xf>
    <xf numFmtId="3" fontId="8" fillId="3" borderId="35" xfId="0" applyNumberFormat="1" applyFont="1" applyFill="1" applyBorder="1" applyAlignment="1" applyProtection="1">
      <alignment horizontal="center" vertical="center"/>
      <protection locked="0"/>
    </xf>
    <xf numFmtId="165" fontId="7" fillId="0" borderId="13" xfId="0" applyNumberFormat="1" applyFont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7" fillId="0" borderId="23" xfId="0" applyFont="1" applyBorder="1" applyAlignment="1">
      <alignment vertical="center"/>
    </xf>
    <xf numFmtId="166" fontId="7" fillId="2" borderId="2" xfId="0" applyNumberFormat="1" applyFont="1" applyFill="1" applyBorder="1" applyAlignment="1">
      <alignment horizontal="center"/>
    </xf>
    <xf numFmtId="166" fontId="7" fillId="0" borderId="1" xfId="0" applyNumberFormat="1" applyFont="1" applyBorder="1" applyAlignment="1">
      <alignment horizontal="center"/>
    </xf>
    <xf numFmtId="0" fontId="7" fillId="0" borderId="39" xfId="0" applyFont="1" applyBorder="1"/>
    <xf numFmtId="164" fontId="7" fillId="2" borderId="28" xfId="0" applyNumberFormat="1" applyFont="1" applyFill="1" applyBorder="1" applyAlignment="1">
      <alignment horizontal="left" vertical="center"/>
    </xf>
    <xf numFmtId="165" fontId="7" fillId="0" borderId="1" xfId="0" applyNumberFormat="1" applyFont="1" applyBorder="1" applyAlignment="1">
      <alignment horizontal="center" vertical="center"/>
    </xf>
    <xf numFmtId="3" fontId="8" fillId="3" borderId="36" xfId="0" applyNumberFormat="1" applyFont="1" applyFill="1" applyBorder="1" applyAlignment="1" applyProtection="1">
      <alignment horizontal="center" vertical="center"/>
      <protection locked="0"/>
    </xf>
    <xf numFmtId="165" fontId="7" fillId="0" borderId="2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24" xfId="0" applyFont="1" applyBorder="1" applyAlignment="1">
      <alignment vertical="center"/>
    </xf>
    <xf numFmtId="165" fontId="7" fillId="2" borderId="1" xfId="0" applyNumberFormat="1" applyFont="1" applyFill="1" applyBorder="1" applyAlignment="1">
      <alignment horizontal="center" vertical="center"/>
    </xf>
    <xf numFmtId="0" fontId="7" fillId="2" borderId="28" xfId="0" applyFont="1" applyFill="1" applyBorder="1"/>
    <xf numFmtId="0" fontId="7" fillId="0" borderId="40" xfId="0" applyFont="1" applyBorder="1"/>
    <xf numFmtId="0" fontId="7" fillId="0" borderId="12" xfId="0" applyFont="1" applyBorder="1"/>
    <xf numFmtId="0" fontId="7" fillId="0" borderId="16" xfId="0" applyFont="1" applyBorder="1"/>
    <xf numFmtId="0" fontId="7" fillId="2" borderId="27" xfId="0" applyFont="1" applyFill="1" applyBorder="1"/>
    <xf numFmtId="0" fontId="7" fillId="0" borderId="23" xfId="0" applyFont="1" applyBorder="1"/>
    <xf numFmtId="0" fontId="7" fillId="0" borderId="16" xfId="0" applyFont="1" applyBorder="1" applyAlignment="1">
      <alignment horizontal="center"/>
    </xf>
    <xf numFmtId="0" fontId="7" fillId="0" borderId="24" xfId="0" applyFont="1" applyBorder="1"/>
    <xf numFmtId="0" fontId="7" fillId="0" borderId="16" xfId="0" applyFont="1" applyBorder="1" applyAlignment="1">
      <alignment horizontal="right"/>
    </xf>
    <xf numFmtId="0" fontId="7" fillId="0" borderId="19" xfId="0" applyFont="1" applyBorder="1" applyAlignment="1">
      <alignment horizontal="center"/>
    </xf>
    <xf numFmtId="0" fontId="7" fillId="2" borderId="29" xfId="0" applyFont="1" applyFill="1" applyBorder="1"/>
    <xf numFmtId="165" fontId="7" fillId="0" borderId="21" xfId="0" applyNumberFormat="1" applyFont="1" applyBorder="1" applyAlignment="1">
      <alignment horizontal="center" vertical="center"/>
    </xf>
    <xf numFmtId="3" fontId="8" fillId="3" borderId="37" xfId="0" applyNumberFormat="1" applyFont="1" applyFill="1" applyBorder="1" applyAlignment="1" applyProtection="1">
      <alignment horizontal="center" vertical="center"/>
      <protection locked="0"/>
    </xf>
    <xf numFmtId="165" fontId="7" fillId="0" borderId="20" xfId="0" applyNumberFormat="1" applyFont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0" fontId="7" fillId="0" borderId="25" xfId="0" applyFont="1" applyBorder="1"/>
    <xf numFmtId="0" fontId="7" fillId="2" borderId="30" xfId="0" applyFont="1" applyFill="1" applyBorder="1"/>
    <xf numFmtId="165" fontId="7" fillId="2" borderId="30" xfId="0" applyNumberFormat="1" applyFont="1" applyFill="1" applyBorder="1" applyAlignment="1">
      <alignment horizontal="center" vertical="center"/>
    </xf>
    <xf numFmtId="3" fontId="8" fillId="0" borderId="30" xfId="0" applyNumberFormat="1" applyFont="1" applyBorder="1" applyAlignment="1">
      <alignment horizontal="center" vertical="center"/>
    </xf>
    <xf numFmtId="165" fontId="7" fillId="0" borderId="30" xfId="0" applyNumberFormat="1" applyFont="1" applyBorder="1" applyAlignment="1">
      <alignment horizontal="center" vertical="center"/>
    </xf>
    <xf numFmtId="0" fontId="7" fillId="0" borderId="30" xfId="0" applyFont="1" applyBorder="1" applyAlignment="1">
      <alignment horizontal="center"/>
    </xf>
    <xf numFmtId="0" fontId="10" fillId="0" borderId="9" xfId="0" applyFont="1" applyBorder="1"/>
    <xf numFmtId="0" fontId="7" fillId="2" borderId="33" xfId="0" applyFont="1" applyFill="1" applyBorder="1"/>
    <xf numFmtId="165" fontId="7" fillId="0" borderId="7" xfId="0" applyNumberFormat="1" applyFont="1" applyBorder="1" applyAlignment="1">
      <alignment horizontal="center" vertical="center"/>
    </xf>
    <xf numFmtId="3" fontId="8" fillId="3" borderId="41" xfId="0" applyNumberFormat="1" applyFont="1" applyFill="1" applyBorder="1" applyAlignment="1" applyProtection="1">
      <alignment horizontal="center" vertical="center"/>
      <protection locked="0"/>
    </xf>
    <xf numFmtId="165" fontId="7" fillId="0" borderId="5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/>
    </xf>
    <xf numFmtId="0" fontId="7" fillId="0" borderId="34" xfId="0" applyFont="1" applyBorder="1"/>
    <xf numFmtId="0" fontId="10" fillId="0" borderId="23" xfId="0" applyFont="1" applyBorder="1"/>
    <xf numFmtId="3" fontId="8" fillId="0" borderId="36" xfId="0" applyNumberFormat="1" applyFont="1" applyBorder="1" applyAlignment="1" applyProtection="1">
      <alignment horizontal="center" vertical="center"/>
      <protection locked="0"/>
    </xf>
    <xf numFmtId="3" fontId="8" fillId="4" borderId="36" xfId="0" applyNumberFormat="1" applyFont="1" applyFill="1" applyBorder="1" applyAlignment="1">
      <alignment horizontal="center" vertical="center"/>
    </xf>
    <xf numFmtId="3" fontId="8" fillId="4" borderId="37" xfId="0" applyNumberFormat="1" applyFont="1" applyFill="1" applyBorder="1" applyAlignment="1">
      <alignment horizontal="center" vertical="center"/>
    </xf>
    <xf numFmtId="165" fontId="7" fillId="0" borderId="14" xfId="0" applyNumberFormat="1" applyFont="1" applyBorder="1"/>
    <xf numFmtId="165" fontId="8" fillId="3" borderId="35" xfId="0" applyNumberFormat="1" applyFont="1" applyFill="1" applyBorder="1" applyProtection="1">
      <protection locked="0"/>
    </xf>
    <xf numFmtId="165" fontId="7" fillId="0" borderId="11" xfId="0" applyNumberFormat="1" applyFont="1" applyBorder="1" applyAlignment="1">
      <alignment horizontal="center" vertical="center"/>
    </xf>
    <xf numFmtId="0" fontId="7" fillId="0" borderId="19" xfId="0" applyFont="1" applyBorder="1"/>
    <xf numFmtId="165" fontId="7" fillId="0" borderId="47" xfId="0" applyNumberFormat="1" applyFont="1" applyBorder="1" applyAlignment="1">
      <alignment horizontal="center" vertical="center"/>
    </xf>
    <xf numFmtId="165" fontId="7" fillId="0" borderId="21" xfId="0" applyNumberFormat="1" applyFont="1" applyBorder="1"/>
    <xf numFmtId="165" fontId="8" fillId="3" borderId="37" xfId="0" applyNumberFormat="1" applyFont="1" applyFill="1" applyBorder="1" applyProtection="1">
      <protection locked="0"/>
    </xf>
    <xf numFmtId="0" fontId="7" fillId="2" borderId="8" xfId="0" applyFont="1" applyFill="1" applyBorder="1"/>
    <xf numFmtId="165" fontId="7" fillId="0" borderId="30" xfId="0" applyNumberFormat="1" applyFont="1" applyBorder="1"/>
    <xf numFmtId="165" fontId="8" fillId="0" borderId="30" xfId="0" applyNumberFormat="1" applyFont="1" applyBorder="1" applyProtection="1">
      <protection locked="0"/>
    </xf>
    <xf numFmtId="0" fontId="7" fillId="0" borderId="23" xfId="2" applyFont="1" applyBorder="1" applyAlignment="1">
      <alignment vertical="center"/>
    </xf>
    <xf numFmtId="165" fontId="7" fillId="0" borderId="4" xfId="0" applyNumberFormat="1" applyFont="1" applyBorder="1" applyAlignment="1">
      <alignment horizontal="center" vertical="center"/>
    </xf>
    <xf numFmtId="0" fontId="7" fillId="0" borderId="17" xfId="2" applyFont="1" applyBorder="1" applyAlignment="1">
      <alignment vertical="center"/>
    </xf>
    <xf numFmtId="165" fontId="7" fillId="0" borderId="42" xfId="0" applyNumberFormat="1" applyFont="1" applyBorder="1" applyAlignment="1">
      <alignment horizontal="center" vertical="center"/>
    </xf>
    <xf numFmtId="0" fontId="7" fillId="0" borderId="22" xfId="2" applyFont="1" applyBorder="1" applyAlignment="1">
      <alignment vertical="center"/>
    </xf>
    <xf numFmtId="0" fontId="7" fillId="0" borderId="15" xfId="2" applyFont="1" applyBorder="1" applyAlignment="1">
      <alignment vertical="center"/>
    </xf>
    <xf numFmtId="165" fontId="7" fillId="0" borderId="1" xfId="0" applyNumberFormat="1" applyFont="1" applyBorder="1"/>
    <xf numFmtId="165" fontId="8" fillId="3" borderId="36" xfId="0" applyNumberFormat="1" applyFont="1" applyFill="1" applyBorder="1" applyProtection="1">
      <protection locked="0"/>
    </xf>
    <xf numFmtId="0" fontId="7" fillId="2" borderId="4" xfId="0" applyFont="1" applyFill="1" applyBorder="1"/>
    <xf numFmtId="165" fontId="7" fillId="0" borderId="3" xfId="0" applyNumberFormat="1" applyFont="1" applyBorder="1" applyAlignment="1">
      <alignment horizontal="center" vertical="center"/>
    </xf>
    <xf numFmtId="3" fontId="8" fillId="3" borderId="43" xfId="0" applyNumberFormat="1" applyFont="1" applyFill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/>
    </xf>
    <xf numFmtId="0" fontId="7" fillId="0" borderId="4" xfId="2" applyFont="1" applyBorder="1" applyAlignment="1">
      <alignment vertical="center"/>
    </xf>
    <xf numFmtId="166" fontId="7" fillId="2" borderId="1" xfId="0" applyNumberFormat="1" applyFont="1" applyFill="1" applyBorder="1" applyAlignment="1">
      <alignment horizontal="center"/>
    </xf>
    <xf numFmtId="0" fontId="7" fillId="2" borderId="2" xfId="0" applyFont="1" applyFill="1" applyBorder="1"/>
    <xf numFmtId="0" fontId="7" fillId="0" borderId="2" xfId="2" applyFont="1" applyBorder="1" applyAlignment="1">
      <alignment vertical="center"/>
    </xf>
    <xf numFmtId="0" fontId="7" fillId="2" borderId="5" xfId="0" applyFont="1" applyFill="1" applyBorder="1"/>
    <xf numFmtId="165" fontId="7" fillId="0" borderId="26" xfId="0" applyNumberFormat="1" applyFont="1" applyBorder="1" applyAlignment="1">
      <alignment horizontal="center" vertical="center"/>
    </xf>
    <xf numFmtId="0" fontId="7" fillId="0" borderId="5" xfId="2" applyFont="1" applyBorder="1" applyAlignment="1">
      <alignment vertical="center"/>
    </xf>
    <xf numFmtId="0" fontId="7" fillId="0" borderId="24" xfId="2" applyFont="1" applyBorder="1" applyAlignment="1">
      <alignment vertical="center"/>
    </xf>
    <xf numFmtId="0" fontId="7" fillId="0" borderId="25" xfId="2" applyFont="1" applyBorder="1" applyAlignment="1">
      <alignment vertical="center"/>
    </xf>
    <xf numFmtId="0" fontId="7" fillId="0" borderId="44" xfId="2" applyFont="1" applyBorder="1" applyAlignment="1">
      <alignment vertical="center"/>
    </xf>
    <xf numFmtId="3" fontId="8" fillId="0" borderId="30" xfId="0" applyNumberFormat="1" applyFont="1" applyBorder="1" applyAlignment="1" applyProtection="1">
      <alignment horizontal="center" vertical="center"/>
      <protection locked="0"/>
    </xf>
    <xf numFmtId="0" fontId="10" fillId="0" borderId="9" xfId="2" applyFont="1" applyBorder="1" applyAlignment="1">
      <alignment vertical="center"/>
    </xf>
    <xf numFmtId="0" fontId="7" fillId="2" borderId="45" xfId="0" applyFont="1" applyFill="1" applyBorder="1"/>
    <xf numFmtId="0" fontId="7" fillId="0" borderId="18" xfId="2" applyFont="1" applyBorder="1" applyAlignment="1">
      <alignment vertical="center"/>
    </xf>
    <xf numFmtId="0" fontId="7" fillId="2" borderId="19" xfId="0" applyFont="1" applyFill="1" applyBorder="1"/>
    <xf numFmtId="165" fontId="7" fillId="0" borderId="6" xfId="0" applyNumberFormat="1" applyFont="1" applyBorder="1" applyAlignment="1">
      <alignment horizontal="center" vertical="center"/>
    </xf>
    <xf numFmtId="3" fontId="8" fillId="3" borderId="40" xfId="0" applyNumberFormat="1" applyFont="1" applyFill="1" applyBorder="1" applyAlignment="1" applyProtection="1">
      <alignment horizontal="center" vertical="center"/>
      <protection locked="0"/>
    </xf>
    <xf numFmtId="0" fontId="7" fillId="0" borderId="6" xfId="0" applyFont="1" applyBorder="1" applyAlignment="1">
      <alignment horizontal="center"/>
    </xf>
    <xf numFmtId="0" fontId="7" fillId="2" borderId="31" xfId="0" applyFont="1" applyFill="1" applyBorder="1"/>
    <xf numFmtId="165" fontId="7" fillId="0" borderId="31" xfId="0" applyNumberFormat="1" applyFont="1" applyBorder="1" applyAlignment="1">
      <alignment horizontal="center" vertical="center"/>
    </xf>
    <xf numFmtId="3" fontId="8" fillId="3" borderId="38" xfId="0" applyNumberFormat="1" applyFont="1" applyFill="1" applyBorder="1" applyAlignment="1" applyProtection="1">
      <alignment horizontal="center" vertical="center"/>
      <protection locked="0"/>
    </xf>
    <xf numFmtId="0" fontId="7" fillId="2" borderId="20" xfId="0" applyFont="1" applyFill="1" applyBorder="1"/>
    <xf numFmtId="165" fontId="7" fillId="0" borderId="0" xfId="0" applyNumberFormat="1" applyFont="1" applyAlignment="1">
      <alignment horizontal="center" vertical="center"/>
    </xf>
    <xf numFmtId="3" fontId="8" fillId="0" borderId="0" xfId="0" applyNumberFormat="1" applyFont="1" applyAlignment="1" applyProtection="1">
      <alignment horizontal="center" vertical="center"/>
      <protection locked="0"/>
    </xf>
    <xf numFmtId="0" fontId="10" fillId="0" borderId="0" xfId="2" applyFont="1" applyAlignment="1">
      <alignment vertical="center"/>
    </xf>
    <xf numFmtId="0" fontId="7" fillId="2" borderId="16" xfId="0" applyFont="1" applyFill="1" applyBorder="1"/>
    <xf numFmtId="0" fontId="10" fillId="0" borderId="46" xfId="2" applyFont="1" applyBorder="1" applyAlignment="1">
      <alignment vertical="center"/>
    </xf>
    <xf numFmtId="0" fontId="7" fillId="0" borderId="7" xfId="2" applyFont="1" applyBorder="1" applyAlignment="1">
      <alignment vertical="center"/>
    </xf>
    <xf numFmtId="3" fontId="8" fillId="0" borderId="35" xfId="0" applyNumberFormat="1" applyFont="1" applyBorder="1" applyAlignment="1" applyProtection="1">
      <alignment horizontal="center" vertical="center"/>
      <protection locked="0"/>
    </xf>
    <xf numFmtId="3" fontId="8" fillId="0" borderId="37" xfId="0" applyNumberFormat="1" applyFont="1" applyBorder="1" applyAlignment="1" applyProtection="1">
      <alignment horizontal="center" vertical="center"/>
      <protection locked="0"/>
    </xf>
    <xf numFmtId="0" fontId="7" fillId="0" borderId="3" xfId="2" applyFont="1" applyBorder="1" applyAlignment="1">
      <alignment vertical="center"/>
    </xf>
    <xf numFmtId="0" fontId="7" fillId="0" borderId="1" xfId="2" applyFont="1" applyBorder="1" applyAlignment="1">
      <alignment vertical="center"/>
    </xf>
    <xf numFmtId="165" fontId="7" fillId="2" borderId="21" xfId="0" applyNumberFormat="1" applyFont="1" applyFill="1" applyBorder="1" applyAlignment="1">
      <alignment horizontal="center" vertical="center"/>
    </xf>
    <xf numFmtId="165" fontId="7" fillId="2" borderId="14" xfId="0" applyNumberFormat="1" applyFont="1" applyFill="1" applyBorder="1" applyAlignment="1">
      <alignment horizontal="center" vertical="center"/>
    </xf>
    <xf numFmtId="165" fontId="7" fillId="2" borderId="2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7" fillId="2" borderId="24" xfId="2" applyFont="1" applyFill="1" applyBorder="1" applyAlignment="1">
      <alignment vertical="center"/>
    </xf>
    <xf numFmtId="0" fontId="7" fillId="0" borderId="34" xfId="2" applyFont="1" applyBorder="1" applyAlignment="1">
      <alignment vertical="center"/>
    </xf>
    <xf numFmtId="0" fontId="7" fillId="2" borderId="13" xfId="0" applyFont="1" applyFill="1" applyBorder="1"/>
    <xf numFmtId="0" fontId="7" fillId="0" borderId="27" xfId="2" applyFont="1" applyBorder="1" applyAlignment="1">
      <alignment vertical="center"/>
    </xf>
    <xf numFmtId="0" fontId="7" fillId="0" borderId="28" xfId="2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7" fillId="2" borderId="39" xfId="0" applyFont="1" applyFill="1" applyBorder="1"/>
    <xf numFmtId="0" fontId="7" fillId="2" borderId="40" xfId="0" applyFont="1" applyFill="1" applyBorder="1"/>
    <xf numFmtId="0" fontId="7" fillId="2" borderId="38" xfId="0" applyFont="1" applyFill="1" applyBorder="1"/>
    <xf numFmtId="0" fontId="7" fillId="2" borderId="25" xfId="2" applyFont="1" applyFill="1" applyBorder="1" applyAlignment="1">
      <alignment vertical="center"/>
    </xf>
    <xf numFmtId="164" fontId="7" fillId="2" borderId="33" xfId="0" applyNumberFormat="1" applyFont="1" applyFill="1" applyBorder="1" applyAlignment="1">
      <alignment horizontal="left" vertical="center"/>
    </xf>
    <xf numFmtId="0" fontId="7" fillId="0" borderId="34" xfId="0" applyFont="1" applyBorder="1" applyAlignment="1">
      <alignment vertical="center"/>
    </xf>
    <xf numFmtId="164" fontId="7" fillId="2" borderId="29" xfId="0" applyNumberFormat="1" applyFont="1" applyFill="1" applyBorder="1" applyAlignment="1">
      <alignment horizontal="left" vertical="center"/>
    </xf>
    <xf numFmtId="0" fontId="7" fillId="0" borderId="17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7" fillId="0" borderId="15" xfId="0" applyFont="1" applyBorder="1" applyAlignment="1">
      <alignment vertical="center"/>
    </xf>
    <xf numFmtId="0" fontId="7" fillId="0" borderId="44" xfId="0" applyFont="1" applyBorder="1" applyAlignment="1">
      <alignment vertical="center"/>
    </xf>
    <xf numFmtId="0" fontId="7" fillId="0" borderId="48" xfId="0" applyFont="1" applyBorder="1"/>
    <xf numFmtId="0" fontId="7" fillId="0" borderId="49" xfId="0" applyFont="1" applyBorder="1"/>
    <xf numFmtId="0" fontId="7" fillId="2" borderId="28" xfId="0" applyFont="1" applyFill="1" applyBorder="1" applyAlignment="1">
      <alignment horizontal="left"/>
    </xf>
    <xf numFmtId="0" fontId="7" fillId="0" borderId="0" xfId="0" applyFont="1" applyAlignment="1">
      <alignment vertical="center" wrapText="1"/>
    </xf>
    <xf numFmtId="165" fontId="9" fillId="0" borderId="0" xfId="1" applyNumberFormat="1" applyFont="1" applyBorder="1" applyAlignment="1" applyProtection="1"/>
    <xf numFmtId="165" fontId="7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7" fillId="0" borderId="12" xfId="0" applyFont="1" applyBorder="1" applyAlignment="1">
      <alignment horizontal="center"/>
    </xf>
    <xf numFmtId="0" fontId="12" fillId="2" borderId="0" xfId="0" applyFont="1" applyFill="1"/>
    <xf numFmtId="165" fontId="12" fillId="2" borderId="0" xfId="0" applyNumberFormat="1" applyFont="1" applyFill="1"/>
    <xf numFmtId="0" fontId="13" fillId="0" borderId="0" xfId="0" applyFont="1" applyAlignment="1">
      <alignment horizontal="right"/>
    </xf>
    <xf numFmtId="0" fontId="13" fillId="2" borderId="0" xfId="0" applyFont="1" applyFill="1"/>
    <xf numFmtId="3" fontId="14" fillId="2" borderId="0" xfId="0" applyNumberFormat="1" applyFont="1" applyFill="1" applyAlignment="1">
      <alignment horizontal="center" vertical="center"/>
    </xf>
    <xf numFmtId="165" fontId="13" fillId="2" borderId="39" xfId="0" applyNumberFormat="1" applyFont="1" applyFill="1" applyBorder="1" applyAlignment="1">
      <alignment horizontal="center" vertical="center"/>
    </xf>
    <xf numFmtId="166" fontId="13" fillId="2" borderId="0" xfId="0" applyNumberFormat="1" applyFont="1" applyFill="1" applyAlignment="1">
      <alignment horizontal="left"/>
    </xf>
    <xf numFmtId="165" fontId="14" fillId="0" borderId="0" xfId="0" applyNumberFormat="1" applyFont="1" applyAlignment="1">
      <alignment horizontal="center"/>
    </xf>
    <xf numFmtId="165" fontId="13" fillId="0" borderId="40" xfId="0" applyNumberFormat="1" applyFont="1" applyBorder="1"/>
    <xf numFmtId="165" fontId="13" fillId="0" borderId="0" xfId="0" applyNumberFormat="1" applyFont="1" applyAlignment="1">
      <alignment horizontal="right"/>
    </xf>
    <xf numFmtId="165" fontId="13" fillId="0" borderId="0" xfId="0" applyNumberFormat="1" applyFont="1"/>
    <xf numFmtId="0" fontId="13" fillId="0" borderId="0" xfId="0" applyFont="1"/>
    <xf numFmtId="165" fontId="14" fillId="0" borderId="0" xfId="0" applyNumberFormat="1" applyFont="1"/>
    <xf numFmtId="165" fontId="13" fillId="0" borderId="8" xfId="0" applyNumberFormat="1" applyFont="1" applyBorder="1"/>
    <xf numFmtId="0" fontId="13" fillId="0" borderId="1" xfId="0" applyFont="1" applyBorder="1" applyAlignment="1">
      <alignment horizontal="right"/>
    </xf>
    <xf numFmtId="166" fontId="13" fillId="2" borderId="1" xfId="0" applyNumberFormat="1" applyFont="1" applyFill="1" applyBorder="1"/>
    <xf numFmtId="166" fontId="13" fillId="2" borderId="7" xfId="0" applyNumberFormat="1" applyFont="1" applyFill="1" applyBorder="1"/>
    <xf numFmtId="0" fontId="13" fillId="0" borderId="11" xfId="0" applyFont="1" applyBorder="1" applyAlignment="1">
      <alignment horizontal="right"/>
    </xf>
    <xf numFmtId="166" fontId="13" fillId="2" borderId="10" xfId="0" applyNumberFormat="1" applyFont="1" applyFill="1" applyBorder="1"/>
    <xf numFmtId="0" fontId="13" fillId="2" borderId="10" xfId="0" applyFont="1" applyFill="1" applyBorder="1" applyProtection="1">
      <protection locked="0"/>
    </xf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 applyAlignment="1">
      <alignment horizontal="center"/>
    </xf>
    <xf numFmtId="49" fontId="17" fillId="0" borderId="0" xfId="0" applyNumberFormat="1" applyFont="1"/>
    <xf numFmtId="49" fontId="15" fillId="0" borderId="0" xfId="4" applyNumberFormat="1" applyFont="1" applyAlignment="1">
      <alignment horizontal="left" vertical="center" wrapText="1"/>
    </xf>
    <xf numFmtId="165" fontId="13" fillId="2" borderId="40" xfId="0" applyNumberFormat="1" applyFont="1" applyFill="1" applyBorder="1" applyAlignment="1">
      <alignment horizontal="center" vertical="center"/>
    </xf>
    <xf numFmtId="0" fontId="7" fillId="0" borderId="40" xfId="0" applyFont="1" applyBorder="1" applyAlignment="1">
      <alignment vertical="center" wrapText="1"/>
    </xf>
    <xf numFmtId="0" fontId="7" fillId="2" borderId="27" xfId="0" applyFont="1" applyFill="1" applyBorder="1" applyAlignment="1">
      <alignment horizontal="left"/>
    </xf>
    <xf numFmtId="0" fontId="7" fillId="2" borderId="29" xfId="0" applyFont="1" applyFill="1" applyBorder="1" applyAlignment="1">
      <alignment horizontal="left"/>
    </xf>
    <xf numFmtId="165" fontId="7" fillId="0" borderId="27" xfId="0" applyNumberFormat="1" applyFont="1" applyBorder="1" applyAlignment="1">
      <alignment horizontal="center" vertical="center"/>
    </xf>
    <xf numFmtId="165" fontId="7" fillId="0" borderId="28" xfId="0" applyNumberFormat="1" applyFont="1" applyBorder="1" applyAlignment="1">
      <alignment horizontal="center" vertical="center"/>
    </xf>
    <xf numFmtId="165" fontId="7" fillId="0" borderId="29" xfId="0" applyNumberFormat="1" applyFont="1" applyBorder="1" applyAlignment="1">
      <alignment horizontal="center" vertical="center"/>
    </xf>
    <xf numFmtId="14" fontId="7" fillId="2" borderId="46" xfId="0" applyNumberFormat="1" applyFont="1" applyFill="1" applyBorder="1" applyAlignment="1" applyProtection="1">
      <alignment horizontal="left"/>
      <protection locked="0"/>
    </xf>
    <xf numFmtId="165" fontId="7" fillId="2" borderId="8" xfId="0" applyNumberFormat="1" applyFont="1" applyFill="1" applyBorder="1" applyAlignment="1">
      <alignment horizontal="center"/>
    </xf>
    <xf numFmtId="0" fontId="7" fillId="2" borderId="30" xfId="0" applyFont="1" applyFill="1" applyBorder="1" applyAlignment="1">
      <alignment horizontal="right"/>
    </xf>
    <xf numFmtId="49" fontId="16" fillId="0" borderId="0" xfId="0" applyNumberFormat="1" applyFont="1"/>
    <xf numFmtId="49" fontId="16" fillId="0" borderId="0" xfId="0" applyNumberFormat="1" applyFont="1" applyAlignment="1">
      <alignment vertical="center"/>
    </xf>
    <xf numFmtId="49" fontId="1" fillId="0" borderId="0" xfId="0" applyNumberFormat="1" applyFont="1"/>
    <xf numFmtId="1" fontId="16" fillId="0" borderId="0" xfId="0" applyNumberFormat="1" applyFont="1" applyAlignment="1">
      <alignment horizontal="left"/>
    </xf>
    <xf numFmtId="1" fontId="15" fillId="0" borderId="0" xfId="4" applyNumberFormat="1" applyFont="1" applyAlignment="1">
      <alignment horizontal="left" vertical="center" wrapText="1"/>
    </xf>
    <xf numFmtId="1" fontId="17" fillId="0" borderId="0" xfId="0" applyNumberFormat="1" applyFont="1" applyAlignment="1">
      <alignment horizontal="left"/>
    </xf>
    <xf numFmtId="1" fontId="16" fillId="2" borderId="0" xfId="0" applyNumberFormat="1" applyFont="1" applyFill="1" applyAlignment="1">
      <alignment horizontal="left"/>
    </xf>
    <xf numFmtId="1" fontId="1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 vertical="center"/>
    </xf>
    <xf numFmtId="1" fontId="18" fillId="0" borderId="0" xfId="0" applyNumberFormat="1" applyFont="1" applyAlignment="1">
      <alignment horizontal="left"/>
    </xf>
    <xf numFmtId="0" fontId="7" fillId="5" borderId="9" xfId="0" applyFont="1" applyFill="1" applyBorder="1" applyAlignment="1" applyProtection="1">
      <alignment horizontal="left"/>
      <protection locked="0"/>
    </xf>
    <xf numFmtId="0" fontId="19" fillId="0" borderId="0" xfId="0" applyFont="1"/>
    <xf numFmtId="165" fontId="13" fillId="2" borderId="0" xfId="0" applyNumberFormat="1" applyFont="1" applyFill="1" applyAlignment="1">
      <alignment horizontal="center" vertical="center"/>
    </xf>
    <xf numFmtId="165" fontId="7" fillId="0" borderId="23" xfId="0" applyNumberFormat="1" applyFont="1" applyBorder="1" applyAlignment="1">
      <alignment horizontal="center" vertical="center"/>
    </xf>
    <xf numFmtId="165" fontId="7" fillId="0" borderId="24" xfId="0" applyNumberFormat="1" applyFont="1" applyBorder="1" applyAlignment="1">
      <alignment horizontal="center" vertical="center"/>
    </xf>
    <xf numFmtId="165" fontId="7" fillId="0" borderId="25" xfId="0" applyNumberFormat="1" applyFont="1" applyBorder="1" applyAlignment="1">
      <alignment horizontal="center" vertical="center"/>
    </xf>
    <xf numFmtId="3" fontId="14" fillId="2" borderId="10" xfId="0" applyNumberFormat="1" applyFont="1" applyFill="1" applyBorder="1" applyAlignment="1">
      <alignment horizontal="center" vertical="center"/>
    </xf>
    <xf numFmtId="0" fontId="6" fillId="0" borderId="0" xfId="1" applyAlignment="1" applyProtection="1"/>
    <xf numFmtId="0" fontId="8" fillId="3" borderId="37" xfId="0" applyFont="1" applyFill="1" applyBorder="1" applyAlignment="1" applyProtection="1">
      <alignment horizontal="center"/>
      <protection locked="0"/>
    </xf>
    <xf numFmtId="0" fontId="8" fillId="3" borderId="37" xfId="0" applyFont="1" applyFill="1" applyBorder="1" applyProtection="1">
      <protection locked="0"/>
    </xf>
    <xf numFmtId="0" fontId="10" fillId="2" borderId="30" xfId="0" applyFont="1" applyFill="1" applyBorder="1"/>
    <xf numFmtId="0" fontId="10" fillId="2" borderId="9" xfId="0" applyFont="1" applyFill="1" applyBorder="1"/>
    <xf numFmtId="0" fontId="10" fillId="2" borderId="8" xfId="0" applyFont="1" applyFill="1" applyBorder="1"/>
    <xf numFmtId="0" fontId="7" fillId="0" borderId="30" xfId="0" applyFont="1" applyBorder="1"/>
    <xf numFmtId="0" fontId="7" fillId="0" borderId="9" xfId="0" applyFont="1" applyBorder="1"/>
    <xf numFmtId="0" fontId="10" fillId="0" borderId="30" xfId="0" applyFont="1" applyBorder="1"/>
    <xf numFmtId="0" fontId="10" fillId="0" borderId="9" xfId="0" applyFont="1" applyBorder="1"/>
    <xf numFmtId="0" fontId="10" fillId="2" borderId="31" xfId="0" applyFont="1" applyFill="1" applyBorder="1"/>
    <xf numFmtId="0" fontId="10" fillId="0" borderId="31" xfId="0" applyFont="1" applyBorder="1"/>
    <xf numFmtId="0" fontId="10" fillId="0" borderId="32" xfId="0" applyFont="1" applyBorder="1"/>
    <xf numFmtId="0" fontId="7" fillId="2" borderId="8" xfId="0" applyFont="1" applyFill="1" applyBorder="1"/>
    <xf numFmtId="0" fontId="11" fillId="2" borderId="8" xfId="0" applyFont="1" applyFill="1" applyBorder="1"/>
    <xf numFmtId="0" fontId="7" fillId="2" borderId="30" xfId="0" applyFont="1" applyFill="1" applyBorder="1"/>
    <xf numFmtId="0" fontId="7" fillId="2" borderId="12" xfId="0" applyFont="1" applyFill="1" applyBorder="1"/>
    <xf numFmtId="0" fontId="7" fillId="0" borderId="31" xfId="0" applyFont="1" applyBorder="1"/>
    <xf numFmtId="0" fontId="7" fillId="0" borderId="32" xfId="0" applyFont="1" applyBorder="1"/>
  </cellXfs>
  <cellStyles count="5">
    <cellStyle name="Hyperlink" xfId="1" builtinId="8"/>
    <cellStyle name="Normal" xfId="0" builtinId="0"/>
    <cellStyle name="Normal 10" xfId="4" xr:uid="{0FBA3EFE-1334-4EE9-858D-A4FAD6896DA7}"/>
    <cellStyle name="Normal 2" xfId="2" xr:uid="{00000000-0005-0000-0000-000002000000}"/>
    <cellStyle name="Normal 3" xfId="3" xr:uid="{B2025854-F464-442B-9D2A-786FEABD16C0}"/>
  </cellStyles>
  <dxfs count="0"/>
  <tableStyles count="1" defaultTableStyle="TableStyleMedium9" defaultPivotStyle="PivotStyleLight16">
    <tableStyle name="Invisible" pivot="0" table="0" count="0" xr9:uid="{32866C0C-1F2A-4F16-83E5-C0997A2999D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359333</xdr:colOff>
      <xdr:row>34</xdr:row>
      <xdr:rowOff>161740</xdr:rowOff>
    </xdr:from>
    <xdr:to>
      <xdr:col>0</xdr:col>
      <xdr:colOff>819802</xdr:colOff>
      <xdr:row>39</xdr:row>
      <xdr:rowOff>36627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245407" y="6295466"/>
          <a:ext cx="683560" cy="455707"/>
        </a:xfrm>
        <a:prstGeom prst="rect">
          <a:avLst/>
        </a:prstGeom>
      </xdr:spPr>
    </xdr:pic>
    <xdr:clientData/>
  </xdr:twoCellAnchor>
  <xdr:twoCellAnchor editAs="oneCell">
    <xdr:from>
      <xdr:col>0</xdr:col>
      <xdr:colOff>604559</xdr:colOff>
      <xdr:row>62</xdr:row>
      <xdr:rowOff>7283</xdr:rowOff>
    </xdr:from>
    <xdr:to>
      <xdr:col>0</xdr:col>
      <xdr:colOff>1561821</xdr:colOff>
      <xdr:row>66</xdr:row>
      <xdr:rowOff>1251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9" y="11113433"/>
          <a:ext cx="952500" cy="635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558335</xdr:colOff>
      <xdr:row>126</xdr:row>
      <xdr:rowOff>136152</xdr:rowOff>
    </xdr:from>
    <xdr:to>
      <xdr:col>0</xdr:col>
      <xdr:colOff>1638863</xdr:colOff>
      <xdr:row>131</xdr:row>
      <xdr:rowOff>38941</xdr:rowOff>
    </xdr:to>
    <xdr:pic>
      <xdr:nvPicPr>
        <xdr:cNvPr id="31" name="Picture 30" descr="FASTPIPE 02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58335" y="20252952"/>
          <a:ext cx="1075766" cy="736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457761</xdr:colOff>
      <xdr:row>147</xdr:row>
      <xdr:rowOff>72278</xdr:rowOff>
    </xdr:from>
    <xdr:to>
      <xdr:col>0</xdr:col>
      <xdr:colOff>1475591</xdr:colOff>
      <xdr:row>151</xdr:row>
      <xdr:rowOff>94877</xdr:rowOff>
    </xdr:to>
    <xdr:pic>
      <xdr:nvPicPr>
        <xdr:cNvPr id="16" name="Picture 15" descr="FASTPIPE 02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761" y="23179928"/>
          <a:ext cx="1019735" cy="679824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616327</xdr:colOff>
      <xdr:row>162</xdr:row>
      <xdr:rowOff>56031</xdr:rowOff>
    </xdr:from>
    <xdr:to>
      <xdr:col>0</xdr:col>
      <xdr:colOff>1789132</xdr:colOff>
      <xdr:row>167</xdr:row>
      <xdr:rowOff>919</xdr:rowOff>
    </xdr:to>
    <xdr:pic>
      <xdr:nvPicPr>
        <xdr:cNvPr id="17" name="Picture 16" descr="FASTPIPE 03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16327" y="33404737"/>
          <a:ext cx="1176615" cy="752608"/>
        </a:xfrm>
        <a:prstGeom prst="ellipse">
          <a:avLst/>
        </a:prstGeom>
      </xdr:spPr>
    </xdr:pic>
    <xdr:clientData/>
  </xdr:twoCellAnchor>
  <xdr:twoCellAnchor editAs="oneCell">
    <xdr:from>
      <xdr:col>0</xdr:col>
      <xdr:colOff>313208</xdr:colOff>
      <xdr:row>174</xdr:row>
      <xdr:rowOff>66675</xdr:rowOff>
    </xdr:from>
    <xdr:to>
      <xdr:col>0</xdr:col>
      <xdr:colOff>1761625</xdr:colOff>
      <xdr:row>180</xdr:row>
      <xdr:rowOff>58832</xdr:rowOff>
    </xdr:to>
    <xdr:pic>
      <xdr:nvPicPr>
        <xdr:cNvPr id="18" name="Picture 17" descr="FASTPIPE 03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3208" y="27946350"/>
          <a:ext cx="1445560" cy="96370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245409</xdr:colOff>
      <xdr:row>350</xdr:row>
      <xdr:rowOff>85725</xdr:rowOff>
    </xdr:from>
    <xdr:to>
      <xdr:col>0</xdr:col>
      <xdr:colOff>1713379</xdr:colOff>
      <xdr:row>356</xdr:row>
      <xdr:rowOff>86153</xdr:rowOff>
    </xdr:to>
    <xdr:pic>
      <xdr:nvPicPr>
        <xdr:cNvPr id="39" name="Picture 38" descr="FASTPIPE 04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5409" y="57273825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0</xdr:col>
      <xdr:colOff>628087</xdr:colOff>
      <xdr:row>86</xdr:row>
      <xdr:rowOff>81181</xdr:rowOff>
    </xdr:from>
    <xdr:to>
      <xdr:col>0</xdr:col>
      <xdr:colOff>1580589</xdr:colOff>
      <xdr:row>90</xdr:row>
      <xdr:rowOff>124257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7" y="13816231"/>
          <a:ext cx="952502" cy="68791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52670</xdr:colOff>
      <xdr:row>330</xdr:row>
      <xdr:rowOff>109816</xdr:rowOff>
    </xdr:from>
    <xdr:to>
      <xdr:col>0</xdr:col>
      <xdr:colOff>1284252</xdr:colOff>
      <xdr:row>335</xdr:row>
      <xdr:rowOff>114578</xdr:rowOff>
    </xdr:to>
    <xdr:pic>
      <xdr:nvPicPr>
        <xdr:cNvPr id="40" name="Picture 39" descr="PIC FOR MAXLINE  TUBING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2670" y="54040366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194692</xdr:colOff>
      <xdr:row>44</xdr:row>
      <xdr:rowOff>15528</xdr:rowOff>
    </xdr:from>
    <xdr:to>
      <xdr:col>0</xdr:col>
      <xdr:colOff>972805</xdr:colOff>
      <xdr:row>47</xdr:row>
      <xdr:rowOff>123370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5" t="3161" r="13059" b="9860"/>
        <a:stretch/>
      </xdr:blipFill>
      <xdr:spPr>
        <a:xfrm rot="1694501">
          <a:off x="194692" y="7006878"/>
          <a:ext cx="778113" cy="5917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546287</xdr:colOff>
      <xdr:row>53</xdr:row>
      <xdr:rowOff>39222</xdr:rowOff>
    </xdr:from>
    <xdr:to>
      <xdr:col>0</xdr:col>
      <xdr:colOff>1449480</xdr:colOff>
      <xdr:row>56</xdr:row>
      <xdr:rowOff>152401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9488022"/>
          <a:ext cx="898431" cy="598954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531159</xdr:colOff>
      <xdr:row>78</xdr:row>
      <xdr:rowOff>17367</xdr:rowOff>
    </xdr:from>
    <xdr:to>
      <xdr:col>0</xdr:col>
      <xdr:colOff>1436929</xdr:colOff>
      <xdr:row>81</xdr:row>
      <xdr:rowOff>143376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9" y="12114117"/>
          <a:ext cx="907675" cy="6051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553010</xdr:colOff>
      <xdr:row>106</xdr:row>
      <xdr:rowOff>47625</xdr:rowOff>
    </xdr:from>
    <xdr:to>
      <xdr:col>0</xdr:col>
      <xdr:colOff>1657909</xdr:colOff>
      <xdr:row>110</xdr:row>
      <xdr:rowOff>133349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010" y="17230725"/>
          <a:ext cx="1100137" cy="73342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472325</xdr:colOff>
      <xdr:row>142</xdr:row>
      <xdr:rowOff>29136</xdr:rowOff>
    </xdr:from>
    <xdr:to>
      <xdr:col>0</xdr:col>
      <xdr:colOff>1619246</xdr:colOff>
      <xdr:row>146</xdr:row>
      <xdr:rowOff>140970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25" y="22317636"/>
          <a:ext cx="1142159" cy="76143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610723</xdr:colOff>
      <xdr:row>152</xdr:row>
      <xdr:rowOff>39222</xdr:rowOff>
    </xdr:from>
    <xdr:to>
      <xdr:col>0</xdr:col>
      <xdr:colOff>1524001</xdr:colOff>
      <xdr:row>155</xdr:row>
      <xdr:rowOff>160394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3" y="23975547"/>
          <a:ext cx="913278" cy="60885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95254</xdr:colOff>
      <xdr:row>182</xdr:row>
      <xdr:rowOff>53788</xdr:rowOff>
    </xdr:from>
    <xdr:to>
      <xdr:col>0</xdr:col>
      <xdr:colOff>1264921</xdr:colOff>
      <xdr:row>187</xdr:row>
      <xdr:rowOff>363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4" y="29238388"/>
          <a:ext cx="1171572" cy="781048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621367</xdr:colOff>
      <xdr:row>199</xdr:row>
      <xdr:rowOff>44264</xdr:rowOff>
    </xdr:from>
    <xdr:to>
      <xdr:col>0</xdr:col>
      <xdr:colOff>1504950</xdr:colOff>
      <xdr:row>202</xdr:row>
      <xdr:rowOff>144687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67" y="32495939"/>
          <a:ext cx="883583" cy="589056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254</xdr:row>
      <xdr:rowOff>73958</xdr:rowOff>
    </xdr:from>
    <xdr:to>
      <xdr:col>0</xdr:col>
      <xdr:colOff>942975</xdr:colOff>
      <xdr:row>262</xdr:row>
      <xdr:rowOff>66947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CDF8EF8-D2D4-46D3-A187-29148466A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1" r="25786"/>
        <a:stretch/>
      </xdr:blipFill>
      <xdr:spPr>
        <a:xfrm>
          <a:off x="304800" y="41574383"/>
          <a:ext cx="640080" cy="1308102"/>
        </a:xfrm>
        <a:prstGeom prst="rect">
          <a:avLst/>
        </a:prstGeom>
      </xdr:spPr>
    </xdr:pic>
    <xdr:clientData/>
  </xdr:twoCellAnchor>
  <xdr:twoCellAnchor editAs="oneCell">
    <xdr:from>
      <xdr:col>0</xdr:col>
      <xdr:colOff>1099858</xdr:colOff>
      <xdr:row>258</xdr:row>
      <xdr:rowOff>87966</xdr:rowOff>
    </xdr:from>
    <xdr:to>
      <xdr:col>0</xdr:col>
      <xdr:colOff>1810899</xdr:colOff>
      <xdr:row>265</xdr:row>
      <xdr:rowOff>143335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7EE7A69-9093-4BFA-8857-1DC1D85F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4" r="26992" b="454"/>
        <a:stretch/>
      </xdr:blipFill>
      <xdr:spPr>
        <a:xfrm>
          <a:off x="1099858" y="42236091"/>
          <a:ext cx="706279" cy="1199031"/>
        </a:xfrm>
        <a:prstGeom prst="rect">
          <a:avLst/>
        </a:prstGeom>
      </xdr:spPr>
    </xdr:pic>
    <xdr:clientData/>
  </xdr:twoCellAnchor>
  <xdr:twoCellAnchor editAs="oneCell">
    <xdr:from>
      <xdr:col>0</xdr:col>
      <xdr:colOff>705410</xdr:colOff>
      <xdr:row>273</xdr:row>
      <xdr:rowOff>56590</xdr:rowOff>
    </xdr:from>
    <xdr:to>
      <xdr:col>0</xdr:col>
      <xdr:colOff>1209037</xdr:colOff>
      <xdr:row>278</xdr:row>
      <xdr:rowOff>106679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BB6722-515B-4A2F-BE3E-91AD962A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3" r="30424"/>
        <a:stretch/>
      </xdr:blipFill>
      <xdr:spPr>
        <a:xfrm>
          <a:off x="705410" y="44671690"/>
          <a:ext cx="505532" cy="8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697007</xdr:colOff>
      <xdr:row>236</xdr:row>
      <xdr:rowOff>76201</xdr:rowOff>
    </xdr:from>
    <xdr:to>
      <xdr:col>0</xdr:col>
      <xdr:colOff>1638300</xdr:colOff>
      <xdr:row>240</xdr:row>
      <xdr:rowOff>123042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A54C8B-4C10-468A-B2AE-CB8CB5A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7" y="38623876"/>
          <a:ext cx="941293" cy="705970"/>
        </a:xfrm>
        <a:prstGeom prst="rect">
          <a:avLst/>
        </a:prstGeom>
      </xdr:spPr>
    </xdr:pic>
    <xdr:clientData/>
  </xdr:twoCellAnchor>
  <xdr:twoCellAnchor editAs="oneCell">
    <xdr:from>
      <xdr:col>0</xdr:col>
      <xdr:colOff>468409</xdr:colOff>
      <xdr:row>57</xdr:row>
      <xdr:rowOff>57150</xdr:rowOff>
    </xdr:from>
    <xdr:to>
      <xdr:col>0</xdr:col>
      <xdr:colOff>1544735</xdr:colOff>
      <xdr:row>61</xdr:row>
      <xdr:rowOff>125729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B8B6C1-F378-4175-8E31-56E552BE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09" y="9191625"/>
          <a:ext cx="1071564" cy="7143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475131</xdr:colOff>
      <xdr:row>48</xdr:row>
      <xdr:rowOff>85725</xdr:rowOff>
    </xdr:from>
    <xdr:to>
      <xdr:col>0</xdr:col>
      <xdr:colOff>1417320</xdr:colOff>
      <xdr:row>52</xdr:row>
      <xdr:rowOff>57898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1208B2D-96D3-4D3A-9FAE-E8C97446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1" y="8705850"/>
          <a:ext cx="944094" cy="62939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556933</xdr:colOff>
      <xdr:row>73</xdr:row>
      <xdr:rowOff>95813</xdr:rowOff>
    </xdr:from>
    <xdr:to>
      <xdr:col>0</xdr:col>
      <xdr:colOff>1466850</xdr:colOff>
      <xdr:row>77</xdr:row>
      <xdr:rowOff>55677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3" y="11373413"/>
          <a:ext cx="909917" cy="6066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600635</xdr:colOff>
      <xdr:row>101</xdr:row>
      <xdr:rowOff>28575</xdr:rowOff>
    </xdr:from>
    <xdr:to>
      <xdr:col>0</xdr:col>
      <xdr:colOff>1512570</xdr:colOff>
      <xdr:row>104</xdr:row>
      <xdr:rowOff>144408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BC2B74-5ED1-473D-8589-51660681FFB1}"/>
            </a:ext>
            <a:ext uri="{147F2762-F138-4A5C-976F-8EAC2B608ADB}">
              <a16:predDERef xmlns:a16="http://schemas.microsoft.com/office/drawing/2014/main" pre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635" y="16602075"/>
          <a:ext cx="913840" cy="609228"/>
        </a:xfrm>
        <a:prstGeom prst="ellipse">
          <a:avLst/>
        </a:prstGeom>
      </xdr:spPr>
    </xdr:pic>
    <xdr:clientData/>
  </xdr:twoCellAnchor>
  <xdr:twoCellAnchor editAs="oneCell">
    <xdr:from>
      <xdr:col>0</xdr:col>
      <xdr:colOff>221318</xdr:colOff>
      <xdr:row>133</xdr:row>
      <xdr:rowOff>145677</xdr:rowOff>
    </xdr:from>
    <xdr:to>
      <xdr:col>0</xdr:col>
      <xdr:colOff>1694050</xdr:colOff>
      <xdr:row>139</xdr:row>
      <xdr:rowOff>152774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55FD99B-4D2C-461B-BFC7-1B977E33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8" y="20967327"/>
          <a:ext cx="1467970" cy="978647"/>
        </a:xfrm>
        <a:prstGeom prst="ellipse">
          <a:avLst/>
        </a:prstGeom>
      </xdr:spPr>
    </xdr:pic>
    <xdr:clientData/>
  </xdr:twoCellAnchor>
  <xdr:twoCellAnchor editAs="oneCell">
    <xdr:from>
      <xdr:col>0</xdr:col>
      <xdr:colOff>753067</xdr:colOff>
      <xdr:row>69</xdr:row>
      <xdr:rowOff>29895</xdr:rowOff>
    </xdr:from>
    <xdr:to>
      <xdr:col>0</xdr:col>
      <xdr:colOff>1649100</xdr:colOff>
      <xdr:row>72</xdr:row>
      <xdr:rowOff>132267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45F437-6DC1-4196-80F3-AA6CA5DB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19924">
          <a:off x="753067" y="10831245"/>
          <a:ext cx="889366" cy="59291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667286</xdr:colOff>
      <xdr:row>91</xdr:row>
      <xdr:rowOff>38662</xdr:rowOff>
    </xdr:from>
    <xdr:to>
      <xdr:col>0</xdr:col>
      <xdr:colOff>1523999</xdr:colOff>
      <xdr:row>94</xdr:row>
      <xdr:rowOff>122117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CE1C1DF-CB2D-4119-9992-CBEBE886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86" y="15576836"/>
          <a:ext cx="856713" cy="5823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652259</xdr:colOff>
      <xdr:row>82</xdr:row>
      <xdr:rowOff>54715</xdr:rowOff>
    </xdr:from>
    <xdr:to>
      <xdr:col>0</xdr:col>
      <xdr:colOff>1485776</xdr:colOff>
      <xdr:row>85</xdr:row>
      <xdr:rowOff>122334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867B47-36CE-48CC-BFE2-D5B95C7D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259" y="13762432"/>
          <a:ext cx="828755" cy="56648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532840</xdr:colOff>
      <xdr:row>111</xdr:row>
      <xdr:rowOff>47625</xdr:rowOff>
    </xdr:from>
    <xdr:to>
      <xdr:col>0</xdr:col>
      <xdr:colOff>1657350</xdr:colOff>
      <xdr:row>115</xdr:row>
      <xdr:rowOff>142929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1E600B-EB91-4552-BA60-D8134F48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0" y="17887950"/>
          <a:ext cx="1124510" cy="7496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400609</xdr:colOff>
      <xdr:row>156</xdr:row>
      <xdr:rowOff>46505</xdr:rowOff>
    </xdr:from>
    <xdr:to>
      <xdr:col>0</xdr:col>
      <xdr:colOff>1799440</xdr:colOff>
      <xdr:row>162</xdr:row>
      <xdr:rowOff>1158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2A5B1B2-9479-4F31-A218-85CA989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09" y="24640055"/>
          <a:ext cx="1400736" cy="933824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615203</xdr:colOff>
      <xdr:row>121</xdr:row>
      <xdr:rowOff>19051</xdr:rowOff>
    </xdr:from>
    <xdr:to>
      <xdr:col>0</xdr:col>
      <xdr:colOff>1598422</xdr:colOff>
      <xdr:row>125</xdr:row>
      <xdr:rowOff>152401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F48C529-A40F-4E31-AE7E-F3659763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" t="-54" r="-1022" b="19455"/>
        <a:stretch/>
      </xdr:blipFill>
      <xdr:spPr>
        <a:xfrm>
          <a:off x="615203" y="18678526"/>
          <a:ext cx="982267" cy="7810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473521</xdr:colOff>
      <xdr:row>167</xdr:row>
      <xdr:rowOff>47625</xdr:rowOff>
    </xdr:from>
    <xdr:to>
      <xdr:col>0</xdr:col>
      <xdr:colOff>1599991</xdr:colOff>
      <xdr:row>171</xdr:row>
      <xdr:rowOff>151251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71F7AF6-8F96-4E38-A013-A2243766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521" y="28357582"/>
          <a:ext cx="1121708" cy="7614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931357</xdr:colOff>
      <xdr:row>184</xdr:row>
      <xdr:rowOff>140806</xdr:rowOff>
    </xdr:from>
    <xdr:to>
      <xdr:col>0</xdr:col>
      <xdr:colOff>1868672</xdr:colOff>
      <xdr:row>188</xdr:row>
      <xdr:rowOff>95871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E08C5BB-13EA-4A34-85A4-B6775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57" y="30968676"/>
          <a:ext cx="937315" cy="63775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628650</xdr:colOff>
      <xdr:row>223</xdr:row>
      <xdr:rowOff>57150</xdr:rowOff>
    </xdr:from>
    <xdr:to>
      <xdr:col>0</xdr:col>
      <xdr:colOff>1562100</xdr:colOff>
      <xdr:row>227</xdr:row>
      <xdr:rowOff>142540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F546A7-8C7C-40EB-A7BB-2479D7BD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5" t="6757" r="14549" b="8041"/>
        <a:stretch/>
      </xdr:blipFill>
      <xdr:spPr>
        <a:xfrm>
          <a:off x="628650" y="35956875"/>
          <a:ext cx="933450" cy="744520"/>
        </a:xfrm>
        <a:prstGeom prst="ellipse">
          <a:avLst/>
        </a:prstGeom>
      </xdr:spPr>
    </xdr:pic>
    <xdr:clientData/>
  </xdr:twoCellAnchor>
  <xdr:oneCellAnchor>
    <xdr:from>
      <xdr:col>0</xdr:col>
      <xdr:colOff>695326</xdr:colOff>
      <xdr:row>372</xdr:row>
      <xdr:rowOff>28575</xdr:rowOff>
    </xdr:from>
    <xdr:ext cx="762000" cy="752475"/>
    <xdr:pic>
      <xdr:nvPicPr>
        <xdr:cNvPr id="67" name="Picture 66">
          <a:extLst>
            <a:ext uri="{FF2B5EF4-FFF2-40B4-BE49-F238E27FC236}">
              <a16:creationId xmlns:a16="http://schemas.microsoft.com/office/drawing/2014/main" id="{2F7E0D9A-ADE3-4ED9-8FD5-72DC053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60817125"/>
          <a:ext cx="762000" cy="7524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341</xdr:row>
      <xdr:rowOff>85725</xdr:rowOff>
    </xdr:from>
    <xdr:ext cx="986118" cy="657412"/>
    <xdr:pic>
      <xdr:nvPicPr>
        <xdr:cNvPr id="84" name="Picture 83">
          <a:extLst>
            <a:ext uri="{FF2B5EF4-FFF2-40B4-BE49-F238E27FC236}">
              <a16:creationId xmlns:a16="http://schemas.microsoft.com/office/drawing/2014/main" id="{094595AA-EDF5-4E8F-8F19-2A024C2B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5806975"/>
          <a:ext cx="986118" cy="657412"/>
        </a:xfrm>
        <a:prstGeom prst="rect">
          <a:avLst/>
        </a:prstGeom>
      </xdr:spPr>
    </xdr:pic>
    <xdr:clientData/>
  </xdr:oneCellAnchor>
  <xdr:oneCellAnchor>
    <xdr:from>
      <xdr:col>0</xdr:col>
      <xdr:colOff>981075</xdr:colOff>
      <xdr:row>341</xdr:row>
      <xdr:rowOff>57150</xdr:rowOff>
    </xdr:from>
    <xdr:ext cx="994745" cy="1320971"/>
    <xdr:pic>
      <xdr:nvPicPr>
        <xdr:cNvPr id="85" name="Picture 84">
          <a:extLst>
            <a:ext uri="{FF2B5EF4-FFF2-40B4-BE49-F238E27FC236}">
              <a16:creationId xmlns:a16="http://schemas.microsoft.com/office/drawing/2014/main" id="{7B58CC53-EA31-4D56-8D47-363D355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78400"/>
          <a:ext cx="994745" cy="1320971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</xdr:colOff>
      <xdr:row>39</xdr:row>
      <xdr:rowOff>123824</xdr:rowOff>
    </xdr:from>
    <xdr:to>
      <xdr:col>0</xdr:col>
      <xdr:colOff>1028700</xdr:colOff>
      <xdr:row>43</xdr:row>
      <xdr:rowOff>114299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305549"/>
          <a:ext cx="957263" cy="638175"/>
        </a:xfrm>
        <a:prstGeom prst="ellipse">
          <a:avLst/>
        </a:prstGeom>
      </xdr:spPr>
    </xdr:pic>
    <xdr:clientData/>
  </xdr:twoCellAnchor>
  <xdr:oneCellAnchor>
    <xdr:from>
      <xdr:col>0</xdr:col>
      <xdr:colOff>693644</xdr:colOff>
      <xdr:row>219</xdr:row>
      <xdr:rowOff>45944</xdr:rowOff>
    </xdr:from>
    <xdr:ext cx="897031" cy="598021"/>
    <xdr:pic>
      <xdr:nvPicPr>
        <xdr:cNvPr id="89" name="Picture 88">
          <a:extLst>
            <a:ext uri="{FF2B5EF4-FFF2-40B4-BE49-F238E27FC236}">
              <a16:creationId xmlns:a16="http://schemas.microsoft.com/office/drawing/2014/main" id="{09F06747-DD88-4259-A486-E87F866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" y="35459894"/>
          <a:ext cx="897031" cy="598021"/>
        </a:xfrm>
        <a:prstGeom prst="ellipse">
          <a:avLst/>
        </a:prstGeom>
      </xdr:spPr>
    </xdr:pic>
    <xdr:clientData/>
  </xdr:oneCellAnchor>
  <xdr:twoCellAnchor editAs="oneCell">
    <xdr:from>
      <xdr:col>0</xdr:col>
      <xdr:colOff>633948</xdr:colOff>
      <xdr:row>279</xdr:row>
      <xdr:rowOff>111068</xdr:rowOff>
    </xdr:from>
    <xdr:to>
      <xdr:col>0</xdr:col>
      <xdr:colOff>1458695</xdr:colOff>
      <xdr:row>282</xdr:row>
      <xdr:rowOff>112766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358D975-3E3C-449E-9031-4A6547CC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4" t="774" r="31664" b="5188"/>
        <a:stretch/>
      </xdr:blipFill>
      <xdr:spPr>
        <a:xfrm rot="6340560">
          <a:off x="801632" y="45549084"/>
          <a:ext cx="482711" cy="8180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247</xdr:row>
      <xdr:rowOff>57149</xdr:rowOff>
    </xdr:from>
    <xdr:to>
      <xdr:col>0</xdr:col>
      <xdr:colOff>1893570</xdr:colOff>
      <xdr:row>253</xdr:row>
      <xdr:rowOff>144779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13133-7FEE-4403-BC92-63C06542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0414574"/>
          <a:ext cx="1585913" cy="10572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1000126</xdr:colOff>
      <xdr:row>361</xdr:row>
      <xdr:rowOff>142875</xdr:rowOff>
    </xdr:from>
    <xdr:to>
      <xdr:col>0</xdr:col>
      <xdr:colOff>1969771</xdr:colOff>
      <xdr:row>365</xdr:row>
      <xdr:rowOff>144581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FD518CC-EF37-421F-8182-083351FD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59140725"/>
          <a:ext cx="971550" cy="6475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76200</xdr:rowOff>
    </xdr:from>
    <xdr:to>
      <xdr:col>0</xdr:col>
      <xdr:colOff>1695451</xdr:colOff>
      <xdr:row>19</xdr:row>
      <xdr:rowOff>20517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028825"/>
          <a:ext cx="1409700" cy="9111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</xdr:row>
      <xdr:rowOff>0</xdr:rowOff>
    </xdr:from>
    <xdr:to>
      <xdr:col>0</xdr:col>
      <xdr:colOff>876298</xdr:colOff>
      <xdr:row>34</xdr:row>
      <xdr:rowOff>68579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014913"/>
          <a:ext cx="842962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164607</xdr:colOff>
      <xdr:row>35</xdr:row>
      <xdr:rowOff>61059</xdr:rowOff>
    </xdr:from>
    <xdr:to>
      <xdr:col>0</xdr:col>
      <xdr:colOff>990972</xdr:colOff>
      <xdr:row>38</xdr:row>
      <xdr:rowOff>112858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7D4E248-1EA9-408A-A9C6-9416EDFB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1997">
          <a:off x="164607" y="5742722"/>
          <a:ext cx="826365" cy="55091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43</xdr:row>
      <xdr:rowOff>107949</xdr:rowOff>
    </xdr:from>
    <xdr:to>
      <xdr:col>0</xdr:col>
      <xdr:colOff>952500</xdr:colOff>
      <xdr:row>47</xdr:row>
      <xdr:rowOff>26670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8006">
          <a:off x="71437" y="6937374"/>
          <a:ext cx="881063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645317</xdr:colOff>
      <xdr:row>62</xdr:row>
      <xdr:rowOff>28573</xdr:rowOff>
    </xdr:from>
    <xdr:to>
      <xdr:col>0</xdr:col>
      <xdr:colOff>1569720</xdr:colOff>
      <xdr:row>65</xdr:row>
      <xdr:rowOff>140971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7" y="10234611"/>
          <a:ext cx="921546" cy="614364"/>
        </a:xfrm>
        <a:prstGeom prst="rect">
          <a:avLst/>
        </a:prstGeom>
      </xdr:spPr>
    </xdr:pic>
    <xdr:clientData/>
  </xdr:twoCellAnchor>
  <xdr:twoCellAnchor editAs="oneCell">
    <xdr:from>
      <xdr:col>0</xdr:col>
      <xdr:colOff>90488</xdr:colOff>
      <xdr:row>95</xdr:row>
      <xdr:rowOff>61914</xdr:rowOff>
    </xdr:from>
    <xdr:to>
      <xdr:col>0</xdr:col>
      <xdr:colOff>1436370</xdr:colOff>
      <xdr:row>100</xdr:row>
      <xdr:rowOff>121921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16F1B6B-15D0-4524-8956-CAEFC4AE88AF}"/>
            </a:ext>
            <a:ext uri="{147F2762-F138-4A5C-976F-8EAC2B608ADB}">
              <a16:predDERef xmlns:a16="http://schemas.microsoft.com/office/drawing/2014/main" pre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8" y="15644814"/>
          <a:ext cx="1347787" cy="881062"/>
        </a:xfrm>
        <a:prstGeom prst="rect">
          <a:avLst/>
        </a:prstGeom>
      </xdr:spPr>
    </xdr:pic>
    <xdr:clientData/>
  </xdr:twoCellAnchor>
  <xdr:twoCellAnchor editAs="oneCell">
    <xdr:from>
      <xdr:col>0</xdr:col>
      <xdr:colOff>757237</xdr:colOff>
      <xdr:row>121</xdr:row>
      <xdr:rowOff>38100</xdr:rowOff>
    </xdr:from>
    <xdr:to>
      <xdr:col>0</xdr:col>
      <xdr:colOff>1562100</xdr:colOff>
      <xdr:row>125</xdr:row>
      <xdr:rowOff>142818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0E82983-9288-43EA-8792-EE3349576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4" t="14718" r="24193" b="9072"/>
        <a:stretch/>
      </xdr:blipFill>
      <xdr:spPr>
        <a:xfrm>
          <a:off x="757237" y="19316700"/>
          <a:ext cx="800101" cy="769563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126</xdr:row>
      <xdr:rowOff>80961</xdr:rowOff>
    </xdr:from>
    <xdr:to>
      <xdr:col>0</xdr:col>
      <xdr:colOff>1752600</xdr:colOff>
      <xdr:row>131</xdr:row>
      <xdr:rowOff>144777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2035FBDD-4AFF-4CF8-B521-AFD09D2A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20197761"/>
          <a:ext cx="134302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147</xdr:row>
      <xdr:rowOff>30162</xdr:rowOff>
    </xdr:from>
    <xdr:to>
      <xdr:col>0</xdr:col>
      <xdr:colOff>1569721</xdr:colOff>
      <xdr:row>151</xdr:row>
      <xdr:rowOff>123506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57F8963B-2EA5-4FAC-ACD3-4130B3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" y="23671212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162</xdr:row>
      <xdr:rowOff>52388</xdr:rowOff>
    </xdr:from>
    <xdr:to>
      <xdr:col>0</xdr:col>
      <xdr:colOff>1809750</xdr:colOff>
      <xdr:row>166</xdr:row>
      <xdr:rowOff>161608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06F166E-EA20-4EAF-9A0F-154F1A54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26217563"/>
          <a:ext cx="1166813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223839</xdr:colOff>
      <xdr:row>173</xdr:row>
      <xdr:rowOff>142875</xdr:rowOff>
    </xdr:from>
    <xdr:to>
      <xdr:col>0</xdr:col>
      <xdr:colOff>1962150</xdr:colOff>
      <xdr:row>180</xdr:row>
      <xdr:rowOff>131762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33AF21-66AA-45BD-BB21-82567FAD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9" y="28489275"/>
          <a:ext cx="1733549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280989</xdr:colOff>
      <xdr:row>190</xdr:row>
      <xdr:rowOff>128587</xdr:rowOff>
    </xdr:from>
    <xdr:to>
      <xdr:col>0</xdr:col>
      <xdr:colOff>1790701</xdr:colOff>
      <xdr:row>196</xdr:row>
      <xdr:rowOff>143492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7A046D4-FD70-4501-84C1-CABD7164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9" y="31113412"/>
          <a:ext cx="1509712" cy="9797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203</xdr:row>
      <xdr:rowOff>41275</xdr:rowOff>
    </xdr:from>
    <xdr:to>
      <xdr:col>0</xdr:col>
      <xdr:colOff>1569721</xdr:colOff>
      <xdr:row>206</xdr:row>
      <xdr:rowOff>114456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263693A-AB96-4801-AC08-FD5B62F77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3159700"/>
          <a:ext cx="857250" cy="5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214</xdr:row>
      <xdr:rowOff>22222</xdr:rowOff>
    </xdr:from>
    <xdr:to>
      <xdr:col>0</xdr:col>
      <xdr:colOff>1760220</xdr:colOff>
      <xdr:row>218</xdr:row>
      <xdr:rowOff>150810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C2861A-F6EA-4679-AFE8-9B0178C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626547"/>
          <a:ext cx="1185863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659916</xdr:colOff>
      <xdr:row>232</xdr:row>
      <xdr:rowOff>43070</xdr:rowOff>
    </xdr:from>
    <xdr:to>
      <xdr:col>0</xdr:col>
      <xdr:colOff>1724688</xdr:colOff>
      <xdr:row>236</xdr:row>
      <xdr:rowOff>1589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357BC56-0CCB-4662-8B0E-C298383A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659916" y="38954766"/>
          <a:ext cx="1062867" cy="62311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236</xdr:row>
      <xdr:rowOff>23812</xdr:rowOff>
    </xdr:from>
    <xdr:to>
      <xdr:col>0</xdr:col>
      <xdr:colOff>1809173</xdr:colOff>
      <xdr:row>240</xdr:row>
      <xdr:rowOff>140972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0FA14B4-7FDD-4ACF-B8CB-7332CCC30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9678"/>
        <a:stretch/>
      </xdr:blipFill>
      <xdr:spPr>
        <a:xfrm>
          <a:off x="323850" y="39443025"/>
          <a:ext cx="1485323" cy="790576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385764</xdr:colOff>
      <xdr:row>241</xdr:row>
      <xdr:rowOff>60323</xdr:rowOff>
    </xdr:from>
    <xdr:to>
      <xdr:col>0</xdr:col>
      <xdr:colOff>1760220</xdr:colOff>
      <xdr:row>246</xdr:row>
      <xdr:rowOff>153981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62136DB-40AD-4800-BE66-B4D826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4" y="39436673"/>
          <a:ext cx="1376361" cy="89471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266</xdr:row>
      <xdr:rowOff>45271</xdr:rowOff>
    </xdr:from>
    <xdr:to>
      <xdr:col>0</xdr:col>
      <xdr:colOff>1722121</xdr:colOff>
      <xdr:row>272</xdr:row>
      <xdr:rowOff>152401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D6B4EB-8DED-4596-A9E0-2875E84A8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400050" y="43507846"/>
          <a:ext cx="1323976" cy="10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283</xdr:row>
      <xdr:rowOff>85722</xdr:rowOff>
    </xdr:from>
    <xdr:to>
      <xdr:col>0</xdr:col>
      <xdr:colOff>2000252</xdr:colOff>
      <xdr:row>291</xdr:row>
      <xdr:rowOff>144778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255C37-C582-48D1-9586-70A31B71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339122"/>
          <a:ext cx="1962152" cy="1357315"/>
        </a:xfrm>
        <a:prstGeom prst="rect">
          <a:avLst/>
        </a:prstGeom>
      </xdr:spPr>
    </xdr:pic>
    <xdr:clientData/>
  </xdr:twoCellAnchor>
  <xdr:twoCellAnchor editAs="oneCell">
    <xdr:from>
      <xdr:col>0</xdr:col>
      <xdr:colOff>608735</xdr:colOff>
      <xdr:row>308</xdr:row>
      <xdr:rowOff>119927</xdr:rowOff>
    </xdr:from>
    <xdr:to>
      <xdr:col>0</xdr:col>
      <xdr:colOff>1827964</xdr:colOff>
      <xdr:row>315</xdr:row>
      <xdr:rowOff>95371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47F4452-EC5B-4A5B-A810-71EF305EB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r="12880"/>
        <a:stretch/>
      </xdr:blipFill>
      <xdr:spPr>
        <a:xfrm rot="1223645">
          <a:off x="608735" y="50621477"/>
          <a:ext cx="1219229" cy="11041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313</xdr:row>
      <xdr:rowOff>79373</xdr:rowOff>
    </xdr:from>
    <xdr:to>
      <xdr:col>0</xdr:col>
      <xdr:colOff>1371600</xdr:colOff>
      <xdr:row>318</xdr:row>
      <xdr:rowOff>87627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7FAA804-4445-4950-97F7-DC9AE351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219098"/>
          <a:ext cx="12668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319</xdr:row>
      <xdr:rowOff>104775</xdr:rowOff>
    </xdr:from>
    <xdr:to>
      <xdr:col>0</xdr:col>
      <xdr:colOff>1676400</xdr:colOff>
      <xdr:row>325</xdr:row>
      <xdr:rowOff>97098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0BE86AD-7458-4AA8-820A-E092E8F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244625"/>
          <a:ext cx="1476375" cy="9553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350</xdr:row>
      <xdr:rowOff>85725</xdr:rowOff>
    </xdr:from>
    <xdr:to>
      <xdr:col>0</xdr:col>
      <xdr:colOff>1893572</xdr:colOff>
      <xdr:row>357</xdr:row>
      <xdr:rowOff>55563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6361B64C-BC5E-4AC0-ABE9-16BEF5E4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8597800"/>
          <a:ext cx="1704976" cy="1136651"/>
        </a:xfrm>
        <a:prstGeom prst="rect">
          <a:avLst/>
        </a:prstGeom>
      </xdr:spPr>
    </xdr:pic>
    <xdr:clientData/>
  </xdr:twoCellAnchor>
  <xdr:twoCellAnchor editAs="oneCell">
    <xdr:from>
      <xdr:col>0</xdr:col>
      <xdr:colOff>303397</xdr:colOff>
      <xdr:row>363</xdr:row>
      <xdr:rowOff>159165</xdr:rowOff>
    </xdr:from>
    <xdr:to>
      <xdr:col>0</xdr:col>
      <xdr:colOff>1084445</xdr:colOff>
      <xdr:row>371</xdr:row>
      <xdr:rowOff>47530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3BB637B-8360-4A6A-8794-4A548FEA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173">
          <a:off x="95848" y="59688414"/>
          <a:ext cx="1191384" cy="776286"/>
        </a:xfrm>
        <a:prstGeom prst="rect">
          <a:avLst/>
        </a:prstGeom>
      </xdr:spPr>
    </xdr:pic>
    <xdr:clientData/>
  </xdr:twoCellAnchor>
  <xdr:twoCellAnchor editAs="oneCell">
    <xdr:from>
      <xdr:col>0</xdr:col>
      <xdr:colOff>462171</xdr:colOff>
      <xdr:row>378</xdr:row>
      <xdr:rowOff>96078</xdr:rowOff>
    </xdr:from>
    <xdr:to>
      <xdr:col>0</xdr:col>
      <xdr:colOff>1352759</xdr:colOff>
      <xdr:row>386</xdr:row>
      <xdr:rowOff>93697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171" y="64385687"/>
          <a:ext cx="890588" cy="1331119"/>
        </a:xfrm>
        <a:prstGeom prst="rect">
          <a:avLst/>
        </a:prstGeom>
      </xdr:spPr>
    </xdr:pic>
    <xdr:clientData/>
  </xdr:twoCellAnchor>
  <xdr:twoCellAnchor editAs="oneCell">
    <xdr:from>
      <xdr:col>0</xdr:col>
      <xdr:colOff>196103</xdr:colOff>
      <xdr:row>7</xdr:row>
      <xdr:rowOff>2241</xdr:rowOff>
    </xdr:from>
    <xdr:to>
      <xdr:col>0</xdr:col>
      <xdr:colOff>1773498</xdr:colOff>
      <xdr:row>13</xdr:row>
      <xdr:rowOff>84193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  <a:ext uri="{147F2762-F138-4A5C-976F-8EAC2B608ADB}">
              <a16:predDERef xmlns:a16="http://schemas.microsoft.com/office/drawing/2014/main" pre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" y="1173816"/>
          <a:ext cx="1573585" cy="1055407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623888</xdr:colOff>
      <xdr:row>228</xdr:row>
      <xdr:rowOff>57150</xdr:rowOff>
    </xdr:from>
    <xdr:to>
      <xdr:col>0</xdr:col>
      <xdr:colOff>1645920</xdr:colOff>
      <xdr:row>231</xdr:row>
      <xdr:rowOff>112744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6E478C-3986-4197-869A-5902B5D1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623888" y="369665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334</xdr:row>
      <xdr:rowOff>22225</xdr:rowOff>
    </xdr:from>
    <xdr:to>
      <xdr:col>0</xdr:col>
      <xdr:colOff>2019300</xdr:colOff>
      <xdr:row>338</xdr:row>
      <xdr:rowOff>7620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B035EE8-2696-4D33-808A-885ABEA9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4610000"/>
          <a:ext cx="9334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157163</xdr:colOff>
      <xdr:row>337</xdr:row>
      <xdr:rowOff>28573</xdr:rowOff>
    </xdr:from>
    <xdr:to>
      <xdr:col>0</xdr:col>
      <xdr:colOff>1143001</xdr:colOff>
      <xdr:row>341</xdr:row>
      <xdr:rowOff>19048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CFF3B1-E8C5-43FF-971E-9FB913FF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3" y="55102123"/>
          <a:ext cx="985838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</xdr:colOff>
      <xdr:row>401</xdr:row>
      <xdr:rowOff>100012</xdr:rowOff>
    </xdr:from>
    <xdr:to>
      <xdr:col>0</xdr:col>
      <xdr:colOff>1550670</xdr:colOff>
      <xdr:row>407</xdr:row>
      <xdr:rowOff>133351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F78A87-921A-4603-973F-E6601819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60"/>
        <a:stretch/>
      </xdr:blipFill>
      <xdr:spPr>
        <a:xfrm>
          <a:off x="366712" y="65489137"/>
          <a:ext cx="118110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741688</xdr:colOff>
      <xdr:row>207</xdr:row>
      <xdr:rowOff>62525</xdr:rowOff>
    </xdr:from>
    <xdr:to>
      <xdr:col>0</xdr:col>
      <xdr:colOff>1484451</xdr:colOff>
      <xdr:row>212</xdr:row>
      <xdr:rowOff>168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B80B039-25B5-4852-BB15-82EEDBEA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3670" r="17651" b="3294"/>
        <a:stretch/>
      </xdr:blipFill>
      <xdr:spPr>
        <a:xfrm rot="15090619">
          <a:off x="740388" y="33839475"/>
          <a:ext cx="740601" cy="738001"/>
        </a:xfrm>
        <a:prstGeom prst="ellipse">
          <a:avLst/>
        </a:prstGeom>
      </xdr:spPr>
    </xdr:pic>
    <xdr:clientData/>
  </xdr:twoCellAnchor>
  <xdr:oneCellAnchor>
    <xdr:from>
      <xdr:col>0</xdr:col>
      <xdr:colOff>142875</xdr:colOff>
      <xdr:row>358</xdr:row>
      <xdr:rowOff>57150</xdr:rowOff>
    </xdr:from>
    <xdr:ext cx="1065579" cy="694463"/>
    <xdr:pic>
      <xdr:nvPicPr>
        <xdr:cNvPr id="98" name="Picture 97">
          <a:extLst>
            <a:ext uri="{FF2B5EF4-FFF2-40B4-BE49-F238E27FC236}">
              <a16:creationId xmlns:a16="http://schemas.microsoft.com/office/drawing/2014/main" id="{4AECC1C3-1ABB-407B-8F02-7E43870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42875" y="58559700"/>
          <a:ext cx="1065579" cy="694463"/>
        </a:xfrm>
        <a:prstGeom prst="rect">
          <a:avLst/>
        </a:prstGeom>
      </xdr:spPr>
    </xdr:pic>
    <xdr:clientData/>
  </xdr:oneCellAnchor>
  <xdr:twoCellAnchor editAs="oneCell">
    <xdr:from>
      <xdr:col>0</xdr:col>
      <xdr:colOff>1151409</xdr:colOff>
      <xdr:row>17</xdr:row>
      <xdr:rowOff>114292</xdr:rowOff>
    </xdr:from>
    <xdr:to>
      <xdr:col>0</xdr:col>
      <xdr:colOff>1858082</xdr:colOff>
      <xdr:row>21</xdr:row>
      <xdr:rowOff>123958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4A0EFB4-F226-4BB3-95E2-ACD95130D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0" r="27155" b="19489"/>
        <a:stretch/>
      </xdr:blipFill>
      <xdr:spPr>
        <a:xfrm rot="19188079">
          <a:off x="1151409" y="2714617"/>
          <a:ext cx="704768" cy="65546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685800</xdr:colOff>
      <xdr:row>300</xdr:row>
      <xdr:rowOff>38100</xdr:rowOff>
    </xdr:from>
    <xdr:to>
      <xdr:col>0</xdr:col>
      <xdr:colOff>1333500</xdr:colOff>
      <xdr:row>302</xdr:row>
      <xdr:rowOff>140970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D43E25-E6A5-44EB-A273-A7DD4BF0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072800"/>
          <a:ext cx="64293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326</xdr:row>
      <xdr:rowOff>66675</xdr:rowOff>
    </xdr:from>
    <xdr:to>
      <xdr:col>0</xdr:col>
      <xdr:colOff>1274499</xdr:colOff>
      <xdr:row>329</xdr:row>
      <xdr:rowOff>57149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30F18A7-0A65-4080-8BA3-C70021C3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3340000"/>
          <a:ext cx="616322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295</xdr:row>
      <xdr:rowOff>66677</xdr:rowOff>
    </xdr:from>
    <xdr:to>
      <xdr:col>0</xdr:col>
      <xdr:colOff>1580999</xdr:colOff>
      <xdr:row>298</xdr:row>
      <xdr:rowOff>83821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27E26BB-3725-4B62-8B85-1437E299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48272702"/>
          <a:ext cx="780898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303</xdr:row>
      <xdr:rowOff>133351</xdr:rowOff>
    </xdr:from>
    <xdr:to>
      <xdr:col>0</xdr:col>
      <xdr:colOff>1181292</xdr:colOff>
      <xdr:row>308</xdr:row>
      <xdr:rowOff>26671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E2CD88-286E-4488-AECF-BC8BA3C8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0" t="4242" r="22490" b="5454"/>
        <a:stretch/>
      </xdr:blipFill>
      <xdr:spPr>
        <a:xfrm>
          <a:off x="504826" y="49825276"/>
          <a:ext cx="676466" cy="704849"/>
        </a:xfrm>
        <a:prstGeom prst="flowChartMagneticTape">
          <a:avLst/>
        </a:prstGeom>
      </xdr:spPr>
    </xdr:pic>
    <xdr:clientData/>
  </xdr:twoCellAnchor>
  <xdr:twoCellAnchor editAs="oneCell">
    <xdr:from>
      <xdr:col>0</xdr:col>
      <xdr:colOff>1201401</xdr:colOff>
      <xdr:row>27</xdr:row>
      <xdr:rowOff>151147</xdr:rowOff>
    </xdr:from>
    <xdr:to>
      <xdr:col>0</xdr:col>
      <xdr:colOff>1934228</xdr:colOff>
      <xdr:row>32</xdr:row>
      <xdr:rowOff>17797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228724" y="4362449"/>
          <a:ext cx="676275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123826</xdr:rowOff>
    </xdr:from>
    <xdr:to>
      <xdr:col>0</xdr:col>
      <xdr:colOff>1009650</xdr:colOff>
      <xdr:row>27</xdr:row>
      <xdr:rowOff>49285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14751"/>
          <a:ext cx="942975" cy="571254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22</xdr:row>
      <xdr:rowOff>76201</xdr:rowOff>
    </xdr:from>
    <xdr:to>
      <xdr:col>0</xdr:col>
      <xdr:colOff>1703070</xdr:colOff>
      <xdr:row>28</xdr:row>
      <xdr:rowOff>142678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5676"/>
          <a:ext cx="638175" cy="104088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116</xdr:row>
      <xdr:rowOff>9525</xdr:rowOff>
    </xdr:from>
    <xdr:to>
      <xdr:col>0</xdr:col>
      <xdr:colOff>1626870</xdr:colOff>
      <xdr:row>120</xdr:row>
      <xdr:rowOff>142557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A77131-A76D-42DC-BF41-1C52BB91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021425"/>
          <a:ext cx="1181100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147915</xdr:colOff>
      <xdr:row>387</xdr:row>
      <xdr:rowOff>47625</xdr:rowOff>
    </xdr:from>
    <xdr:to>
      <xdr:col>0</xdr:col>
      <xdr:colOff>923368</xdr:colOff>
      <xdr:row>393</xdr:row>
      <xdr:rowOff>75907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43F669-76B6-4251-9954-11DA2E1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7915" y="65312925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1077156</xdr:colOff>
      <xdr:row>387</xdr:row>
      <xdr:rowOff>57150</xdr:rowOff>
    </xdr:from>
    <xdr:to>
      <xdr:col>0</xdr:col>
      <xdr:colOff>1849752</xdr:colOff>
      <xdr:row>393</xdr:row>
      <xdr:rowOff>87337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36285E9-101F-45D9-A655-98D13863B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7156" y="65322450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395</xdr:row>
      <xdr:rowOff>47625</xdr:rowOff>
    </xdr:from>
    <xdr:to>
      <xdr:col>0</xdr:col>
      <xdr:colOff>1218277</xdr:colOff>
      <xdr:row>400</xdr:row>
      <xdr:rowOff>39071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532812D-EC0E-4C47-B956-FCFBF8B7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66608325"/>
          <a:ext cx="1194465" cy="79630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395</xdr:row>
      <xdr:rowOff>30162</xdr:rowOff>
    </xdr:from>
    <xdr:to>
      <xdr:col>0</xdr:col>
      <xdr:colOff>2007870</xdr:colOff>
      <xdr:row>399</xdr:row>
      <xdr:rowOff>142577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B5C932-92A7-47E6-9815-1E99C142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0600" y="66590862"/>
          <a:ext cx="1019175" cy="753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rapidairproducts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426"/>
  <sheetViews>
    <sheetView tabSelected="1" zoomScale="115" zoomScaleNormal="115" workbookViewId="0">
      <pane ySplit="6" topLeftCell="A402" activePane="bottomLeft" state="frozen"/>
      <selection pane="bottomLeft" activeCell="K12" sqref="K12"/>
    </sheetView>
  </sheetViews>
  <sheetFormatPr defaultColWidth="9.1328125" defaultRowHeight="13.15" x14ac:dyDescent="0.4"/>
  <cols>
    <col min="1" max="1" width="30.73046875" style="1" customWidth="1"/>
    <col min="2" max="2" width="11.1328125" style="11" customWidth="1"/>
    <col min="3" max="3" width="9.73046875" style="3" customWidth="1"/>
    <col min="4" max="4" width="7.265625" style="5" customWidth="1"/>
    <col min="5" max="5" width="11.86328125" style="3" customWidth="1"/>
    <col min="6" max="6" width="5.59765625" style="2" customWidth="1"/>
    <col min="7" max="7" width="58.86328125" style="1" customWidth="1"/>
    <col min="8" max="8" width="6.59765625" style="8" hidden="1" customWidth="1"/>
    <col min="9" max="9" width="7" style="9" hidden="1" customWidth="1"/>
    <col min="10" max="10" width="9.1328125" style="1" customWidth="1"/>
    <col min="11" max="16384" width="9.1328125" style="1"/>
  </cols>
  <sheetData>
    <row r="1" spans="1:9" x14ac:dyDescent="0.4">
      <c r="A1" s="1" t="s">
        <v>0</v>
      </c>
      <c r="B1" s="4"/>
      <c r="E1" s="147"/>
      <c r="F1" s="150"/>
      <c r="G1" s="7" t="s">
        <v>1</v>
      </c>
    </row>
    <row r="2" spans="1:9" ht="13.5" thickBot="1" x14ac:dyDescent="0.45">
      <c r="A2" s="10" t="s">
        <v>2</v>
      </c>
      <c r="E2" s="147"/>
      <c r="F2" s="42" t="s">
        <v>3</v>
      </c>
      <c r="G2" s="183">
        <v>45658</v>
      </c>
    </row>
    <row r="3" spans="1:9" ht="13.5" thickBot="1" x14ac:dyDescent="0.45">
      <c r="A3" s="203" t="s">
        <v>4</v>
      </c>
      <c r="C3" s="12"/>
      <c r="D3" s="13"/>
      <c r="E3" s="184"/>
      <c r="F3" s="185" t="s">
        <v>5</v>
      </c>
      <c r="G3" s="196"/>
    </row>
    <row r="4" spans="1:9" x14ac:dyDescent="0.4">
      <c r="A4" s="1" t="s">
        <v>6</v>
      </c>
      <c r="B4" s="4"/>
      <c r="C4" s="14"/>
      <c r="D4" s="13" t="s">
        <v>7</v>
      </c>
      <c r="E4" s="148"/>
      <c r="F4" s="1"/>
      <c r="G4" s="149"/>
    </row>
    <row r="5" spans="1:9" x14ac:dyDescent="0.4">
      <c r="A5" s="197" t="s">
        <v>8</v>
      </c>
      <c r="B5" s="4"/>
      <c r="C5" s="14" t="s">
        <v>9</v>
      </c>
      <c r="D5" s="15" t="s">
        <v>10</v>
      </c>
      <c r="E5" s="16"/>
      <c r="F5" s="2" t="s">
        <v>11</v>
      </c>
    </row>
    <row r="6" spans="1:9" ht="13.5" thickBot="1" x14ac:dyDescent="0.45">
      <c r="B6" s="11" t="s">
        <v>12</v>
      </c>
      <c r="C6" s="14" t="s">
        <v>13</v>
      </c>
      <c r="D6" s="17" t="s">
        <v>14</v>
      </c>
      <c r="E6" s="16" t="s">
        <v>15</v>
      </c>
      <c r="F6" s="2" t="s">
        <v>16</v>
      </c>
      <c r="G6" s="18"/>
      <c r="H6" s="8" t="s">
        <v>17</v>
      </c>
      <c r="I6" s="9" t="s">
        <v>15</v>
      </c>
    </row>
    <row r="7" spans="1:9" ht="13.5" thickBot="1" x14ac:dyDescent="0.45">
      <c r="A7" s="19"/>
      <c r="B7" s="20" t="s">
        <v>18</v>
      </c>
      <c r="C7" s="21">
        <f>IFERROR(VLOOKUP(B7,Sheet2!A:C,3,FALSE),0)</f>
        <v>45.99</v>
      </c>
      <c r="D7" s="22">
        <v>33</v>
      </c>
      <c r="E7" s="23">
        <f>C7*D7</f>
        <v>1517.67</v>
      </c>
      <c r="F7" s="24" t="s">
        <v>19</v>
      </c>
      <c r="G7" s="25" t="str">
        <f>IFERROR(VLOOKUP(B7,Sheet2!A:C,2,FALSE),0)</f>
        <v>BLUE ALUMINUM PIPE (19FT 2 INCH) EACH   20MM OD</v>
      </c>
      <c r="H7" s="26">
        <f>IFERROR(VLOOKUP(B7,Sheet2!A:D,4,FALSE),0)</f>
        <v>3</v>
      </c>
      <c r="I7" s="27">
        <f>H7*D7</f>
        <v>99</v>
      </c>
    </row>
    <row r="8" spans="1:9" x14ac:dyDescent="0.4">
      <c r="A8" s="28"/>
      <c r="B8" s="29" t="s">
        <v>20</v>
      </c>
      <c r="C8" s="30">
        <f>IFERROR(VLOOKUP(B8,Sheet2!A:C,3,FALSE),0)</f>
        <v>65.95</v>
      </c>
      <c r="D8" s="22"/>
      <c r="E8" s="32">
        <f t="shared" ref="E8:E53" si="0">C8*D8</f>
        <v>0</v>
      </c>
      <c r="F8" s="33" t="s">
        <v>21</v>
      </c>
      <c r="G8" s="34" t="str">
        <f>IFERROR(VLOOKUP(B8,Sheet2!A:C,2,FALSE),0)</f>
        <v>BLUE ALUMINUM PIPE (19FT 2 INCH) EACH   25MM OD</v>
      </c>
      <c r="H8" s="26">
        <f>IFERROR(VLOOKUP(B8,Sheet2!A:D,4,FALSE),0)</f>
        <v>4.2</v>
      </c>
      <c r="I8" s="27">
        <f t="shared" ref="I8:I71" si="1">H8*D8</f>
        <v>0</v>
      </c>
    </row>
    <row r="9" spans="1:9" x14ac:dyDescent="0.4">
      <c r="A9" s="28"/>
      <c r="B9" s="29" t="s">
        <v>22</v>
      </c>
      <c r="C9" s="35">
        <f>IFERROR(VLOOKUP(B9,Sheet2!A:C,3,FALSE),0)</f>
        <v>99.29</v>
      </c>
      <c r="D9" s="31">
        <v>31</v>
      </c>
      <c r="E9" s="32">
        <f t="shared" si="0"/>
        <v>3077.9900000000002</v>
      </c>
      <c r="F9" s="33" t="s">
        <v>23</v>
      </c>
      <c r="G9" s="34" t="str">
        <f>IFERROR(VLOOKUP(B9,Sheet2!A:C,2,FALSE),0)</f>
        <v>BLUE ALUMINUM PIPE (19FT 2 INCH) EACH   40MM OD</v>
      </c>
      <c r="H9" s="26">
        <f>IFERROR(VLOOKUP(B9,Sheet2!A:D,4,FALSE),0)</f>
        <v>8.4</v>
      </c>
      <c r="I9" s="27">
        <f t="shared" si="1"/>
        <v>260.40000000000003</v>
      </c>
    </row>
    <row r="10" spans="1:9" x14ac:dyDescent="0.4">
      <c r="A10" s="28"/>
      <c r="B10" s="29" t="s">
        <v>24</v>
      </c>
      <c r="C10" s="30">
        <f>IFERROR(VLOOKUP(B10,Sheet2!A:C,3,FALSE),0)</f>
        <v>128.24</v>
      </c>
      <c r="D10" s="31"/>
      <c r="E10" s="32">
        <f t="shared" si="0"/>
        <v>0</v>
      </c>
      <c r="F10" s="33" t="s">
        <v>25</v>
      </c>
      <c r="G10" s="34" t="str">
        <f>IFERROR(VLOOKUP(B10,Sheet2!A:C,2,FALSE),0)</f>
        <v>BLUE ALUMINUM PIPE (19FT 2 INCH) EACH   50MM OD</v>
      </c>
      <c r="H10" s="26">
        <f>IFERROR(VLOOKUP(B10,Sheet2!A:D,4,FALSE),0)</f>
        <v>10.6</v>
      </c>
      <c r="I10" s="27">
        <f t="shared" si="1"/>
        <v>0</v>
      </c>
    </row>
    <row r="11" spans="1:9" x14ac:dyDescent="0.4">
      <c r="A11" s="28"/>
      <c r="B11" s="29" t="s">
        <v>26</v>
      </c>
      <c r="C11" s="30">
        <f>IFERROR(VLOOKUP(B11,Sheet2!A:C,3,FALSE),0)</f>
        <v>254.94</v>
      </c>
      <c r="D11" s="31"/>
      <c r="E11" s="32">
        <f t="shared" si="0"/>
        <v>0</v>
      </c>
      <c r="F11" s="33" t="s">
        <v>27</v>
      </c>
      <c r="G11" s="34" t="str">
        <f>IFERROR(VLOOKUP(B11,Sheet2!A:C,2,FALSE),0)</f>
        <v>BLUE ALUMINUM PIPE (19FT 2 INCH) EACH   80MM OD</v>
      </c>
      <c r="H11" s="26">
        <f>IFERROR(VLOOKUP(B11,Sheet2!A:D,4,FALSE),0)</f>
        <v>22.5</v>
      </c>
      <c r="I11" s="27">
        <f t="shared" si="1"/>
        <v>0</v>
      </c>
    </row>
    <row r="12" spans="1:9" x14ac:dyDescent="0.4">
      <c r="A12" s="28"/>
      <c r="B12" s="29"/>
      <c r="C12" s="30"/>
      <c r="D12" s="31"/>
      <c r="E12" s="32"/>
      <c r="F12" s="33"/>
      <c r="G12" s="34">
        <f>IFERROR(VLOOKUP(B12,Sheet2!A:C,2,FALSE),0)</f>
        <v>0</v>
      </c>
      <c r="H12" s="26">
        <f>IFERROR(VLOOKUP(B12,Sheet2!A:D,4,FALSE),0)</f>
        <v>0</v>
      </c>
      <c r="I12" s="27">
        <f t="shared" si="1"/>
        <v>0</v>
      </c>
    </row>
    <row r="13" spans="1:9" x14ac:dyDescent="0.4">
      <c r="A13" s="28"/>
      <c r="B13" s="36" t="s">
        <v>28</v>
      </c>
      <c r="C13" s="30">
        <f>IFERROR(VLOOKUP(B13,Sheet2!A:C,3,FALSE),0)</f>
        <v>23.74</v>
      </c>
      <c r="D13" s="31"/>
      <c r="E13" s="32">
        <f t="shared" si="0"/>
        <v>0</v>
      </c>
      <c r="F13" s="33" t="s">
        <v>19</v>
      </c>
      <c r="G13" s="34" t="str">
        <f>IFERROR(VLOOKUP(B13,Sheet2!A:C,2,FALSE),0)</f>
        <v>BLUE ALUMINUM PIPE (7FT 6INCH)  EACH    20MM OD</v>
      </c>
      <c r="H13" s="26">
        <f>IFERROR(VLOOKUP(B13,Sheet2!A:D,4,FALSE),0)</f>
        <v>1.3</v>
      </c>
      <c r="I13" s="27">
        <f t="shared" si="1"/>
        <v>0</v>
      </c>
    </row>
    <row r="14" spans="1:9" x14ac:dyDescent="0.4">
      <c r="A14" s="28"/>
      <c r="B14" s="36" t="s">
        <v>29</v>
      </c>
      <c r="C14" s="30">
        <f>IFERROR(VLOOKUP(B14,Sheet2!A:C,3,FALSE),0)</f>
        <v>34.520000000000003</v>
      </c>
      <c r="D14" s="31"/>
      <c r="E14" s="32">
        <f t="shared" si="0"/>
        <v>0</v>
      </c>
      <c r="F14" s="33" t="s">
        <v>21</v>
      </c>
      <c r="G14" s="34" t="str">
        <f>IFERROR(VLOOKUP(B14,Sheet2!A:C,2,FALSE),0)</f>
        <v>BLUE ALUMINUM PIPE (7FT 6INCH)  EACH    25MM OD</v>
      </c>
      <c r="H14" s="26">
        <f>IFERROR(VLOOKUP(B14,Sheet2!A:D,4,FALSE),0)</f>
        <v>1.5</v>
      </c>
      <c r="I14" s="27">
        <f t="shared" si="1"/>
        <v>0</v>
      </c>
    </row>
    <row r="15" spans="1:9" x14ac:dyDescent="0.4">
      <c r="A15" s="28"/>
      <c r="B15" s="36" t="s">
        <v>30</v>
      </c>
      <c r="C15" s="30">
        <f>IFERROR(VLOOKUP(B15,Sheet2!A:C,3,FALSE),0)</f>
        <v>51.95</v>
      </c>
      <c r="D15" s="31"/>
      <c r="E15" s="32">
        <f t="shared" si="0"/>
        <v>0</v>
      </c>
      <c r="F15" s="33" t="s">
        <v>23</v>
      </c>
      <c r="G15" s="34" t="str">
        <f>IFERROR(VLOOKUP(B15,Sheet2!A:C,2,FALSE),0)</f>
        <v>BLUE ALUMINUM PIPE (7FT 6INCH)  EACH    40MM OD</v>
      </c>
      <c r="H15" s="26">
        <f>IFERROR(VLOOKUP(B15,Sheet2!A:D,4,FALSE),0)</f>
        <v>4</v>
      </c>
      <c r="I15" s="27">
        <f t="shared" si="1"/>
        <v>0</v>
      </c>
    </row>
    <row r="16" spans="1:9" x14ac:dyDescent="0.4">
      <c r="A16" s="28"/>
      <c r="B16" s="36"/>
      <c r="C16" s="30"/>
      <c r="D16" s="31"/>
      <c r="E16" s="32"/>
      <c r="F16" s="33"/>
      <c r="G16" s="34">
        <f>IFERROR(VLOOKUP(B16,Sheet2!A:C,2,FALSE),0)</f>
        <v>0</v>
      </c>
      <c r="H16" s="26">
        <f>IFERROR(VLOOKUP(B16,Sheet2!A:D,4,FALSE),0)</f>
        <v>0</v>
      </c>
      <c r="I16" s="27">
        <f t="shared" si="1"/>
        <v>0</v>
      </c>
    </row>
    <row r="17" spans="1:9" x14ac:dyDescent="0.4">
      <c r="A17" s="28"/>
      <c r="B17" s="29" t="s">
        <v>31</v>
      </c>
      <c r="C17" s="30">
        <f>IFERROR(VLOOKUP(B17,Sheet2!A:C,3,FALSE),0)</f>
        <v>48.29</v>
      </c>
      <c r="D17" s="31"/>
      <c r="E17" s="32">
        <f t="shared" si="0"/>
        <v>0</v>
      </c>
      <c r="F17" s="33" t="s">
        <v>19</v>
      </c>
      <c r="G17" s="34" t="str">
        <f>IFERROR(VLOOKUP(B17,Sheet2!A:C,2,FALSE),0)</f>
        <v>GREEN ALUMINUM PIPE (19FT 2 INCH) EACH   20MM OD</v>
      </c>
      <c r="H17" s="26">
        <f>IFERROR(VLOOKUP(B17,Sheet2!A:D,4,FALSE),0)</f>
        <v>3</v>
      </c>
      <c r="I17" s="27">
        <f t="shared" si="1"/>
        <v>0</v>
      </c>
    </row>
    <row r="18" spans="1:9" x14ac:dyDescent="0.4">
      <c r="A18" s="28"/>
      <c r="B18" s="29" t="s">
        <v>32</v>
      </c>
      <c r="C18" s="30">
        <f>IFERROR(VLOOKUP(B18,Sheet2!A:C,3,FALSE),0)</f>
        <v>72.55</v>
      </c>
      <c r="D18" s="31"/>
      <c r="E18" s="32">
        <f t="shared" si="0"/>
        <v>0</v>
      </c>
      <c r="F18" s="33" t="s">
        <v>21</v>
      </c>
      <c r="G18" s="34" t="str">
        <f>IFERROR(VLOOKUP(B18,Sheet2!A:C,2,FALSE),0)</f>
        <v>GREEN ALUMINUM PIPE (19FT 2 INCH) EACH   25MM OD</v>
      </c>
      <c r="H18" s="26">
        <f>IFERROR(VLOOKUP(B18,Sheet2!A:D,4,FALSE),0)</f>
        <v>4.2</v>
      </c>
      <c r="I18" s="27">
        <f t="shared" si="1"/>
        <v>0</v>
      </c>
    </row>
    <row r="19" spans="1:9" x14ac:dyDescent="0.4">
      <c r="A19" s="28"/>
      <c r="B19" s="29" t="s">
        <v>33</v>
      </c>
      <c r="C19" s="35">
        <f>IFERROR(VLOOKUP(B19,Sheet2!A:C,3,FALSE),0)</f>
        <v>107.61</v>
      </c>
      <c r="D19" s="31"/>
      <c r="E19" s="32">
        <f t="shared" si="0"/>
        <v>0</v>
      </c>
      <c r="F19" s="33" t="s">
        <v>23</v>
      </c>
      <c r="G19" s="34" t="str">
        <f>IFERROR(VLOOKUP(B19,Sheet2!A:C,2,FALSE),0)</f>
        <v>GREEN ALUMINUM PIPE (19FT 2 INCH) EACH   40MM OD</v>
      </c>
      <c r="H19" s="26">
        <f>IFERROR(VLOOKUP(B19,Sheet2!A:D,4,FALSE),0)</f>
        <v>8.4</v>
      </c>
      <c r="I19" s="27">
        <f t="shared" si="1"/>
        <v>0</v>
      </c>
    </row>
    <row r="20" spans="1:9" x14ac:dyDescent="0.4">
      <c r="A20" s="28"/>
      <c r="B20" s="29" t="s">
        <v>34</v>
      </c>
      <c r="C20" s="30">
        <f>IFERROR(VLOOKUP(B20,Sheet2!A:C,3,FALSE),0)</f>
        <v>139.77000000000001</v>
      </c>
      <c r="D20" s="31"/>
      <c r="E20" s="32">
        <f t="shared" si="0"/>
        <v>0</v>
      </c>
      <c r="F20" s="33" t="s">
        <v>25</v>
      </c>
      <c r="G20" s="34" t="str">
        <f>IFERROR(VLOOKUP(B20,Sheet2!A:C,2,FALSE),0)</f>
        <v>GREEN ALUMINUM PIPE (19FT 2 INCH) EACH   50MM OD</v>
      </c>
      <c r="H20" s="26">
        <f>IFERROR(VLOOKUP(B20,Sheet2!A:D,4,FALSE),0)</f>
        <v>10.6</v>
      </c>
      <c r="I20" s="27">
        <f t="shared" si="1"/>
        <v>0</v>
      </c>
    </row>
    <row r="21" spans="1:9" x14ac:dyDescent="0.4">
      <c r="A21" s="28"/>
      <c r="B21" s="29" t="s">
        <v>35</v>
      </c>
      <c r="C21" s="30">
        <f>IFERROR(VLOOKUP(B21,Sheet2!A:C,3,FALSE),0)</f>
        <v>424.94</v>
      </c>
      <c r="D21" s="31"/>
      <c r="E21" s="32">
        <f t="shared" si="0"/>
        <v>0</v>
      </c>
      <c r="F21" s="33" t="s">
        <v>36</v>
      </c>
      <c r="G21" s="34" t="str">
        <f>IFERROR(VLOOKUP(B21,Sheet2!A:C,2,FALSE),0)</f>
        <v>BLUE ALUMINUM PIPE (19FT 2 INCH) EACH   102MM OD</v>
      </c>
      <c r="H21" s="26">
        <f>IFERROR(VLOOKUP(B21,Sheet2!A:D,4,FALSE),0)</f>
        <v>33.200000000000003</v>
      </c>
      <c r="I21" s="27">
        <f t="shared" si="1"/>
        <v>0</v>
      </c>
    </row>
    <row r="22" spans="1:9" ht="13.5" thickBot="1" x14ac:dyDescent="0.45">
      <c r="A22" s="37"/>
      <c r="B22" s="29" t="s">
        <v>37</v>
      </c>
      <c r="C22" s="30">
        <f>IFERROR(VLOOKUP(B22,Sheet2!A:C,3,FALSE),0)</f>
        <v>834.94</v>
      </c>
      <c r="D22" s="31"/>
      <c r="E22" s="32">
        <f t="shared" si="0"/>
        <v>0</v>
      </c>
      <c r="F22" s="33" t="s">
        <v>38</v>
      </c>
      <c r="G22" s="34" t="str">
        <f>IFERROR(VLOOKUP(B22,Sheet2!A:C,2,FALSE),0)</f>
        <v>BLUE ALUMINUM PIPE (19FT 2 INCH) EACH   153MM OD</v>
      </c>
      <c r="H22" s="26">
        <f>IFERROR(VLOOKUP(B22,Sheet2!A:D,4,FALSE),0)</f>
        <v>64.2</v>
      </c>
      <c r="I22" s="27">
        <f t="shared" si="1"/>
        <v>0</v>
      </c>
    </row>
    <row r="23" spans="1:9" ht="13.5" thickBot="1" x14ac:dyDescent="0.45">
      <c r="A23" s="38" t="s">
        <v>39</v>
      </c>
      <c r="B23" s="208" t="s">
        <v>40</v>
      </c>
      <c r="C23" s="209"/>
      <c r="D23" s="209"/>
      <c r="E23" s="209"/>
      <c r="F23" s="209"/>
      <c r="G23" s="210"/>
      <c r="H23" s="26">
        <f>IFERROR(VLOOKUP(B23,Sheet2!A:D,4,FALSE),0)</f>
        <v>0</v>
      </c>
      <c r="I23" s="27">
        <f t="shared" si="1"/>
        <v>0</v>
      </c>
    </row>
    <row r="24" spans="1:9" x14ac:dyDescent="0.4">
      <c r="A24" s="39"/>
      <c r="B24" s="40" t="s">
        <v>41</v>
      </c>
      <c r="C24" s="21">
        <f>IFERROR(VLOOKUP(B24,Sheet2!A:C,3,FALSE),0)</f>
        <v>19.95</v>
      </c>
      <c r="D24" s="22"/>
      <c r="E24" s="23">
        <f t="shared" si="0"/>
        <v>0</v>
      </c>
      <c r="F24" s="24" t="s">
        <v>19</v>
      </c>
      <c r="G24" s="41" t="str">
        <f>IFERROR(VLOOKUP(B24,Sheet2!A:C,2,FALSE),0)</f>
        <v>PIPE CLIP  10 PACK     THRU HOLE, OR USE 5/16 THREADED ROD</v>
      </c>
      <c r="H24" s="26">
        <f>IFERROR(VLOOKUP(B24,Sheet2!A:D,4,FALSE),0)</f>
        <v>0.44</v>
      </c>
      <c r="I24" s="27">
        <f t="shared" si="1"/>
        <v>0</v>
      </c>
    </row>
    <row r="25" spans="1:9" x14ac:dyDescent="0.4">
      <c r="A25" s="42"/>
      <c r="B25" s="36" t="s">
        <v>42</v>
      </c>
      <c r="C25" s="30">
        <f>IFERROR(VLOOKUP(B25,Sheet2!A:C,3,FALSE),0)</f>
        <v>23.68</v>
      </c>
      <c r="D25" s="31"/>
      <c r="E25" s="32">
        <f t="shared" si="0"/>
        <v>0</v>
      </c>
      <c r="F25" s="33" t="s">
        <v>21</v>
      </c>
      <c r="G25" s="43" t="str">
        <f>IFERROR(VLOOKUP(B25,Sheet2!A:C,2,FALSE),0)</f>
        <v>PIPE CLIP  10 PACK     THRU HOLE, OR USE 5/16 THREADED ROD</v>
      </c>
      <c r="H25" s="26">
        <f>IFERROR(VLOOKUP(B25,Sheet2!A:D,4,FALSE),0)</f>
        <v>0.5</v>
      </c>
      <c r="I25" s="27">
        <f t="shared" si="1"/>
        <v>0</v>
      </c>
    </row>
    <row r="26" spans="1:9" x14ac:dyDescent="0.4">
      <c r="A26" s="39"/>
      <c r="B26" s="36" t="s">
        <v>43</v>
      </c>
      <c r="C26" s="30">
        <f>IFERROR(VLOOKUP(B26,Sheet2!A:C,3,FALSE),0)</f>
        <v>40.65</v>
      </c>
      <c r="D26" s="31"/>
      <c r="E26" s="32">
        <f t="shared" si="0"/>
        <v>0</v>
      </c>
      <c r="F26" s="33" t="s">
        <v>23</v>
      </c>
      <c r="G26" s="43" t="str">
        <f>IFERROR(VLOOKUP(B26,Sheet2!A:C,2,FALSE),0)</f>
        <v>PIPE CLIP  10 PACK     THRU HOLE, OR USE 5/16 THREADED ROD</v>
      </c>
      <c r="H26" s="26">
        <f>IFERROR(VLOOKUP(B26,Sheet2!A:D,4,FALSE),0)</f>
        <v>1.81</v>
      </c>
      <c r="I26" s="27">
        <f t="shared" si="1"/>
        <v>0</v>
      </c>
    </row>
    <row r="27" spans="1:9" x14ac:dyDescent="0.4">
      <c r="A27" s="39"/>
      <c r="B27" s="36" t="s">
        <v>44</v>
      </c>
      <c r="C27" s="30">
        <f>IFERROR(VLOOKUP(B27,Sheet2!A:C,3,FALSE),0)</f>
        <v>51.15</v>
      </c>
      <c r="D27" s="31"/>
      <c r="E27" s="32">
        <f t="shared" si="0"/>
        <v>0</v>
      </c>
      <c r="F27" s="33" t="s">
        <v>25</v>
      </c>
      <c r="G27" s="43" t="str">
        <f>IFERROR(VLOOKUP(B27,Sheet2!A:C,2,FALSE),0)</f>
        <v>PIPE CLIP  10 PACK     THRU HOLE, OR USE 5/16 THREADED ROD</v>
      </c>
      <c r="H27" s="26">
        <f>IFERROR(VLOOKUP(B27,Sheet2!A:D,4,FALSE),0)</f>
        <v>2.31</v>
      </c>
      <c r="I27" s="27">
        <f t="shared" si="1"/>
        <v>0</v>
      </c>
    </row>
    <row r="28" spans="1:9" x14ac:dyDescent="0.4">
      <c r="A28" s="39"/>
      <c r="B28" s="36" t="s">
        <v>45</v>
      </c>
      <c r="C28" s="30">
        <f>IFERROR(VLOOKUP(B28,Sheet2!A:C,3,FALSE),0)</f>
        <v>8.99</v>
      </c>
      <c r="D28" s="31"/>
      <c r="E28" s="32">
        <f t="shared" si="0"/>
        <v>0</v>
      </c>
      <c r="F28" s="33" t="s">
        <v>27</v>
      </c>
      <c r="G28" s="43" t="str">
        <f>IFERROR(VLOOKUP(B28,Sheet2!A:C,2,FALSE),0)</f>
        <v>PIPE CLIP  EACH          THRU HOLE, OR USE 3/8 THREADED ROD</v>
      </c>
      <c r="H28" s="26">
        <f>IFERROR(VLOOKUP(B28,Sheet2!A:D,4,FALSE),0)</f>
        <v>0.21299999999999999</v>
      </c>
      <c r="I28" s="27">
        <f t="shared" si="1"/>
        <v>0</v>
      </c>
    </row>
    <row r="29" spans="1:9" x14ac:dyDescent="0.4">
      <c r="A29" s="39"/>
      <c r="B29" s="36"/>
      <c r="C29" s="30">
        <f>IFERROR(VLOOKUP(B29,Sheet2!A:C,3,FALSE),0)</f>
        <v>0</v>
      </c>
      <c r="D29" s="31"/>
      <c r="E29" s="32">
        <f t="shared" si="0"/>
        <v>0</v>
      </c>
      <c r="F29" s="33"/>
      <c r="G29" s="43">
        <f>IFERROR(VLOOKUP(B29,Sheet2!A:C,2,FALSE),0)</f>
        <v>0</v>
      </c>
      <c r="H29" s="26">
        <f>IFERROR(VLOOKUP(B29,Sheet2!A:D,4,FALSE),0)</f>
        <v>0</v>
      </c>
      <c r="I29" s="27">
        <f t="shared" si="1"/>
        <v>0</v>
      </c>
    </row>
    <row r="30" spans="1:9" x14ac:dyDescent="0.4">
      <c r="A30" s="39" t="s">
        <v>46</v>
      </c>
      <c r="B30" s="36" t="s">
        <v>47</v>
      </c>
      <c r="C30" s="35">
        <f>IFERROR(VLOOKUP(B30,Sheet2!A:C,3,FALSE),0)</f>
        <v>11.23</v>
      </c>
      <c r="D30" s="31"/>
      <c r="E30" s="32">
        <f t="shared" si="0"/>
        <v>0</v>
      </c>
      <c r="F30" s="33"/>
      <c r="G30" s="43" t="str">
        <f>IFERROR(VLOOKUP(B30,Sheet2!A:C,2,FALSE),0)</f>
        <v xml:space="preserve">3/8-16 THREADED ROD,  6 FT LONG   </v>
      </c>
      <c r="H30" s="26">
        <f>IFERROR(VLOOKUP(B30,Sheet2!A:D,4,FALSE),0)</f>
        <v>1.7</v>
      </c>
      <c r="I30" s="27">
        <f t="shared" si="1"/>
        <v>0</v>
      </c>
    </row>
    <row r="31" spans="1:9" x14ac:dyDescent="0.4">
      <c r="A31" s="39"/>
      <c r="B31" s="36" t="s">
        <v>48</v>
      </c>
      <c r="C31" s="35">
        <f>IFERROR(VLOOKUP(B31,Sheet2!A:C,3,FALSE),0)</f>
        <v>12.97</v>
      </c>
      <c r="D31" s="31"/>
      <c r="E31" s="32">
        <f t="shared" si="0"/>
        <v>0</v>
      </c>
      <c r="F31" s="33"/>
      <c r="G31" s="43" t="str">
        <f>IFERROR(VLOOKUP(B31,Sheet2!A:C,2,FALSE),0)</f>
        <v>3/8-16  HEX NUT,  100/BAG</v>
      </c>
      <c r="H31" s="26">
        <f>IFERROR(VLOOKUP(B31,Sheet2!A:D,4,FALSE),0)</f>
        <v>1.63</v>
      </c>
      <c r="I31" s="27">
        <f t="shared" si="1"/>
        <v>0</v>
      </c>
    </row>
    <row r="32" spans="1:9" x14ac:dyDescent="0.4">
      <c r="A32" s="39"/>
      <c r="B32" s="36"/>
      <c r="C32" s="30">
        <f>IFERROR(VLOOKUP(B32,Sheet2!A:C,3,FALSE),0)</f>
        <v>0</v>
      </c>
      <c r="D32" s="31"/>
      <c r="E32" s="32">
        <f t="shared" si="0"/>
        <v>0</v>
      </c>
      <c r="F32" s="33"/>
      <c r="G32" s="43">
        <f>IFERROR(VLOOKUP(B32,Sheet2!A:C,2,FALSE),0)</f>
        <v>0</v>
      </c>
      <c r="H32" s="26">
        <f>IFERROR(VLOOKUP(B32,Sheet2!A:D,4,FALSE),0)</f>
        <v>0</v>
      </c>
      <c r="I32" s="27">
        <f t="shared" si="1"/>
        <v>0</v>
      </c>
    </row>
    <row r="33" spans="1:9" x14ac:dyDescent="0.4">
      <c r="A33" s="39"/>
      <c r="B33" s="36" t="s">
        <v>49</v>
      </c>
      <c r="C33" s="30">
        <f>IFERROR(VLOOKUP(B33,Sheet2!A:C,3,FALSE),0)</f>
        <v>4.3099999999999996</v>
      </c>
      <c r="D33" s="31"/>
      <c r="E33" s="32">
        <f t="shared" si="0"/>
        <v>0</v>
      </c>
      <c r="F33" s="33"/>
      <c r="G33" s="43" t="str">
        <f>IFERROR(VLOOKUP(B33,Sheet2!A:C,2,FALSE),0)</f>
        <v>BEAM CLAMP, THRU HOLE,  5/16 OR 3/8 THREADED ROD</v>
      </c>
      <c r="H33" s="26">
        <f>IFERROR(VLOOKUP(B33,Sheet2!A:D,4,FALSE),0)</f>
        <v>0.33</v>
      </c>
      <c r="I33" s="27">
        <f t="shared" si="1"/>
        <v>0</v>
      </c>
    </row>
    <row r="34" spans="1:9" x14ac:dyDescent="0.4">
      <c r="A34" s="39" t="s">
        <v>50</v>
      </c>
      <c r="B34" s="36" t="s">
        <v>51</v>
      </c>
      <c r="C34" s="30">
        <f>IFERROR(VLOOKUP(B34,Sheet2!A:C,3,FALSE),0)</f>
        <v>2.4500000000000002</v>
      </c>
      <c r="D34" s="31"/>
      <c r="E34" s="32">
        <f t="shared" si="0"/>
        <v>0</v>
      </c>
      <c r="F34" s="33" t="s">
        <v>52</v>
      </c>
      <c r="G34" s="43" t="str">
        <f>IFERROR(VLOOKUP(B34,Sheet2!A:C,2,FALSE),0)</f>
        <v>LOOP HANGER, ACCEPTS  3/8 THREADED ROD, FOR 1" OR 3/4"</v>
      </c>
      <c r="H34" s="26">
        <f>IFERROR(VLOOKUP(B34,Sheet2!A:D,4,FALSE),0)</f>
        <v>0.09</v>
      </c>
      <c r="I34" s="27">
        <f t="shared" si="1"/>
        <v>0</v>
      </c>
    </row>
    <row r="35" spans="1:9" x14ac:dyDescent="0.4">
      <c r="A35" s="39"/>
      <c r="B35" s="36" t="s">
        <v>53</v>
      </c>
      <c r="C35" s="30">
        <f>IFERROR(VLOOKUP(B35,Sheet2!A:C,3,FALSE),0)</f>
        <v>2.4500000000000002</v>
      </c>
      <c r="D35" s="31"/>
      <c r="E35" s="32">
        <f t="shared" si="0"/>
        <v>0</v>
      </c>
      <c r="F35" s="33" t="s">
        <v>23</v>
      </c>
      <c r="G35" s="43" t="str">
        <f>IFERROR(VLOOKUP(B35,Sheet2!A:C,2,FALSE),0)</f>
        <v>LOOP HANGER, ACCEPTS  3/8 THREADED ROD</v>
      </c>
      <c r="H35" s="26">
        <f>IFERROR(VLOOKUP(B35,Sheet2!A:D,4,FALSE),0)</f>
        <v>0.1</v>
      </c>
      <c r="I35" s="27">
        <f t="shared" si="1"/>
        <v>0</v>
      </c>
    </row>
    <row r="36" spans="1:9" x14ac:dyDescent="0.4">
      <c r="A36" s="39"/>
      <c r="B36" s="36" t="s">
        <v>54</v>
      </c>
      <c r="C36" s="35">
        <f>IFERROR(VLOOKUP(B36,Sheet2!A:C,3,FALSE),0)</f>
        <v>2.84</v>
      </c>
      <c r="D36" s="31"/>
      <c r="E36" s="32">
        <f t="shared" si="0"/>
        <v>0</v>
      </c>
      <c r="F36" s="33" t="s">
        <v>25</v>
      </c>
      <c r="G36" s="43" t="str">
        <f>IFERROR(VLOOKUP(B36,Sheet2!A:C,2,FALSE),0)</f>
        <v>LOOP HANGER, ACCEPTS  3/8 THREADED ROD</v>
      </c>
      <c r="H36" s="26">
        <f>IFERROR(VLOOKUP(B36,Sheet2!A:D,4,FALSE),0)</f>
        <v>0.12</v>
      </c>
      <c r="I36" s="27">
        <f t="shared" si="1"/>
        <v>0</v>
      </c>
    </row>
    <row r="37" spans="1:9" x14ac:dyDescent="0.4">
      <c r="A37" s="42" t="s">
        <v>55</v>
      </c>
      <c r="B37" s="36" t="s">
        <v>56</v>
      </c>
      <c r="C37" s="35">
        <f>IFERROR(VLOOKUP(B37,Sheet2!A:C,3,FALSE),0)</f>
        <v>3.86</v>
      </c>
      <c r="D37" s="31"/>
      <c r="E37" s="32">
        <f t="shared" si="0"/>
        <v>0</v>
      </c>
      <c r="F37" s="33" t="s">
        <v>27</v>
      </c>
      <c r="G37" s="43" t="str">
        <f>IFERROR(VLOOKUP(B37,Sheet2!A:C,2,FALSE),0)</f>
        <v>LOOP HANGER, ACCEPTS  3/8 THREADED ROD</v>
      </c>
      <c r="H37" s="26">
        <f>IFERROR(VLOOKUP(B37,Sheet2!A:D,4,FALSE),0)</f>
        <v>0.25</v>
      </c>
      <c r="I37" s="27">
        <f t="shared" si="1"/>
        <v>0</v>
      </c>
    </row>
    <row r="38" spans="1:9" x14ac:dyDescent="0.4">
      <c r="A38" s="39"/>
      <c r="B38" s="36" t="s">
        <v>57</v>
      </c>
      <c r="C38" s="35">
        <f>IFERROR(VLOOKUP(B38,Sheet2!A:C,3,FALSE),0)</f>
        <v>5.4</v>
      </c>
      <c r="D38" s="31"/>
      <c r="E38" s="32">
        <f t="shared" si="0"/>
        <v>0</v>
      </c>
      <c r="F38" s="33" t="s">
        <v>36</v>
      </c>
      <c r="G38" s="43" t="str">
        <f>IFERROR(VLOOKUP(B38,Sheet2!A:C,2,FALSE),0)</f>
        <v>LOOP HANGER, ACCEPTS  3/8 THREADED ROD</v>
      </c>
      <c r="H38" s="26">
        <f>IFERROR(VLOOKUP(B38,Sheet2!A:D,4,FALSE),0)</f>
        <v>0.34</v>
      </c>
      <c r="I38" s="27">
        <f t="shared" si="1"/>
        <v>0</v>
      </c>
    </row>
    <row r="39" spans="1:9" x14ac:dyDescent="0.4">
      <c r="A39" s="39"/>
      <c r="B39" s="36" t="s">
        <v>58</v>
      </c>
      <c r="C39" s="35">
        <f>IFERROR(VLOOKUP(B39,Sheet2!A:C,3,FALSE),0)</f>
        <v>7.91</v>
      </c>
      <c r="D39" s="31"/>
      <c r="E39" s="32">
        <f t="shared" si="0"/>
        <v>0</v>
      </c>
      <c r="F39" s="33" t="s">
        <v>38</v>
      </c>
      <c r="G39" s="43" t="str">
        <f>IFERROR(VLOOKUP(B39,Sheet2!A:C,2,FALSE),0)</f>
        <v>LOOP HANGER, ACCEPTS  3/8 THREADED ROD</v>
      </c>
      <c r="H39" s="26">
        <f>IFERROR(VLOOKUP(B39,Sheet2!A:D,4,FALSE),0)</f>
        <v>0.75</v>
      </c>
      <c r="I39" s="27">
        <f t="shared" si="1"/>
        <v>0</v>
      </c>
    </row>
    <row r="40" spans="1:9" x14ac:dyDescent="0.4">
      <c r="A40" s="39"/>
      <c r="B40" s="36"/>
      <c r="C40" s="35">
        <f>IFERROR(VLOOKUP(B40,Sheet2!A:C,3,FALSE),0)</f>
        <v>0</v>
      </c>
      <c r="D40" s="31"/>
      <c r="E40" s="32">
        <f t="shared" si="0"/>
        <v>0</v>
      </c>
      <c r="F40" s="33"/>
      <c r="G40" s="43">
        <f>IFERROR(VLOOKUP(B40,Sheet2!A:C,2,FALSE),0)</f>
        <v>0</v>
      </c>
      <c r="H40" s="26">
        <f>IFERROR(VLOOKUP(B40,Sheet2!A:D,4,FALSE),0)</f>
        <v>0</v>
      </c>
      <c r="I40" s="27">
        <f t="shared" si="1"/>
        <v>0</v>
      </c>
    </row>
    <row r="41" spans="1:9" x14ac:dyDescent="0.4">
      <c r="A41" s="39"/>
      <c r="B41" s="36" t="s">
        <v>59</v>
      </c>
      <c r="C41" s="30">
        <f>IFERROR(VLOOKUP(B41,Sheet2!A:C,3,FALSE),0)</f>
        <v>3.42</v>
      </c>
      <c r="D41" s="31"/>
      <c r="E41" s="32">
        <f t="shared" si="0"/>
        <v>0</v>
      </c>
      <c r="F41" s="33" t="s">
        <v>19</v>
      </c>
      <c r="G41" s="43" t="str">
        <f>IFERROR(VLOOKUP(B41,Sheet2!A:C,2,FALSE),0)</f>
        <v>CLAMP FOR 1-5/8" UNISTRUT, EACH</v>
      </c>
      <c r="H41" s="26">
        <f>IFERROR(VLOOKUP(B41,Sheet2!A:D,4,FALSE),0)</f>
        <v>0.13750000000000001</v>
      </c>
      <c r="I41" s="27">
        <f t="shared" si="1"/>
        <v>0</v>
      </c>
    </row>
    <row r="42" spans="1:9" x14ac:dyDescent="0.4">
      <c r="A42" s="39"/>
      <c r="B42" s="36" t="s">
        <v>60</v>
      </c>
      <c r="C42" s="30">
        <f>IFERROR(VLOOKUP(B42,Sheet2!A:C,3,FALSE),0)</f>
        <v>3.92</v>
      </c>
      <c r="D42" s="31"/>
      <c r="E42" s="32">
        <f t="shared" si="0"/>
        <v>0</v>
      </c>
      <c r="F42" s="33" t="s">
        <v>21</v>
      </c>
      <c r="G42" s="43" t="str">
        <f>IFERROR(VLOOKUP(B42,Sheet2!A:C,2,FALSE),0)</f>
        <v>CLAMP FOR 1-5/8" UNISTRUT, EACH</v>
      </c>
      <c r="H42" s="26">
        <f>IFERROR(VLOOKUP(B42,Sheet2!A:D,4,FALSE),0)</f>
        <v>0.156</v>
      </c>
      <c r="I42" s="27">
        <f t="shared" si="1"/>
        <v>0</v>
      </c>
    </row>
    <row r="43" spans="1:9" x14ac:dyDescent="0.4">
      <c r="A43" s="44" t="s">
        <v>61</v>
      </c>
      <c r="B43" s="36" t="s">
        <v>62</v>
      </c>
      <c r="C43" s="30">
        <f>IFERROR(VLOOKUP(B43,Sheet2!A:C,3,FALSE),0)</f>
        <v>4.7</v>
      </c>
      <c r="D43" s="31"/>
      <c r="E43" s="32">
        <f t="shared" si="0"/>
        <v>0</v>
      </c>
      <c r="F43" s="33" t="s">
        <v>23</v>
      </c>
      <c r="G43" s="43" t="str">
        <f>IFERROR(VLOOKUP(B43,Sheet2!A:C,2,FALSE),0)</f>
        <v>CLAMP FOR 1-5/8" UNISTRUT, EACH</v>
      </c>
      <c r="H43" s="26">
        <f>IFERROR(VLOOKUP(B43,Sheet2!A:D,4,FALSE),0)</f>
        <v>0.28110000000000002</v>
      </c>
      <c r="I43" s="27">
        <f t="shared" si="1"/>
        <v>0</v>
      </c>
    </row>
    <row r="44" spans="1:9" x14ac:dyDescent="0.4">
      <c r="A44" s="44"/>
      <c r="B44" s="36" t="s">
        <v>63</v>
      </c>
      <c r="C44" s="30">
        <f>IFERROR(VLOOKUP(B44,Sheet2!A:C,3,FALSE),0)</f>
        <v>5.4</v>
      </c>
      <c r="D44" s="31"/>
      <c r="E44" s="32">
        <f t="shared" si="0"/>
        <v>0</v>
      </c>
      <c r="F44" s="33" t="s">
        <v>25</v>
      </c>
      <c r="G44" s="43" t="str">
        <f>IFERROR(VLOOKUP(B44,Sheet2!A:C,2,FALSE),0)</f>
        <v>CLAMP FOR 1-5/8" UNISTRUT, EACH</v>
      </c>
      <c r="H44" s="26">
        <f>IFERROR(VLOOKUP(B44,Sheet2!A:D,4,FALSE),0)</f>
        <v>0.4</v>
      </c>
      <c r="I44" s="27">
        <f t="shared" si="1"/>
        <v>0</v>
      </c>
    </row>
    <row r="45" spans="1:9" x14ac:dyDescent="0.4">
      <c r="A45" s="39"/>
      <c r="B45" s="36" t="s">
        <v>64</v>
      </c>
      <c r="C45" s="30">
        <f>IFERROR(VLOOKUP(B45,Sheet2!A:C,3,FALSE),0)</f>
        <v>6.35</v>
      </c>
      <c r="D45" s="31"/>
      <c r="E45" s="32">
        <f t="shared" si="0"/>
        <v>0</v>
      </c>
      <c r="F45" s="33" t="s">
        <v>27</v>
      </c>
      <c r="G45" s="43" t="str">
        <f>IFERROR(VLOOKUP(B45,Sheet2!A:C,2,FALSE),0)</f>
        <v>CLAMP FOR 1-5/8" UNISTRUT, EACH</v>
      </c>
      <c r="H45" s="26">
        <f>IFERROR(VLOOKUP(B45,Sheet2!A:D,4,FALSE),0)</f>
        <v>0.5</v>
      </c>
      <c r="I45" s="27">
        <f t="shared" si="1"/>
        <v>0</v>
      </c>
    </row>
    <row r="46" spans="1:9" x14ac:dyDescent="0.4">
      <c r="A46" s="39"/>
      <c r="B46" s="36" t="s">
        <v>65</v>
      </c>
      <c r="C46" s="35">
        <f>IFERROR(VLOOKUP(B46,Sheet2!A:C,3,FALSE),0)</f>
        <v>9.2799999999999994</v>
      </c>
      <c r="D46" s="31"/>
      <c r="E46" s="32">
        <f t="shared" si="0"/>
        <v>0</v>
      </c>
      <c r="F46" s="33" t="s">
        <v>36</v>
      </c>
      <c r="G46" s="43" t="str">
        <f>IFERROR(VLOOKUP(B46,Sheet2!A:C,2,FALSE),0)</f>
        <v>CLAMP FOR 1-5/8" UNISTRUT, EACH</v>
      </c>
      <c r="H46" s="26">
        <f>IFERROR(VLOOKUP(B46,Sheet2!A:D,4,FALSE),0)</f>
        <v>0.94</v>
      </c>
      <c r="I46" s="27">
        <f t="shared" si="1"/>
        <v>0</v>
      </c>
    </row>
    <row r="47" spans="1:9" x14ac:dyDescent="0.4">
      <c r="A47" s="39"/>
      <c r="B47" s="36" t="s">
        <v>66</v>
      </c>
      <c r="C47" s="35">
        <f>IFERROR(VLOOKUP(B47,Sheet2!A:C,3,FALSE),0)</f>
        <v>13.99</v>
      </c>
      <c r="D47" s="31"/>
      <c r="E47" s="32">
        <f t="shared" si="0"/>
        <v>0</v>
      </c>
      <c r="F47" s="33" t="s">
        <v>38</v>
      </c>
      <c r="G47" s="43" t="str">
        <f>IFERROR(VLOOKUP(B47,Sheet2!A:C,2,FALSE),0)</f>
        <v>CLAMP FOR 1-5/8" UNISTRUT, EACH</v>
      </c>
      <c r="H47" s="26">
        <f>IFERROR(VLOOKUP(B47,Sheet2!A:D,4,FALSE),0)</f>
        <v>1.25</v>
      </c>
      <c r="I47" s="27">
        <f t="shared" si="1"/>
        <v>0</v>
      </c>
    </row>
    <row r="48" spans="1:9" ht="13.5" thickBot="1" x14ac:dyDescent="0.45">
      <c r="A48" s="45" t="s">
        <v>67</v>
      </c>
      <c r="B48" s="46" t="s">
        <v>68</v>
      </c>
      <c r="C48" s="47">
        <f>IFERROR(VLOOKUP(B48,Sheet2!A:C,3,FALSE),0)</f>
        <v>19.489999999999998</v>
      </c>
      <c r="D48" s="48"/>
      <c r="E48" s="49">
        <f t="shared" si="0"/>
        <v>0</v>
      </c>
      <c r="F48" s="50"/>
      <c r="G48" s="51" t="str">
        <f>IFERROR(VLOOKUP(B48,Sheet2!A:C,2,FALSE),0)</f>
        <v>CANTILEVER ARM,  12",  1-5/8 UNISTRUT</v>
      </c>
      <c r="H48" s="26">
        <f>IFERROR(VLOOKUP(B48,Sheet2!A:D,4,FALSE),0)</f>
        <v>2.61</v>
      </c>
      <c r="I48" s="27">
        <f t="shared" si="1"/>
        <v>0</v>
      </c>
    </row>
    <row r="49" spans="1:9" ht="13.5" thickBot="1" x14ac:dyDescent="0.45">
      <c r="A49" s="19"/>
      <c r="B49" s="52"/>
      <c r="C49" s="53"/>
      <c r="D49" s="54"/>
      <c r="E49" s="55"/>
      <c r="F49" s="56"/>
      <c r="G49" s="57" t="s">
        <v>69</v>
      </c>
      <c r="H49" s="26">
        <f>IFERROR(VLOOKUP(B49,Sheet2!A:D,4,FALSE),0)</f>
        <v>0</v>
      </c>
      <c r="I49" s="27">
        <f t="shared" si="1"/>
        <v>0</v>
      </c>
    </row>
    <row r="50" spans="1:9" x14ac:dyDescent="0.4">
      <c r="A50" s="28"/>
      <c r="B50" s="36" t="s">
        <v>70</v>
      </c>
      <c r="C50" s="30">
        <f>IFERROR(VLOOKUP(B50,Sheet2!A:C,3,FALSE),0)</f>
        <v>14.37</v>
      </c>
      <c r="D50" s="31"/>
      <c r="E50" s="32">
        <f t="shared" si="0"/>
        <v>0</v>
      </c>
      <c r="F50" s="33" t="s">
        <v>19</v>
      </c>
      <c r="G50" s="43" t="str">
        <f>IFERROR(VLOOKUP(B50,Sheet2!A:C,2,FALSE),0)</f>
        <v>UNION</v>
      </c>
      <c r="H50" s="26">
        <f>IFERROR(VLOOKUP(B50,Sheet2!A:D,4,FALSE),0)</f>
        <v>0.19</v>
      </c>
      <c r="I50" s="27">
        <f t="shared" si="1"/>
        <v>0</v>
      </c>
    </row>
    <row r="51" spans="1:9" x14ac:dyDescent="0.4">
      <c r="A51" s="28" t="s">
        <v>71</v>
      </c>
      <c r="B51" s="36" t="s">
        <v>72</v>
      </c>
      <c r="C51" s="30">
        <f>IFERROR(VLOOKUP(B51,Sheet2!A:C,3,FALSE),0)</f>
        <v>22.27</v>
      </c>
      <c r="D51" s="31"/>
      <c r="E51" s="32">
        <f t="shared" si="0"/>
        <v>0</v>
      </c>
      <c r="F51" s="33" t="s">
        <v>21</v>
      </c>
      <c r="G51" s="43" t="str">
        <f>IFERROR(VLOOKUP(B51,Sheet2!A:C,2,FALSE),0)</f>
        <v>UNION</v>
      </c>
      <c r="H51" s="26">
        <f>IFERROR(VLOOKUP(B51,Sheet2!A:D,4,FALSE),0)</f>
        <v>0.36</v>
      </c>
      <c r="I51" s="27">
        <f t="shared" si="1"/>
        <v>0</v>
      </c>
    </row>
    <row r="52" spans="1:9" x14ac:dyDescent="0.4">
      <c r="A52" s="28"/>
      <c r="B52" s="36" t="s">
        <v>73</v>
      </c>
      <c r="C52" s="30">
        <f>IFERROR(VLOOKUP(B52,Sheet2!A:C,3,FALSE),0)</f>
        <v>36.6</v>
      </c>
      <c r="D52" s="31"/>
      <c r="E52" s="32">
        <f t="shared" si="0"/>
        <v>0</v>
      </c>
      <c r="F52" s="33" t="s">
        <v>23</v>
      </c>
      <c r="G52" s="43" t="str">
        <f>IFERROR(VLOOKUP(B52,Sheet2!A:C,2,FALSE),0)</f>
        <v>UNION</v>
      </c>
      <c r="H52" s="26">
        <f>IFERROR(VLOOKUP(B52,Sheet2!A:D,4,FALSE),0)</f>
        <v>1.26</v>
      </c>
      <c r="I52" s="27">
        <f t="shared" si="1"/>
        <v>0</v>
      </c>
    </row>
    <row r="53" spans="1:9" ht="13.5" thickBot="1" x14ac:dyDescent="0.45">
      <c r="A53" s="28"/>
      <c r="B53" s="58" t="s">
        <v>74</v>
      </c>
      <c r="C53" s="59">
        <f>IFERROR(VLOOKUP(B53,Sheet2!A:C,3,FALSE),0)</f>
        <v>45.47</v>
      </c>
      <c r="D53" s="60"/>
      <c r="E53" s="61">
        <f t="shared" si="0"/>
        <v>0</v>
      </c>
      <c r="F53" s="62" t="s">
        <v>25</v>
      </c>
      <c r="G53" s="63" t="str">
        <f>IFERROR(VLOOKUP(B53,Sheet2!A:C,2,FALSE),0)</f>
        <v>UNION</v>
      </c>
      <c r="H53" s="26">
        <f>IFERROR(VLOOKUP(B53,Sheet2!A:D,4,FALSE),0)</f>
        <v>2.4900000000000002</v>
      </c>
      <c r="I53" s="27">
        <f t="shared" si="1"/>
        <v>0</v>
      </c>
    </row>
    <row r="54" spans="1:9" x14ac:dyDescent="0.4">
      <c r="A54" s="19"/>
      <c r="B54" s="40"/>
      <c r="C54" s="21"/>
      <c r="D54" s="22"/>
      <c r="E54" s="23"/>
      <c r="F54" s="24"/>
      <c r="G54" s="64"/>
      <c r="H54" s="26">
        <f>IFERROR(VLOOKUP(B54,Sheet2!A:D,4,FALSE),0)</f>
        <v>0</v>
      </c>
      <c r="I54" s="27">
        <f t="shared" si="1"/>
        <v>0</v>
      </c>
    </row>
    <row r="55" spans="1:9" x14ac:dyDescent="0.4">
      <c r="A55" s="28"/>
      <c r="B55" s="36"/>
      <c r="C55" s="30"/>
      <c r="D55" s="31"/>
      <c r="E55" s="32"/>
      <c r="F55" s="33"/>
      <c r="G55" s="43"/>
      <c r="H55" s="26">
        <f>IFERROR(VLOOKUP(B55,Sheet2!A:D,4,FALSE),0)</f>
        <v>0</v>
      </c>
      <c r="I55" s="27">
        <f t="shared" si="1"/>
        <v>0</v>
      </c>
    </row>
    <row r="56" spans="1:9" x14ac:dyDescent="0.4">
      <c r="A56" s="28"/>
      <c r="B56" s="36" t="s">
        <v>75</v>
      </c>
      <c r="C56" s="30">
        <f>IFERROR(VLOOKUP(B56,Sheet2!A:C,3,FALSE),0)</f>
        <v>109.95</v>
      </c>
      <c r="D56" s="31"/>
      <c r="E56" s="32">
        <f t="shared" ref="E56" si="2">C56*D56</f>
        <v>0</v>
      </c>
      <c r="F56" s="33" t="s">
        <v>27</v>
      </c>
      <c r="G56" s="43" t="str">
        <f>IFERROR(VLOOKUP(B56,Sheet2!A:C,2,FALSE),0)</f>
        <v>UNION</v>
      </c>
      <c r="H56" s="26">
        <f>IFERROR(VLOOKUP(B56,Sheet2!A:D,4,FALSE),0)</f>
        <v>5.0999999999999996</v>
      </c>
      <c r="I56" s="27">
        <f t="shared" si="1"/>
        <v>0</v>
      </c>
    </row>
    <row r="57" spans="1:9" ht="13.5" thickBot="1" x14ac:dyDescent="0.45">
      <c r="A57" s="37"/>
      <c r="B57" s="46"/>
      <c r="C57" s="47"/>
      <c r="D57" s="48"/>
      <c r="E57" s="49"/>
      <c r="F57" s="50"/>
      <c r="G57" s="51"/>
      <c r="H57" s="26">
        <f>IFERROR(VLOOKUP(B57,Sheet2!A:D,4,FALSE),0)</f>
        <v>0</v>
      </c>
      <c r="I57" s="27">
        <f t="shared" si="1"/>
        <v>0</v>
      </c>
    </row>
    <row r="58" spans="1:9" x14ac:dyDescent="0.4">
      <c r="A58" s="28"/>
      <c r="B58" s="40" t="s">
        <v>76</v>
      </c>
      <c r="C58" s="21">
        <f>IFERROR(VLOOKUP(B58,Sheet2!A:C,3,FALSE),0)</f>
        <v>104.96</v>
      </c>
      <c r="D58" s="22"/>
      <c r="E58" s="23">
        <f t="shared" ref="E58:E59" si="3">C58*D58</f>
        <v>0</v>
      </c>
      <c r="F58" s="24" t="s">
        <v>36</v>
      </c>
      <c r="G58" s="41" t="str">
        <f>IFERROR(VLOOKUP(B58,Sheet2!A:C,2,FALSE),0)</f>
        <v>UNION</v>
      </c>
      <c r="H58" s="26">
        <f>IFERROR(VLOOKUP(B58,Sheet2!A:D,4,FALSE),0)</f>
        <v>2.16</v>
      </c>
      <c r="I58" s="27">
        <f t="shared" si="1"/>
        <v>0</v>
      </c>
    </row>
    <row r="59" spans="1:9" x14ac:dyDescent="0.4">
      <c r="A59" s="28"/>
      <c r="B59" s="36" t="s">
        <v>77</v>
      </c>
      <c r="C59" s="30">
        <f>IFERROR(VLOOKUP(B59,Sheet2!A:C,3,FALSE),0)</f>
        <v>141.65</v>
      </c>
      <c r="D59" s="31"/>
      <c r="E59" s="32">
        <f t="shared" si="3"/>
        <v>0</v>
      </c>
      <c r="F59" s="33" t="s">
        <v>38</v>
      </c>
      <c r="G59" s="43" t="str">
        <f>IFERROR(VLOOKUP(B59,Sheet2!A:C,2,FALSE),0)</f>
        <v>UNION</v>
      </c>
      <c r="H59" s="26">
        <f>IFERROR(VLOOKUP(B59,Sheet2!A:D,4,FALSE),0)</f>
        <v>4.84</v>
      </c>
      <c r="I59" s="27">
        <f t="shared" si="1"/>
        <v>0</v>
      </c>
    </row>
    <row r="60" spans="1:9" x14ac:dyDescent="0.4">
      <c r="A60" s="28"/>
      <c r="B60" s="36"/>
      <c r="C60" s="30"/>
      <c r="D60" s="65"/>
      <c r="E60" s="32"/>
      <c r="F60" s="33"/>
      <c r="G60" s="43"/>
      <c r="H60" s="26">
        <f>IFERROR(VLOOKUP(B60,Sheet2!A:D,4,FALSE),0)</f>
        <v>0</v>
      </c>
      <c r="I60" s="27">
        <f t="shared" si="1"/>
        <v>0</v>
      </c>
    </row>
    <row r="61" spans="1:9" x14ac:dyDescent="0.4">
      <c r="A61" s="28"/>
      <c r="B61" s="36" t="s">
        <v>76</v>
      </c>
      <c r="C61" s="30">
        <f>IFERROR(VLOOKUP(B61,Sheet2!A:C,3,FALSE),0)</f>
        <v>104.96</v>
      </c>
      <c r="D61" s="66">
        <f>(D71)+(D84*2)+(D93*2)+(D113*3)+(D158*2)+(D225)+(D244)+(D234*2)</f>
        <v>0</v>
      </c>
      <c r="E61" s="32">
        <f t="shared" ref="E61:E62" si="4">C61*D61</f>
        <v>0</v>
      </c>
      <c r="F61" s="33" t="s">
        <v>36</v>
      </c>
      <c r="G61" s="43" t="s">
        <v>78</v>
      </c>
      <c r="H61" s="26">
        <f>IFERROR(VLOOKUP(B61,Sheet2!A:D,4,FALSE),0)</f>
        <v>2.16</v>
      </c>
      <c r="I61" s="27">
        <f t="shared" si="1"/>
        <v>0</v>
      </c>
    </row>
    <row r="62" spans="1:9" ht="13.5" thickBot="1" x14ac:dyDescent="0.45">
      <c r="A62" s="37"/>
      <c r="B62" s="46" t="s">
        <v>77</v>
      </c>
      <c r="C62" s="47">
        <f>IFERROR(VLOOKUP(B62,Sheet2!A:C,3,FALSE),0)</f>
        <v>141.65</v>
      </c>
      <c r="D62" s="67">
        <f>(D71)+(D85*2)+(D94*2)+(D114*3)+(D159*2)+(D226)+(D245)+(D235*2)</f>
        <v>0</v>
      </c>
      <c r="E62" s="49">
        <f t="shared" si="4"/>
        <v>0</v>
      </c>
      <c r="F62" s="50" t="s">
        <v>38</v>
      </c>
      <c r="G62" s="51" t="s">
        <v>78</v>
      </c>
      <c r="H62" s="26">
        <f>IFERROR(VLOOKUP(B62,Sheet2!A:D,4,FALSE),0)</f>
        <v>4.84</v>
      </c>
      <c r="I62" s="27">
        <f t="shared" si="1"/>
        <v>0</v>
      </c>
    </row>
    <row r="63" spans="1:9" x14ac:dyDescent="0.4">
      <c r="A63" s="38"/>
      <c r="B63" s="40"/>
      <c r="C63" s="68"/>
      <c r="D63" s="69"/>
      <c r="E63" s="23"/>
      <c r="F63" s="24"/>
      <c r="G63" s="64"/>
      <c r="H63" s="26">
        <f>IFERROR(VLOOKUP(B63,Sheet2!A:D,4,FALSE),0)</f>
        <v>0</v>
      </c>
      <c r="I63" s="27">
        <f t="shared" si="1"/>
        <v>0</v>
      </c>
    </row>
    <row r="64" spans="1:9" x14ac:dyDescent="0.4">
      <c r="A64" s="39"/>
      <c r="B64" s="36" t="s">
        <v>79</v>
      </c>
      <c r="C64" s="70">
        <f>IFERROR(VLOOKUP(B64,Sheet2!A:C,3,FALSE),0)</f>
        <v>22.86</v>
      </c>
      <c r="D64" s="31"/>
      <c r="E64" s="32">
        <f t="shared" ref="E64:E69" si="5">C64*D64</f>
        <v>0</v>
      </c>
      <c r="F64" s="33" t="s">
        <v>21</v>
      </c>
      <c r="G64" s="43" t="str">
        <f>IFERROR(VLOOKUP(B64,Sheet2!A:C,2,FALSE),0)</f>
        <v>REDUCTION UNION 1" X 3/4"</v>
      </c>
      <c r="H64" s="26">
        <f>IFERROR(VLOOKUP(B64,Sheet2!A:D,4,FALSE),0)</f>
        <v>0.63</v>
      </c>
      <c r="I64" s="27">
        <f t="shared" si="1"/>
        <v>0</v>
      </c>
    </row>
    <row r="65" spans="1:9" x14ac:dyDescent="0.4">
      <c r="A65" s="39"/>
      <c r="B65" s="36" t="s">
        <v>80</v>
      </c>
      <c r="C65" s="70">
        <f>IFERROR(VLOOKUP(B65,Sheet2!A:C,3,FALSE),0)</f>
        <v>35.450000000000003</v>
      </c>
      <c r="D65" s="31"/>
      <c r="E65" s="32">
        <f t="shared" si="5"/>
        <v>0</v>
      </c>
      <c r="F65" s="33" t="s">
        <v>23</v>
      </c>
      <c r="G65" s="43" t="str">
        <f>IFERROR(VLOOKUP(B65,Sheet2!A:C,2,FALSE),0)</f>
        <v>REDUCTION UNION 1-1/2" X 3/4"</v>
      </c>
      <c r="H65" s="26">
        <f>IFERROR(VLOOKUP(B65,Sheet2!A:D,4,FALSE),0)</f>
        <v>1.08</v>
      </c>
      <c r="I65" s="27">
        <f t="shared" si="1"/>
        <v>0</v>
      </c>
    </row>
    <row r="66" spans="1:9" x14ac:dyDescent="0.4">
      <c r="A66" s="39"/>
      <c r="B66" s="36" t="s">
        <v>81</v>
      </c>
      <c r="C66" s="70">
        <f>IFERROR(VLOOKUP(B66,Sheet2!A:C,3,FALSE),0)</f>
        <v>35.450000000000003</v>
      </c>
      <c r="D66" s="31"/>
      <c r="E66" s="32">
        <f t="shared" si="5"/>
        <v>0</v>
      </c>
      <c r="F66" s="33" t="s">
        <v>23</v>
      </c>
      <c r="G66" s="43" t="str">
        <f>IFERROR(VLOOKUP(B66,Sheet2!A:C,2,FALSE),0)</f>
        <v>REDUCTION UNION 1-1/2" X 1"</v>
      </c>
      <c r="H66" s="26">
        <f>IFERROR(VLOOKUP(B66,Sheet2!A:D,4,FALSE),0)</f>
        <v>0.7</v>
      </c>
      <c r="I66" s="27">
        <f t="shared" si="1"/>
        <v>0</v>
      </c>
    </row>
    <row r="67" spans="1:9" x14ac:dyDescent="0.4">
      <c r="A67" s="39"/>
      <c r="B67" s="36" t="s">
        <v>82</v>
      </c>
      <c r="C67" s="70">
        <f>IFERROR(VLOOKUP(B67,Sheet2!A:C,3,FALSE),0)</f>
        <v>45.67</v>
      </c>
      <c r="D67" s="31"/>
      <c r="E67" s="32">
        <f t="shared" si="5"/>
        <v>0</v>
      </c>
      <c r="F67" s="33" t="s">
        <v>25</v>
      </c>
      <c r="G67" s="43" t="str">
        <f>IFERROR(VLOOKUP(B67,Sheet2!A:C,2,FALSE),0)</f>
        <v>REDUCTION UNION 2" X 3/4"</v>
      </c>
      <c r="H67" s="26">
        <f>IFERROR(VLOOKUP(B67,Sheet2!A:D,4,FALSE),0)</f>
        <v>1.76</v>
      </c>
      <c r="I67" s="27">
        <f t="shared" si="1"/>
        <v>0</v>
      </c>
    </row>
    <row r="68" spans="1:9" x14ac:dyDescent="0.4">
      <c r="A68" s="39"/>
      <c r="B68" s="36" t="s">
        <v>83</v>
      </c>
      <c r="C68" s="70">
        <f>IFERROR(VLOOKUP(B68,Sheet2!A:C,3,FALSE),0)</f>
        <v>45.67</v>
      </c>
      <c r="D68" s="31"/>
      <c r="E68" s="32">
        <f t="shared" si="5"/>
        <v>0</v>
      </c>
      <c r="F68" s="33" t="s">
        <v>25</v>
      </c>
      <c r="G68" s="43" t="str">
        <f>IFERROR(VLOOKUP(B68,Sheet2!A:C,2,FALSE),0)</f>
        <v>REDUCTION UNION 2" X 1"</v>
      </c>
      <c r="H68" s="26">
        <f>IFERROR(VLOOKUP(B68,Sheet2!A:D,4,FALSE),0)</f>
        <v>1.1000000000000001</v>
      </c>
      <c r="I68" s="27">
        <f t="shared" si="1"/>
        <v>0</v>
      </c>
    </row>
    <row r="69" spans="1:9" ht="13.5" thickBot="1" x14ac:dyDescent="0.45">
      <c r="A69" s="71"/>
      <c r="B69" s="46" t="s">
        <v>84</v>
      </c>
      <c r="C69" s="72">
        <f>IFERROR(VLOOKUP(B69,Sheet2!A:C,3,FALSE),0)</f>
        <v>48.73</v>
      </c>
      <c r="D69" s="48"/>
      <c r="E69" s="32">
        <f t="shared" si="5"/>
        <v>0</v>
      </c>
      <c r="F69" s="50" t="s">
        <v>25</v>
      </c>
      <c r="G69" s="51" t="str">
        <f>IFERROR(VLOOKUP(B69,Sheet2!A:C,2,FALSE),0)</f>
        <v>REDUCTION UNION 2" X 1-1/2"</v>
      </c>
      <c r="H69" s="26">
        <f>IFERROR(VLOOKUP(B69,Sheet2!A:D,4,FALSE),0)</f>
        <v>1.79</v>
      </c>
      <c r="I69" s="27">
        <f t="shared" si="1"/>
        <v>0</v>
      </c>
    </row>
    <row r="70" spans="1:9" x14ac:dyDescent="0.4">
      <c r="A70" s="38"/>
      <c r="B70" s="40"/>
      <c r="C70" s="68"/>
      <c r="D70" s="69"/>
      <c r="E70" s="23"/>
      <c r="F70" s="24"/>
      <c r="G70" s="64"/>
      <c r="H70" s="26">
        <f>IFERROR(VLOOKUP(B70,Sheet2!A:D,4,FALSE),0)</f>
        <v>0</v>
      </c>
      <c r="I70" s="27">
        <f t="shared" si="1"/>
        <v>0</v>
      </c>
    </row>
    <row r="71" spans="1:9" x14ac:dyDescent="0.4">
      <c r="A71" s="39"/>
      <c r="B71" s="36" t="s">
        <v>85</v>
      </c>
      <c r="C71" s="30">
        <f>IFERROR(VLOOKUP(B71,Sheet2!A:C,3,FALSE),0)</f>
        <v>366.56</v>
      </c>
      <c r="D71" s="31"/>
      <c r="E71" s="32">
        <f t="shared" ref="E71" si="6">C71*D71</f>
        <v>0</v>
      </c>
      <c r="F71" s="33"/>
      <c r="G71" s="43" t="str">
        <f>IFERROR(VLOOKUP(B71,Sheet2!A:C,2,FALSE),0)</f>
        <v xml:space="preserve">REDUCTION UNION 6" X 4"       </v>
      </c>
      <c r="H71" s="26">
        <f>IFERROR(VLOOKUP(B71,Sheet2!A:D,4,FALSE),0)</f>
        <v>7.5</v>
      </c>
      <c r="I71" s="27">
        <f t="shared" si="1"/>
        <v>0</v>
      </c>
    </row>
    <row r="72" spans="1:9" ht="13.5" thickBot="1" x14ac:dyDescent="0.45">
      <c r="A72" s="39"/>
      <c r="B72" s="46"/>
      <c r="C72" s="73"/>
      <c r="D72" s="74"/>
      <c r="E72" s="49"/>
      <c r="F72" s="50"/>
      <c r="G72" s="51"/>
      <c r="H72" s="26">
        <f>IFERROR(VLOOKUP(B72,Sheet2!A:D,4,FALSE),0)</f>
        <v>0</v>
      </c>
      <c r="I72" s="27">
        <f t="shared" ref="I72:I132" si="7">H72*D72</f>
        <v>0</v>
      </c>
    </row>
    <row r="73" spans="1:9" ht="13.5" thickBot="1" x14ac:dyDescent="0.45">
      <c r="A73" s="71"/>
      <c r="B73" s="75"/>
      <c r="C73" s="76"/>
      <c r="D73" s="77"/>
      <c r="E73" s="55"/>
      <c r="F73" s="56"/>
      <c r="G73" s="57" t="s">
        <v>86</v>
      </c>
      <c r="H73" s="26">
        <f>IFERROR(VLOOKUP(B73,Sheet2!A:D,4,FALSE),0)</f>
        <v>0</v>
      </c>
      <c r="I73" s="27">
        <f t="shared" si="7"/>
        <v>0</v>
      </c>
    </row>
    <row r="74" spans="1:9" ht="13.5" thickBot="1" x14ac:dyDescent="0.45">
      <c r="A74" s="19"/>
      <c r="B74" s="40" t="s">
        <v>87</v>
      </c>
      <c r="C74" s="21">
        <f>IFERROR(VLOOKUP(B74,Sheet2!A:C,3,FALSE),0)</f>
        <v>15.67</v>
      </c>
      <c r="D74" s="205"/>
      <c r="E74" s="23">
        <f t="shared" ref="E74:E80" si="8">C74*D74</f>
        <v>0</v>
      </c>
      <c r="F74" s="24" t="s">
        <v>19</v>
      </c>
      <c r="G74" s="78" t="str">
        <f>IFERROR(VLOOKUP(B74,Sheet2!A:C,2,FALSE),0)</f>
        <v>90° ELBOW</v>
      </c>
      <c r="H74" s="26">
        <f>IFERROR(VLOOKUP(B74,Sheet2!A:D,4,FALSE),0)</f>
        <v>0.28000000000000003</v>
      </c>
      <c r="I74" s="27">
        <f t="shared" si="7"/>
        <v>0</v>
      </c>
    </row>
    <row r="75" spans="1:9" ht="13.5" thickBot="1" x14ac:dyDescent="0.45">
      <c r="A75" s="28"/>
      <c r="B75" s="36" t="s">
        <v>88</v>
      </c>
      <c r="C75" s="30">
        <f>IFERROR(VLOOKUP(B75,Sheet2!A:C,3,FALSE),0)</f>
        <v>23.64</v>
      </c>
      <c r="D75" s="204"/>
      <c r="E75" s="79">
        <f t="shared" si="8"/>
        <v>0</v>
      </c>
      <c r="F75" s="33" t="s">
        <v>21</v>
      </c>
      <c r="G75" s="80" t="str">
        <f>IFERROR(VLOOKUP(B75,Sheet2!A:C,2,FALSE),0)</f>
        <v>90° ELBOW</v>
      </c>
      <c r="H75" s="26">
        <f>IFERROR(VLOOKUP(B75,Sheet2!A:D,4,FALSE),0)</f>
        <v>0.33</v>
      </c>
      <c r="I75" s="27">
        <f t="shared" si="7"/>
        <v>0</v>
      </c>
    </row>
    <row r="76" spans="1:9" ht="13.5" thickBot="1" x14ac:dyDescent="0.45">
      <c r="A76" s="28"/>
      <c r="B76" s="36" t="s">
        <v>89</v>
      </c>
      <c r="C76" s="30">
        <f>IFERROR(VLOOKUP(B76,Sheet2!A:C,3,FALSE),0)</f>
        <v>38.1</v>
      </c>
      <c r="D76" s="204"/>
      <c r="E76" s="79">
        <f t="shared" si="8"/>
        <v>0</v>
      </c>
      <c r="F76" s="33" t="s">
        <v>23</v>
      </c>
      <c r="G76" s="80" t="str">
        <f>IFERROR(VLOOKUP(B76,Sheet2!A:C,2,FALSE),0)</f>
        <v>90° ELBOW</v>
      </c>
      <c r="H76" s="26">
        <f>IFERROR(VLOOKUP(B76,Sheet2!A:D,4,FALSE),0)</f>
        <v>1.2</v>
      </c>
      <c r="I76" s="27">
        <f t="shared" si="7"/>
        <v>0</v>
      </c>
    </row>
    <row r="77" spans="1:9" x14ac:dyDescent="0.4">
      <c r="A77" s="28"/>
      <c r="B77" s="36" t="s">
        <v>90</v>
      </c>
      <c r="C77" s="30">
        <f>IFERROR(VLOOKUP(B77,Sheet2!A:C,3,FALSE),0)</f>
        <v>53.94</v>
      </c>
      <c r="D77" s="31"/>
      <c r="E77" s="79">
        <f t="shared" si="8"/>
        <v>0</v>
      </c>
      <c r="F77" s="33" t="s">
        <v>25</v>
      </c>
      <c r="G77" s="80" t="str">
        <f>IFERROR(VLOOKUP(B77,Sheet2!A:C,2,FALSE),0)</f>
        <v>90° ELBOW</v>
      </c>
      <c r="H77" s="26">
        <f>IFERROR(VLOOKUP(B77,Sheet2!A:D,4,FALSE),0)</f>
        <v>2.2000000000000002</v>
      </c>
      <c r="I77" s="27">
        <f t="shared" si="7"/>
        <v>0</v>
      </c>
    </row>
    <row r="78" spans="1:9" ht="13.5" thickBot="1" x14ac:dyDescent="0.45">
      <c r="A78" s="37"/>
      <c r="B78" s="46"/>
      <c r="C78" s="47"/>
      <c r="D78" s="48"/>
      <c r="E78" s="81"/>
      <c r="F78" s="50"/>
      <c r="G78" s="82">
        <f>IFERROR(VLOOKUP(B78,Sheet2!A:C,2,FALSE),0)</f>
        <v>0</v>
      </c>
      <c r="H78" s="26">
        <f>IFERROR(VLOOKUP(B78,Sheet2!A:D,4,FALSE),0)</f>
        <v>0</v>
      </c>
      <c r="I78" s="27">
        <f t="shared" si="7"/>
        <v>0</v>
      </c>
    </row>
    <row r="79" spans="1:9" x14ac:dyDescent="0.4">
      <c r="A79" s="19"/>
      <c r="B79" s="40"/>
      <c r="C79" s="21"/>
      <c r="D79" s="22"/>
      <c r="E79" s="23"/>
      <c r="F79" s="24"/>
      <c r="G79" s="83"/>
      <c r="H79" s="26">
        <f>IFERROR(VLOOKUP(B79,Sheet2!A:D,4,FALSE),0)</f>
        <v>0</v>
      </c>
      <c r="I79" s="27">
        <f t="shared" si="7"/>
        <v>0</v>
      </c>
    </row>
    <row r="80" spans="1:9" x14ac:dyDescent="0.4">
      <c r="A80" s="28"/>
      <c r="B80" s="36" t="s">
        <v>91</v>
      </c>
      <c r="C80" s="30">
        <f>IFERROR(VLOOKUP(B80,Sheet2!A:C,3,FALSE),0)</f>
        <v>132.5</v>
      </c>
      <c r="D80" s="31"/>
      <c r="E80" s="79">
        <f t="shared" si="8"/>
        <v>0</v>
      </c>
      <c r="F80" s="33" t="s">
        <v>27</v>
      </c>
      <c r="G80" s="80" t="str">
        <f>IFERROR(VLOOKUP(B80,Sheet2!A:C,2,FALSE),0)</f>
        <v>90° ELBOW</v>
      </c>
      <c r="H80" s="26">
        <f>IFERROR(VLOOKUP(B80,Sheet2!A:D,4,FALSE),0)</f>
        <v>7.3</v>
      </c>
      <c r="I80" s="27">
        <f t="shared" si="7"/>
        <v>0</v>
      </c>
    </row>
    <row r="81" spans="1:9" x14ac:dyDescent="0.4">
      <c r="A81" s="28"/>
      <c r="B81" s="36"/>
      <c r="C81" s="84"/>
      <c r="D81" s="85"/>
      <c r="E81" s="79"/>
      <c r="F81" s="33"/>
      <c r="G81" s="80"/>
      <c r="H81" s="26">
        <f>IFERROR(VLOOKUP(B81,Sheet2!A:D,4,FALSE),0)</f>
        <v>0</v>
      </c>
      <c r="I81" s="27">
        <f t="shared" si="7"/>
        <v>0</v>
      </c>
    </row>
    <row r="82" spans="1:9" ht="13.5" thickBot="1" x14ac:dyDescent="0.45">
      <c r="A82" s="37"/>
      <c r="B82" s="46"/>
      <c r="C82" s="73"/>
      <c r="D82" s="74"/>
      <c r="E82" s="81"/>
      <c r="F82" s="50"/>
      <c r="G82" s="82"/>
      <c r="H82" s="26">
        <f>IFERROR(VLOOKUP(B82,Sheet2!A:D,4,FALSE),0)</f>
        <v>0</v>
      </c>
      <c r="I82" s="27">
        <f t="shared" si="7"/>
        <v>0</v>
      </c>
    </row>
    <row r="83" spans="1:9" x14ac:dyDescent="0.4">
      <c r="A83" s="19"/>
      <c r="B83" s="40"/>
      <c r="C83" s="68"/>
      <c r="D83" s="69"/>
      <c r="E83" s="23"/>
      <c r="F83" s="24"/>
      <c r="G83" s="83"/>
      <c r="H83" s="26">
        <f>IFERROR(VLOOKUP(B83,Sheet2!A:D,4,FALSE),0)</f>
        <v>0</v>
      </c>
      <c r="I83" s="27">
        <f t="shared" si="7"/>
        <v>0</v>
      </c>
    </row>
    <row r="84" spans="1:9" x14ac:dyDescent="0.4">
      <c r="A84" s="28"/>
      <c r="B84" s="36" t="s">
        <v>92</v>
      </c>
      <c r="C84" s="30">
        <f>IFERROR(VLOOKUP(B84,Sheet2!A:C,3,FALSE),0)</f>
        <v>90.95</v>
      </c>
      <c r="D84" s="31"/>
      <c r="E84" s="79">
        <f t="shared" ref="E84:E85" si="9">C84*D84</f>
        <v>0</v>
      </c>
      <c r="F84" s="33" t="s">
        <v>36</v>
      </c>
      <c r="G84" s="80" t="str">
        <f>IFERROR(VLOOKUP(B84,Sheet2!A:C,2,FALSE),0)</f>
        <v xml:space="preserve">90° ELBOW                   </v>
      </c>
      <c r="H84" s="26">
        <f>IFERROR(VLOOKUP(B84,Sheet2!A:D,4,FALSE),0)</f>
        <v>1.89</v>
      </c>
      <c r="I84" s="27">
        <f t="shared" si="7"/>
        <v>0</v>
      </c>
    </row>
    <row r="85" spans="1:9" x14ac:dyDescent="0.4">
      <c r="A85" s="28"/>
      <c r="B85" s="36" t="s">
        <v>93</v>
      </c>
      <c r="C85" s="30">
        <f>IFERROR(VLOOKUP(B85,Sheet2!A:C,3,FALSE),0)</f>
        <v>175.83</v>
      </c>
      <c r="D85" s="31"/>
      <c r="E85" s="79">
        <f t="shared" si="9"/>
        <v>0</v>
      </c>
      <c r="F85" s="33" t="s">
        <v>38</v>
      </c>
      <c r="G85" s="80" t="str">
        <f>IFERROR(VLOOKUP(B85,Sheet2!A:C,2,FALSE),0)</f>
        <v xml:space="preserve">90° ELBOW                     </v>
      </c>
      <c r="H85" s="26">
        <f>IFERROR(VLOOKUP(B85,Sheet2!A:D,4,FALSE),0)</f>
        <v>4.09</v>
      </c>
      <c r="I85" s="27">
        <f t="shared" si="7"/>
        <v>0</v>
      </c>
    </row>
    <row r="86" spans="1:9" ht="13.5" thickBot="1" x14ac:dyDescent="0.45">
      <c r="A86" s="37"/>
      <c r="B86" s="46"/>
      <c r="C86" s="73"/>
      <c r="D86" s="74"/>
      <c r="E86" s="81"/>
      <c r="F86" s="50"/>
      <c r="G86" s="82"/>
      <c r="H86" s="26">
        <f>IFERROR(VLOOKUP(B86,Sheet2!A:D,4,FALSE),0)</f>
        <v>0</v>
      </c>
      <c r="I86" s="27">
        <f t="shared" si="7"/>
        <v>0</v>
      </c>
    </row>
    <row r="87" spans="1:9" x14ac:dyDescent="0.4">
      <c r="A87" s="19"/>
      <c r="B87" s="86"/>
      <c r="C87" s="87"/>
      <c r="D87" s="88"/>
      <c r="E87" s="79"/>
      <c r="F87" s="89" t="s">
        <v>19</v>
      </c>
      <c r="G87" s="90" t="s">
        <v>94</v>
      </c>
      <c r="H87" s="26">
        <f>IFERROR(VLOOKUP(B87,Sheet2!A:D,4,FALSE),0)</f>
        <v>0</v>
      </c>
      <c r="I87" s="27">
        <f t="shared" si="7"/>
        <v>0</v>
      </c>
    </row>
    <row r="88" spans="1:9" x14ac:dyDescent="0.4">
      <c r="A88" s="28"/>
      <c r="B88" s="92" t="s">
        <v>95</v>
      </c>
      <c r="C88" s="30">
        <f>IFERROR(VLOOKUP(B88,Sheet2!A:C,3,FALSE),0)</f>
        <v>23.94</v>
      </c>
      <c r="D88" s="31"/>
      <c r="E88" s="79">
        <f t="shared" ref="E88:E91" si="10">C88*D88</f>
        <v>0</v>
      </c>
      <c r="F88" s="33" t="s">
        <v>21</v>
      </c>
      <c r="G88" s="93" t="str">
        <f>IFERROR(VLOOKUP(B88,Sheet2!A:C,2,FALSE),0)</f>
        <v>45° ELBOW</v>
      </c>
      <c r="H88" s="26">
        <f>IFERROR(VLOOKUP(B88,Sheet2!A:D,4,FALSE),0)</f>
        <v>0.5</v>
      </c>
      <c r="I88" s="27">
        <f t="shared" si="7"/>
        <v>0</v>
      </c>
    </row>
    <row r="89" spans="1:9" x14ac:dyDescent="0.4">
      <c r="A89" s="28"/>
      <c r="B89" s="92" t="s">
        <v>96</v>
      </c>
      <c r="C89" s="30">
        <f>IFERROR(VLOOKUP(B89,Sheet2!A:C,3,FALSE),0)</f>
        <v>44.39</v>
      </c>
      <c r="D89" s="31"/>
      <c r="E89" s="79">
        <f t="shared" si="10"/>
        <v>0</v>
      </c>
      <c r="F89" s="33" t="s">
        <v>97</v>
      </c>
      <c r="G89" s="93" t="str">
        <f>IFERROR(VLOOKUP(B89,Sheet2!A:C,2,FALSE),0)</f>
        <v>45° ELBOW</v>
      </c>
      <c r="H89" s="26">
        <f>IFERROR(VLOOKUP(B89,Sheet2!A:D,4,FALSE),0)</f>
        <v>1.78</v>
      </c>
      <c r="I89" s="27">
        <f t="shared" si="7"/>
        <v>0</v>
      </c>
    </row>
    <row r="90" spans="1:9" x14ac:dyDescent="0.4">
      <c r="A90" s="28"/>
      <c r="B90" s="92" t="s">
        <v>98</v>
      </c>
      <c r="C90" s="30">
        <f>IFERROR(VLOOKUP(B90,Sheet2!A:C,3,FALSE),0)</f>
        <v>58.79</v>
      </c>
      <c r="D90" s="31"/>
      <c r="E90" s="79">
        <f t="shared" si="10"/>
        <v>0</v>
      </c>
      <c r="F90" s="33" t="s">
        <v>25</v>
      </c>
      <c r="G90" s="93" t="str">
        <f>IFERROR(VLOOKUP(B90,Sheet2!A:C,2,FALSE),0)</f>
        <v>45° ELBOW</v>
      </c>
      <c r="H90" s="26">
        <f>IFERROR(VLOOKUP(B90,Sheet2!A:D,4,FALSE),0)</f>
        <v>3.59</v>
      </c>
      <c r="I90" s="27">
        <f t="shared" si="7"/>
        <v>0</v>
      </c>
    </row>
    <row r="91" spans="1:9" ht="13.5" thickBot="1" x14ac:dyDescent="0.45">
      <c r="A91" s="37"/>
      <c r="B91" s="94" t="s">
        <v>99</v>
      </c>
      <c r="C91" s="59">
        <f>IFERROR(VLOOKUP(B91,Sheet2!A:C,3,FALSE),0)</f>
        <v>0</v>
      </c>
      <c r="D91" s="60"/>
      <c r="E91" s="95">
        <f t="shared" si="10"/>
        <v>0</v>
      </c>
      <c r="F91" s="62"/>
      <c r="G91" s="96">
        <f>IFERROR(VLOOKUP(B91,Sheet2!A:C,2,FALSE),0)</f>
        <v>0</v>
      </c>
      <c r="H91" s="26">
        <f>IFERROR(VLOOKUP(B91,Sheet2!A:D,4,FALSE),0)</f>
        <v>0</v>
      </c>
      <c r="I91" s="27">
        <f t="shared" si="7"/>
        <v>0</v>
      </c>
    </row>
    <row r="92" spans="1:9" x14ac:dyDescent="0.4">
      <c r="A92" s="38"/>
      <c r="B92" s="40"/>
      <c r="C92" s="21"/>
      <c r="D92" s="22"/>
      <c r="E92" s="23"/>
      <c r="F92" s="24"/>
      <c r="G92" s="78"/>
      <c r="H92" s="26">
        <f>IFERROR(VLOOKUP(B92,Sheet2!A:D,4,FALSE),0)</f>
        <v>0</v>
      </c>
      <c r="I92" s="27">
        <f t="shared" si="7"/>
        <v>0</v>
      </c>
    </row>
    <row r="93" spans="1:9" x14ac:dyDescent="0.4">
      <c r="A93" s="39"/>
      <c r="B93" s="36" t="s">
        <v>100</v>
      </c>
      <c r="C93" s="30">
        <f>IFERROR(VLOOKUP(B93,Sheet2!A:C,3,FALSE),0)</f>
        <v>90.95</v>
      </c>
      <c r="D93" s="31"/>
      <c r="E93" s="32">
        <f t="shared" ref="E93:E94" si="11">C93*D93</f>
        <v>0</v>
      </c>
      <c r="F93" s="33" t="s">
        <v>36</v>
      </c>
      <c r="G93" s="97" t="str">
        <f>IFERROR(VLOOKUP(B93,Sheet2!A:C,2,FALSE),0)</f>
        <v xml:space="preserve">45° ELBOW                   </v>
      </c>
      <c r="H93" s="26">
        <f>IFERROR(VLOOKUP(B93,Sheet2!A:D,4,FALSE),0)</f>
        <v>3.29</v>
      </c>
      <c r="I93" s="27">
        <f t="shared" si="7"/>
        <v>0</v>
      </c>
    </row>
    <row r="94" spans="1:9" x14ac:dyDescent="0.4">
      <c r="A94" s="39"/>
      <c r="B94" s="36" t="s">
        <v>101</v>
      </c>
      <c r="C94" s="30">
        <f>IFERROR(VLOOKUP(B94,Sheet2!A:C,3,FALSE),0)</f>
        <v>175.83</v>
      </c>
      <c r="D94" s="31"/>
      <c r="E94" s="32">
        <f t="shared" si="11"/>
        <v>0</v>
      </c>
      <c r="F94" s="33" t="s">
        <v>38</v>
      </c>
      <c r="G94" s="97" t="str">
        <f>IFERROR(VLOOKUP(B94,Sheet2!A:C,2,FALSE),0)</f>
        <v xml:space="preserve">45° ELBOW                 </v>
      </c>
      <c r="H94" s="26">
        <f>IFERROR(VLOOKUP(B94,Sheet2!A:D,4,FALSE),0)</f>
        <v>7.24</v>
      </c>
      <c r="I94" s="27">
        <f t="shared" si="7"/>
        <v>0</v>
      </c>
    </row>
    <row r="95" spans="1:9" ht="13.5" thickBot="1" x14ac:dyDescent="0.45">
      <c r="A95" s="71"/>
      <c r="B95" s="46"/>
      <c r="C95" s="47"/>
      <c r="D95" s="48"/>
      <c r="E95" s="49"/>
      <c r="F95" s="50"/>
      <c r="G95" s="98"/>
      <c r="H95" s="26">
        <f>IFERROR(VLOOKUP(B95,Sheet2!A:D,4,FALSE),0)</f>
        <v>0</v>
      </c>
      <c r="I95" s="27">
        <f t="shared" si="7"/>
        <v>0</v>
      </c>
    </row>
    <row r="96" spans="1:9" ht="13.5" thickBot="1" x14ac:dyDescent="0.45">
      <c r="A96" s="19"/>
      <c r="B96" s="208" t="s">
        <v>102</v>
      </c>
      <c r="C96" s="211"/>
      <c r="D96" s="211"/>
      <c r="E96" s="211"/>
      <c r="F96" s="211"/>
      <c r="G96" s="212"/>
      <c r="H96" s="26">
        <f>IFERROR(VLOOKUP(B96,Sheet2!A:D,4,FALSE),0)</f>
        <v>0</v>
      </c>
      <c r="I96" s="27">
        <f t="shared" si="7"/>
        <v>0</v>
      </c>
    </row>
    <row r="97" spans="1:9" x14ac:dyDescent="0.4">
      <c r="A97" s="28"/>
      <c r="B97" s="40" t="s">
        <v>103</v>
      </c>
      <c r="C97" s="30">
        <f>IFERROR(VLOOKUP(B97,Sheet2!A:C,3,FALSE),0)</f>
        <v>30.94</v>
      </c>
      <c r="D97" s="22"/>
      <c r="E97" s="23">
        <f t="shared" ref="E97:E101" si="12">C97*D97</f>
        <v>0</v>
      </c>
      <c r="F97" s="24" t="s">
        <v>19</v>
      </c>
      <c r="G97" s="78" t="str">
        <f>IFERROR(VLOOKUP(B97,Sheet2!A:C,2,FALSE),0)</f>
        <v>90° ELBOW X 1/4" FEMALE NPT</v>
      </c>
      <c r="H97" s="26">
        <f>IFERROR(VLOOKUP(B97,Sheet2!A:D,4,FALSE),0)</f>
        <v>0</v>
      </c>
      <c r="I97" s="27">
        <f t="shared" si="7"/>
        <v>0</v>
      </c>
    </row>
    <row r="98" spans="1:9" x14ac:dyDescent="0.4">
      <c r="A98" s="28"/>
      <c r="B98" s="36" t="s">
        <v>104</v>
      </c>
      <c r="C98" s="30">
        <f>IFERROR(VLOOKUP(B98,Sheet2!A:C,3,FALSE),0)</f>
        <v>32.1</v>
      </c>
      <c r="D98" s="31"/>
      <c r="E98" s="79">
        <f t="shared" si="12"/>
        <v>0</v>
      </c>
      <c r="F98" s="33" t="s">
        <v>19</v>
      </c>
      <c r="G98" s="97" t="str">
        <f>IFERROR(VLOOKUP(B98,Sheet2!A:C,2,FALSE),0)</f>
        <v>90° ELBOW X 1/2" FEMALE NPT</v>
      </c>
      <c r="H98" s="26">
        <f>IFERROR(VLOOKUP(B98,Sheet2!A:D,4,FALSE),0)</f>
        <v>1.07</v>
      </c>
      <c r="I98" s="27">
        <f t="shared" si="7"/>
        <v>0</v>
      </c>
    </row>
    <row r="99" spans="1:9" x14ac:dyDescent="0.4">
      <c r="A99" s="28"/>
      <c r="B99" s="36" t="s">
        <v>105</v>
      </c>
      <c r="C99" s="30">
        <f>IFERROR(VLOOKUP(B99,Sheet2!A:C,3,FALSE),0)</f>
        <v>37.97</v>
      </c>
      <c r="D99" s="31"/>
      <c r="E99" s="79">
        <f t="shared" si="12"/>
        <v>0</v>
      </c>
      <c r="F99" s="33" t="s">
        <v>21</v>
      </c>
      <c r="G99" s="97" t="str">
        <f>IFERROR(VLOOKUP(B99,Sheet2!A:C,2,FALSE),0)</f>
        <v>90° ELBOW X 1/4" FEMALE NPT</v>
      </c>
      <c r="H99" s="26">
        <f>IFERROR(VLOOKUP(B99,Sheet2!A:D,4,FALSE),0)</f>
        <v>0</v>
      </c>
      <c r="I99" s="27">
        <f t="shared" si="7"/>
        <v>0</v>
      </c>
    </row>
    <row r="100" spans="1:9" x14ac:dyDescent="0.4">
      <c r="A100" s="28"/>
      <c r="B100" s="36" t="s">
        <v>106</v>
      </c>
      <c r="C100" s="30">
        <f>IFERROR(VLOOKUP(B100,Sheet2!A:C,3,FALSE),0)</f>
        <v>37.69</v>
      </c>
      <c r="D100" s="31"/>
      <c r="E100" s="79">
        <f t="shared" si="12"/>
        <v>0</v>
      </c>
      <c r="F100" s="33" t="s">
        <v>21</v>
      </c>
      <c r="G100" s="80" t="str">
        <f>IFERROR(VLOOKUP(B100,Sheet2!A:C,2,FALSE),0)</f>
        <v>90° ELBOW X 1/2" FEMALE NPT</v>
      </c>
      <c r="H100" s="26">
        <f>IFERROR(VLOOKUP(B100,Sheet2!A:D,4,FALSE),0)</f>
        <v>1.23</v>
      </c>
      <c r="I100" s="27">
        <f t="shared" si="7"/>
        <v>0</v>
      </c>
    </row>
    <row r="101" spans="1:9" ht="13.5" thickBot="1" x14ac:dyDescent="0.45">
      <c r="A101" s="37"/>
      <c r="B101" s="58" t="s">
        <v>107</v>
      </c>
      <c r="C101" s="30">
        <f>IFERROR(VLOOKUP(B101,Sheet2!A:C,3,FALSE),0)</f>
        <v>37.69</v>
      </c>
      <c r="D101" s="48"/>
      <c r="E101" s="95">
        <f t="shared" si="12"/>
        <v>0</v>
      </c>
      <c r="F101" s="62" t="s">
        <v>21</v>
      </c>
      <c r="G101" s="99" t="str">
        <f>IFERROR(VLOOKUP(B101,Sheet2!A:C,2,FALSE),0)</f>
        <v>90° ELBOW X 3/4" FEMALE NPT</v>
      </c>
      <c r="H101" s="26">
        <f>IFERROR(VLOOKUP(B101,Sheet2!A:D,4,FALSE),0)</f>
        <v>0.88</v>
      </c>
      <c r="I101" s="27">
        <f t="shared" si="7"/>
        <v>0</v>
      </c>
    </row>
    <row r="102" spans="1:9" ht="13.5" thickBot="1" x14ac:dyDescent="0.45">
      <c r="A102" s="39"/>
      <c r="B102" s="75"/>
      <c r="C102" s="55"/>
      <c r="D102" s="100"/>
      <c r="E102" s="55"/>
      <c r="F102" s="56"/>
      <c r="G102" s="101" t="s">
        <v>108</v>
      </c>
      <c r="H102" s="26">
        <f>IFERROR(VLOOKUP(B102,Sheet2!A:D,4,FALSE),0)</f>
        <v>0</v>
      </c>
      <c r="I102" s="27">
        <f t="shared" si="7"/>
        <v>0</v>
      </c>
    </row>
    <row r="103" spans="1:9" x14ac:dyDescent="0.4">
      <c r="A103" s="28"/>
      <c r="B103" s="102" t="s">
        <v>109</v>
      </c>
      <c r="C103" s="30">
        <f>IFERROR(VLOOKUP(B103,Sheet2!A:C,3,FALSE),0)</f>
        <v>19.88</v>
      </c>
      <c r="D103" s="22"/>
      <c r="E103" s="79">
        <f t="shared" ref="E103:E106" si="13">C103*D103</f>
        <v>0</v>
      </c>
      <c r="F103" s="89" t="s">
        <v>19</v>
      </c>
      <c r="G103" s="103" t="str">
        <f>IFERROR(VLOOKUP(B103,Sheet2!A:C,2,FALSE),0)</f>
        <v>EQUAL TEE</v>
      </c>
      <c r="H103" s="26">
        <f>IFERROR(VLOOKUP(B103,Sheet2!A:D,4,FALSE),0)</f>
        <v>0.17</v>
      </c>
      <c r="I103" s="27">
        <f t="shared" si="7"/>
        <v>0</v>
      </c>
    </row>
    <row r="104" spans="1:9" x14ac:dyDescent="0.4">
      <c r="A104" s="28"/>
      <c r="B104" s="36" t="s">
        <v>110</v>
      </c>
      <c r="C104" s="30">
        <f>IFERROR(VLOOKUP(B104,Sheet2!A:C,3,FALSE),0)</f>
        <v>28.05</v>
      </c>
      <c r="D104" s="31"/>
      <c r="E104" s="79">
        <f t="shared" si="13"/>
        <v>0</v>
      </c>
      <c r="F104" s="33" t="s">
        <v>21</v>
      </c>
      <c r="G104" s="80" t="str">
        <f>IFERROR(VLOOKUP(B104,Sheet2!A:C,2,FALSE),0)</f>
        <v>EQUAL TEE</v>
      </c>
      <c r="H104" s="26">
        <f>IFERROR(VLOOKUP(B104,Sheet2!A:D,4,FALSE),0)</f>
        <v>0.31</v>
      </c>
      <c r="I104" s="27">
        <f t="shared" si="7"/>
        <v>0</v>
      </c>
    </row>
    <row r="105" spans="1:9" x14ac:dyDescent="0.4">
      <c r="A105" s="28"/>
      <c r="B105" s="36" t="s">
        <v>111</v>
      </c>
      <c r="C105" s="30">
        <f>IFERROR(VLOOKUP(B105,Sheet2!A:C,3,FALSE),0)</f>
        <v>59.71</v>
      </c>
      <c r="D105" s="31"/>
      <c r="E105" s="79">
        <f t="shared" si="13"/>
        <v>0</v>
      </c>
      <c r="F105" s="33" t="s">
        <v>23</v>
      </c>
      <c r="G105" s="80" t="str">
        <f>IFERROR(VLOOKUP(B105,Sheet2!A:C,2,FALSE),0)</f>
        <v>EQUAL TEE</v>
      </c>
      <c r="H105" s="26">
        <f>IFERROR(VLOOKUP(B105,Sheet2!A:D,4,FALSE),0)</f>
        <v>1.1299999999999999</v>
      </c>
      <c r="I105" s="27">
        <f t="shared" si="7"/>
        <v>0</v>
      </c>
    </row>
    <row r="106" spans="1:9" ht="13.5" thickBot="1" x14ac:dyDescent="0.45">
      <c r="A106" s="37"/>
      <c r="B106" s="46" t="s">
        <v>112</v>
      </c>
      <c r="C106" s="30">
        <f>IFERROR(VLOOKUP(B106,Sheet2!A:C,3,FALSE),0)</f>
        <v>74.17</v>
      </c>
      <c r="D106" s="48"/>
      <c r="E106" s="81">
        <f t="shared" si="13"/>
        <v>0</v>
      </c>
      <c r="F106" s="50" t="s">
        <v>25</v>
      </c>
      <c r="G106" s="82" t="str">
        <f>IFERROR(VLOOKUP(B106,Sheet2!A:C,2,FALSE),0)</f>
        <v>EQUAL TEE</v>
      </c>
      <c r="H106" s="26">
        <f>IFERROR(VLOOKUP(B106,Sheet2!A:D,4,FALSE),0)</f>
        <v>1.96</v>
      </c>
      <c r="I106" s="27">
        <f t="shared" si="7"/>
        <v>0</v>
      </c>
    </row>
    <row r="107" spans="1:9" x14ac:dyDescent="0.4">
      <c r="A107" s="19"/>
      <c r="B107" s="40"/>
      <c r="C107" s="21"/>
      <c r="D107" s="22"/>
      <c r="E107" s="23"/>
      <c r="F107" s="24"/>
      <c r="G107" s="83"/>
      <c r="H107" s="26">
        <f>IFERROR(VLOOKUP(B107,Sheet2!A:D,4,FALSE),0)</f>
        <v>0</v>
      </c>
      <c r="I107" s="27">
        <f t="shared" si="7"/>
        <v>0</v>
      </c>
    </row>
    <row r="108" spans="1:9" x14ac:dyDescent="0.4">
      <c r="A108" s="28"/>
      <c r="B108" s="36"/>
      <c r="C108" s="30"/>
      <c r="D108" s="31"/>
      <c r="E108" s="79"/>
      <c r="F108" s="33"/>
      <c r="G108" s="80"/>
      <c r="H108" s="26">
        <f>IFERROR(VLOOKUP(B108,Sheet2!A:D,4,FALSE),0)</f>
        <v>0</v>
      </c>
      <c r="I108" s="27">
        <f t="shared" si="7"/>
        <v>0</v>
      </c>
    </row>
    <row r="109" spans="1:9" x14ac:dyDescent="0.4">
      <c r="A109" s="28"/>
      <c r="B109" s="36" t="s">
        <v>113</v>
      </c>
      <c r="C109" s="30">
        <f>IFERROR(VLOOKUP(B109,Sheet2!A:C,3,FALSE),0)</f>
        <v>179.95</v>
      </c>
      <c r="D109" s="31"/>
      <c r="E109" s="79">
        <f t="shared" ref="E109" si="14">C109*D109</f>
        <v>0</v>
      </c>
      <c r="F109" s="33" t="s">
        <v>27</v>
      </c>
      <c r="G109" s="80" t="str">
        <f>IFERROR(VLOOKUP(B109,Sheet2!A:C,2,FALSE),0)</f>
        <v>EQUAL TEE</v>
      </c>
      <c r="H109" s="26">
        <f>IFERROR(VLOOKUP(B109,Sheet2!A:D,4,FALSE),0)</f>
        <v>2.5</v>
      </c>
      <c r="I109" s="27">
        <f t="shared" si="7"/>
        <v>0</v>
      </c>
    </row>
    <row r="110" spans="1:9" x14ac:dyDescent="0.4">
      <c r="A110" s="28"/>
      <c r="B110" s="36"/>
      <c r="C110" s="30"/>
      <c r="D110" s="31"/>
      <c r="E110" s="79"/>
      <c r="F110" s="33"/>
      <c r="G110" s="80"/>
      <c r="H110" s="26">
        <f>IFERROR(VLOOKUP(B110,Sheet2!A:D,4,FALSE),0)</f>
        <v>0</v>
      </c>
      <c r="I110" s="27">
        <f t="shared" si="7"/>
        <v>0</v>
      </c>
    </row>
    <row r="111" spans="1:9" ht="13.5" thickBot="1" x14ac:dyDescent="0.45">
      <c r="A111" s="37"/>
      <c r="B111" s="104"/>
      <c r="C111" s="105"/>
      <c r="D111" s="106"/>
      <c r="E111" s="81"/>
      <c r="F111" s="107"/>
      <c r="G111" s="82"/>
      <c r="H111" s="26">
        <f>IFERROR(VLOOKUP(B111,Sheet2!A:D,4,FALSE),0)</f>
        <v>0</v>
      </c>
      <c r="I111" s="27">
        <f t="shared" si="7"/>
        <v>0</v>
      </c>
    </row>
    <row r="112" spans="1:9" x14ac:dyDescent="0.4">
      <c r="A112" s="19"/>
      <c r="B112" s="108"/>
      <c r="C112" s="109"/>
      <c r="D112" s="110"/>
      <c r="E112" s="23"/>
      <c r="F112" s="6"/>
      <c r="G112" s="83"/>
      <c r="H112" s="26">
        <f>IFERROR(VLOOKUP(B112,Sheet2!A:D,4,FALSE),0)</f>
        <v>0</v>
      </c>
      <c r="I112" s="27">
        <f t="shared" si="7"/>
        <v>0</v>
      </c>
    </row>
    <row r="113" spans="1:9" x14ac:dyDescent="0.4">
      <c r="A113" s="28"/>
      <c r="B113" s="92" t="s">
        <v>114</v>
      </c>
      <c r="C113" s="30">
        <f>IFERROR(VLOOKUP(B113,Sheet2!A:C,3,FALSE),0)</f>
        <v>114.97</v>
      </c>
      <c r="D113" s="31"/>
      <c r="E113" s="79">
        <f t="shared" ref="E113:E114" si="15">C113*D113</f>
        <v>0</v>
      </c>
      <c r="F113" s="33" t="s">
        <v>36</v>
      </c>
      <c r="G113" s="80" t="str">
        <f>IFERROR(VLOOKUP(B113,Sheet2!A:C,2,FALSE),0)</f>
        <v xml:space="preserve">EQUAL TEE             </v>
      </c>
      <c r="H113" s="26">
        <f>IFERROR(VLOOKUP(B113,Sheet2!A:D,4,FALSE),0)</f>
        <v>1.44</v>
      </c>
      <c r="I113" s="27">
        <f t="shared" si="7"/>
        <v>0</v>
      </c>
    </row>
    <row r="114" spans="1:9" x14ac:dyDescent="0.4">
      <c r="A114" s="28"/>
      <c r="B114" s="92" t="s">
        <v>115</v>
      </c>
      <c r="C114" s="30">
        <f>IFERROR(VLOOKUP(B114,Sheet2!A:C,3,FALSE),0)</f>
        <v>249.95</v>
      </c>
      <c r="D114" s="31"/>
      <c r="E114" s="79">
        <f t="shared" si="15"/>
        <v>0</v>
      </c>
      <c r="F114" s="33" t="s">
        <v>38</v>
      </c>
      <c r="G114" s="80" t="str">
        <f>IFERROR(VLOOKUP(B114,Sheet2!A:C,2,FALSE),0)</f>
        <v xml:space="preserve">EQUAL TEE             </v>
      </c>
      <c r="H114" s="26">
        <f>IFERROR(VLOOKUP(B114,Sheet2!A:D,4,FALSE),0)</f>
        <v>2.1</v>
      </c>
      <c r="I114" s="27">
        <f t="shared" si="7"/>
        <v>0</v>
      </c>
    </row>
    <row r="115" spans="1:9" ht="13.5" thickBot="1" x14ac:dyDescent="0.45">
      <c r="A115" s="28"/>
      <c r="B115" s="111"/>
      <c r="C115" s="47"/>
      <c r="D115" s="48"/>
      <c r="E115" s="49"/>
      <c r="F115" s="50"/>
      <c r="G115" s="98"/>
      <c r="H115" s="26">
        <f>IFERROR(VLOOKUP(B115,Sheet2!A:D,4,FALSE),0)</f>
        <v>0</v>
      </c>
      <c r="I115" s="27">
        <f t="shared" si="7"/>
        <v>0</v>
      </c>
    </row>
    <row r="116" spans="1:9" ht="13.5" thickBot="1" x14ac:dyDescent="0.45">
      <c r="A116" s="37"/>
      <c r="C116" s="112"/>
      <c r="D116" s="113"/>
      <c r="E116" s="112"/>
      <c r="G116" s="114" t="s">
        <v>116</v>
      </c>
      <c r="H116" s="26">
        <f>IFERROR(VLOOKUP(B116,Sheet2!A:D,4,FALSE),0)</f>
        <v>0</v>
      </c>
      <c r="I116" s="27">
        <f t="shared" si="7"/>
        <v>0</v>
      </c>
    </row>
    <row r="117" spans="1:9" x14ac:dyDescent="0.4">
      <c r="A117" s="19"/>
      <c r="B117" s="40" t="s">
        <v>117</v>
      </c>
      <c r="C117" s="30">
        <f>IFERROR(VLOOKUP(B117,Sheet2!A:C,3,FALSE),0)</f>
        <v>20.45</v>
      </c>
      <c r="D117" s="22"/>
      <c r="E117" s="23">
        <f t="shared" ref="E117:E120" si="16">C117*D117</f>
        <v>0</v>
      </c>
      <c r="F117" s="24" t="s">
        <v>19</v>
      </c>
      <c r="G117" s="83" t="str">
        <f>IFERROR(VLOOKUP(B117,Sheet2!A:C,2,FALSE),0)</f>
        <v>CROSS</v>
      </c>
      <c r="H117" s="26">
        <f>IFERROR(VLOOKUP(B117,Sheet2!A:D,4,FALSE),0)</f>
        <v>0</v>
      </c>
      <c r="I117" s="27">
        <f t="shared" si="7"/>
        <v>0</v>
      </c>
    </row>
    <row r="118" spans="1:9" x14ac:dyDescent="0.4">
      <c r="A118" s="28"/>
      <c r="B118" s="36" t="s">
        <v>118</v>
      </c>
      <c r="C118" s="30">
        <f>IFERROR(VLOOKUP(B118,Sheet2!A:C,3,FALSE),0)</f>
        <v>32.090000000000003</v>
      </c>
      <c r="D118" s="31"/>
      <c r="E118" s="79">
        <f t="shared" si="16"/>
        <v>0</v>
      </c>
      <c r="F118" s="33" t="s">
        <v>21</v>
      </c>
      <c r="G118" s="80" t="str">
        <f>IFERROR(VLOOKUP(B118,Sheet2!A:C,2,FALSE),0)</f>
        <v>CROSS</v>
      </c>
      <c r="H118" s="26">
        <f>IFERROR(VLOOKUP(B118,Sheet2!A:D,4,FALSE),0)</f>
        <v>0.01</v>
      </c>
      <c r="I118" s="27">
        <f t="shared" si="7"/>
        <v>0</v>
      </c>
    </row>
    <row r="119" spans="1:9" x14ac:dyDescent="0.4">
      <c r="A119" s="28"/>
      <c r="B119" s="36" t="s">
        <v>119</v>
      </c>
      <c r="C119" s="30">
        <f>IFERROR(VLOOKUP(B119,Sheet2!A:C,3,FALSE),0)</f>
        <v>64.97</v>
      </c>
      <c r="D119" s="31"/>
      <c r="E119" s="79">
        <f t="shared" si="16"/>
        <v>0</v>
      </c>
      <c r="F119" s="33" t="s">
        <v>23</v>
      </c>
      <c r="G119" s="80" t="str">
        <f>IFERROR(VLOOKUP(B119,Sheet2!A:C,2,FALSE),0)</f>
        <v>CROSS</v>
      </c>
      <c r="H119" s="26">
        <f>IFERROR(VLOOKUP(B119,Sheet2!A:D,4,FALSE),0)</f>
        <v>0.01</v>
      </c>
      <c r="I119" s="27">
        <f t="shared" si="7"/>
        <v>0</v>
      </c>
    </row>
    <row r="120" spans="1:9" ht="13.5" thickBot="1" x14ac:dyDescent="0.45">
      <c r="A120" s="28"/>
      <c r="B120" s="46" t="s">
        <v>120</v>
      </c>
      <c r="C120" s="30">
        <f>IFERROR(VLOOKUP(B120,Sheet2!A:C,3,FALSE),0)</f>
        <v>85.9</v>
      </c>
      <c r="D120" s="48"/>
      <c r="E120" s="81">
        <f t="shared" si="16"/>
        <v>0</v>
      </c>
      <c r="F120" s="50" t="s">
        <v>25</v>
      </c>
      <c r="G120" s="82" t="str">
        <f>IFERROR(VLOOKUP(B120,Sheet2!A:C,2,FALSE),0)</f>
        <v>CROSS</v>
      </c>
      <c r="H120" s="26">
        <f>IFERROR(VLOOKUP(B120,Sheet2!A:D,4,FALSE),0)</f>
        <v>0.01</v>
      </c>
      <c r="I120" s="27">
        <f t="shared" si="7"/>
        <v>0</v>
      </c>
    </row>
    <row r="121" spans="1:9" ht="13.5" thickBot="1" x14ac:dyDescent="0.45">
      <c r="A121" s="37"/>
      <c r="B121" s="115"/>
      <c r="C121" s="112"/>
      <c r="D121" s="113"/>
      <c r="E121" s="112"/>
      <c r="G121" s="116" t="s">
        <v>121</v>
      </c>
      <c r="H121" s="26">
        <f>IFERROR(VLOOKUP(B121,Sheet2!A:D,4,FALSE),0)</f>
        <v>0</v>
      </c>
      <c r="I121" s="27">
        <f t="shared" si="7"/>
        <v>0</v>
      </c>
    </row>
    <row r="122" spans="1:9" x14ac:dyDescent="0.4">
      <c r="A122" s="39"/>
      <c r="B122" s="40" t="s">
        <v>122</v>
      </c>
      <c r="C122" s="30">
        <f>IFERROR(VLOOKUP(B122,Sheet2!A:C,3,FALSE),0)</f>
        <v>83.28</v>
      </c>
      <c r="D122" s="22"/>
      <c r="E122" s="23">
        <f t="shared" ref="E122:E126" si="17">C122*D122</f>
        <v>0</v>
      </c>
      <c r="F122" s="24" t="s">
        <v>36</v>
      </c>
      <c r="G122" s="78" t="str">
        <f>IFERROR(VLOOKUP(B122,Sheet2!A:C,2,FALSE),0)</f>
        <v xml:space="preserve">UNION PLUG X 2" FEMALE NPT           </v>
      </c>
      <c r="H122" s="26">
        <f>IFERROR(VLOOKUP(B122,Sheet2!A:D,4,FALSE),0)</f>
        <v>1.3</v>
      </c>
      <c r="I122" s="27">
        <f t="shared" si="7"/>
        <v>0</v>
      </c>
    </row>
    <row r="123" spans="1:9" x14ac:dyDescent="0.4">
      <c r="A123" s="39"/>
      <c r="B123" s="36" t="s">
        <v>123</v>
      </c>
      <c r="C123" s="30">
        <f>IFERROR(VLOOKUP(B123,Sheet2!A:C,3,FALSE),0)</f>
        <v>83.32</v>
      </c>
      <c r="D123" s="31"/>
      <c r="E123" s="32">
        <f t="shared" si="17"/>
        <v>0</v>
      </c>
      <c r="F123" s="33" t="s">
        <v>36</v>
      </c>
      <c r="G123" s="97" t="str">
        <f>IFERROR(VLOOKUP(B123,Sheet2!A:C,2,FALSE),0)</f>
        <v xml:space="preserve">UNION PLUG X 3" FEMALE NPT           </v>
      </c>
      <c r="H123" s="26">
        <f>IFERROR(VLOOKUP(B123,Sheet2!A:D,4,FALSE),0)</f>
        <v>28</v>
      </c>
      <c r="I123" s="27">
        <f t="shared" si="7"/>
        <v>0</v>
      </c>
    </row>
    <row r="124" spans="1:9" x14ac:dyDescent="0.4">
      <c r="A124" s="39"/>
      <c r="B124" s="36"/>
      <c r="C124" s="30">
        <f>IFERROR(VLOOKUP(B124,Sheet2!A:C,3,FALSE),0)</f>
        <v>0</v>
      </c>
      <c r="D124" s="31"/>
      <c r="E124" s="32">
        <f t="shared" si="17"/>
        <v>0</v>
      </c>
      <c r="F124" s="33"/>
      <c r="G124" s="97">
        <f>IFERROR(VLOOKUP(B124,Sheet2!A:C,2,FALSE),0)</f>
        <v>0</v>
      </c>
      <c r="H124" s="26">
        <f>IFERROR(VLOOKUP(B124,Sheet2!A:D,4,FALSE),0)</f>
        <v>0</v>
      </c>
      <c r="I124" s="27">
        <f t="shared" si="7"/>
        <v>0</v>
      </c>
    </row>
    <row r="125" spans="1:9" x14ac:dyDescent="0.4">
      <c r="A125" s="39"/>
      <c r="B125" s="36" t="s">
        <v>124</v>
      </c>
      <c r="C125" s="30">
        <f>IFERROR(VLOOKUP(B125,Sheet2!A:C,3,FALSE),0)</f>
        <v>136.62</v>
      </c>
      <c r="D125" s="31"/>
      <c r="E125" s="32">
        <f t="shared" si="17"/>
        <v>0</v>
      </c>
      <c r="F125" s="33" t="s">
        <v>38</v>
      </c>
      <c r="G125" s="97" t="str">
        <f>IFERROR(VLOOKUP(B125,Sheet2!A:C,2,FALSE),0)</f>
        <v xml:space="preserve">UNION PLUG X 2" FEMALE NPT           </v>
      </c>
      <c r="H125" s="26">
        <f>IFERROR(VLOOKUP(B125,Sheet2!A:D,4,FALSE),0)</f>
        <v>1.34</v>
      </c>
      <c r="I125" s="27">
        <f t="shared" si="7"/>
        <v>0</v>
      </c>
    </row>
    <row r="126" spans="1:9" ht="13.5" thickBot="1" x14ac:dyDescent="0.45">
      <c r="A126" s="71"/>
      <c r="B126" s="46" t="s">
        <v>125</v>
      </c>
      <c r="C126" s="30">
        <f>IFERROR(VLOOKUP(B126,Sheet2!A:C,3,FALSE),0)</f>
        <v>136.62</v>
      </c>
      <c r="D126" s="48"/>
      <c r="E126" s="81">
        <f t="shared" si="17"/>
        <v>0</v>
      </c>
      <c r="F126" s="50" t="s">
        <v>38</v>
      </c>
      <c r="G126" s="82" t="str">
        <f>IFERROR(VLOOKUP(B126,Sheet2!A:C,2,FALSE),0)</f>
        <v xml:space="preserve">UNION PLUG X 3" FEMALE NPT           </v>
      </c>
      <c r="H126" s="26">
        <f>IFERROR(VLOOKUP(B126,Sheet2!A:D,4,FALSE),0)</f>
        <v>1.82</v>
      </c>
      <c r="I126" s="27">
        <f t="shared" si="7"/>
        <v>0</v>
      </c>
    </row>
    <row r="127" spans="1:9" ht="13.5" thickBot="1" x14ac:dyDescent="0.45">
      <c r="A127" s="19"/>
      <c r="B127" s="206" t="s">
        <v>126</v>
      </c>
      <c r="C127" s="209"/>
      <c r="D127" s="209"/>
      <c r="E127" s="209"/>
      <c r="F127" s="209"/>
      <c r="G127" s="210"/>
      <c r="H127" s="26">
        <f>IFERROR(VLOOKUP(B127,Sheet2!A:D,4,FALSE),0)</f>
        <v>0</v>
      </c>
      <c r="I127" s="27">
        <f t="shared" si="7"/>
        <v>0</v>
      </c>
    </row>
    <row r="128" spans="1:9" x14ac:dyDescent="0.4">
      <c r="A128" s="28"/>
      <c r="B128" s="86" t="s">
        <v>127</v>
      </c>
      <c r="C128" s="87">
        <f>IFERROR(VLOOKUP(B128,Sheet2!A:C,3,FALSE),0)</f>
        <v>27.95</v>
      </c>
      <c r="D128" s="88"/>
      <c r="E128" s="79">
        <f t="shared" ref="E128:E132" si="18">C128*D128</f>
        <v>0</v>
      </c>
      <c r="F128" s="89" t="s">
        <v>21</v>
      </c>
      <c r="G128" s="90" t="str">
        <f>IFERROR(VLOOKUP(B128,Sheet2!A:C,2,FALSE),0)</f>
        <v>REDUCTION TEE          1                     3/4"</v>
      </c>
      <c r="H128" s="26">
        <f>IFERROR(VLOOKUP(B128,Sheet2!A:D,4,FALSE),0)</f>
        <v>0.28999999999999998</v>
      </c>
      <c r="I128" s="27">
        <f t="shared" si="7"/>
        <v>0</v>
      </c>
    </row>
    <row r="129" spans="1:9" x14ac:dyDescent="0.4">
      <c r="A129" s="28"/>
      <c r="B129" s="92" t="s">
        <v>128</v>
      </c>
      <c r="C129" s="30">
        <f>IFERROR(VLOOKUP(B129,Sheet2!A:C,3,FALSE),0)</f>
        <v>54.97</v>
      </c>
      <c r="D129" s="31"/>
      <c r="E129" s="79">
        <f t="shared" si="18"/>
        <v>0</v>
      </c>
      <c r="F129" s="33" t="s">
        <v>23</v>
      </c>
      <c r="G129" s="93" t="str">
        <f>IFERROR(VLOOKUP(B129,Sheet2!A:C,2,FALSE),0)</f>
        <v>REDUCTION TEE        1-1/2"             3/4"</v>
      </c>
      <c r="H129" s="26">
        <f>IFERROR(VLOOKUP(B129,Sheet2!A:D,4,FALSE),0)</f>
        <v>1.45</v>
      </c>
      <c r="I129" s="27">
        <f t="shared" si="7"/>
        <v>0</v>
      </c>
    </row>
    <row r="130" spans="1:9" x14ac:dyDescent="0.4">
      <c r="A130" s="28"/>
      <c r="B130" s="92" t="s">
        <v>129</v>
      </c>
      <c r="C130" s="30">
        <f>IFERROR(VLOOKUP(B130,Sheet2!A:C,3,FALSE),0)</f>
        <v>56.48</v>
      </c>
      <c r="D130" s="31"/>
      <c r="E130" s="79">
        <f t="shared" si="18"/>
        <v>0</v>
      </c>
      <c r="F130" s="33" t="s">
        <v>23</v>
      </c>
      <c r="G130" s="93" t="str">
        <f>IFERROR(VLOOKUP(B130,Sheet2!A:C,2,FALSE),0)</f>
        <v>REDUCTION TEE        1-1/2"                1"</v>
      </c>
      <c r="H130" s="26">
        <f>IFERROR(VLOOKUP(B130,Sheet2!A:D,4,FALSE),0)</f>
        <v>0.64</v>
      </c>
      <c r="I130" s="27">
        <f t="shared" si="7"/>
        <v>0</v>
      </c>
    </row>
    <row r="131" spans="1:9" x14ac:dyDescent="0.4">
      <c r="A131" s="28"/>
      <c r="B131" s="92" t="s">
        <v>130</v>
      </c>
      <c r="C131" s="30">
        <f>IFERROR(VLOOKUP(B131,Sheet2!A:C,3,FALSE),0)</f>
        <v>69.61</v>
      </c>
      <c r="D131" s="31"/>
      <c r="E131" s="79">
        <f t="shared" si="18"/>
        <v>0</v>
      </c>
      <c r="F131" s="33" t="s">
        <v>25</v>
      </c>
      <c r="G131" s="93" t="str">
        <f>IFERROR(VLOOKUP(B131,Sheet2!A:C,2,FALSE),0)</f>
        <v>REDUCTION TEE          2"                    3/4"</v>
      </c>
      <c r="H131" s="26">
        <f>IFERROR(VLOOKUP(B131,Sheet2!A:D,4,FALSE),0)</f>
        <v>2.5</v>
      </c>
      <c r="I131" s="27">
        <f t="shared" si="7"/>
        <v>0</v>
      </c>
    </row>
    <row r="132" spans="1:9" ht="13.5" thickBot="1" x14ac:dyDescent="0.45">
      <c r="A132" s="37"/>
      <c r="B132" s="94" t="s">
        <v>131</v>
      </c>
      <c r="C132" s="59">
        <f>IFERROR(VLOOKUP(B132,Sheet2!A:C,3,FALSE),0)</f>
        <v>71.61</v>
      </c>
      <c r="D132" s="60"/>
      <c r="E132" s="95">
        <f t="shared" si="18"/>
        <v>0</v>
      </c>
      <c r="F132" s="62" t="s">
        <v>25</v>
      </c>
      <c r="G132" s="117" t="str">
        <f>IFERROR(VLOOKUP(B132,Sheet2!A:C,2,FALSE),0)</f>
        <v>REDUCTION TEE          2"                     1"</v>
      </c>
      <c r="H132" s="26">
        <f>IFERROR(VLOOKUP(B132,Sheet2!A:D,4,FALSE),0)</f>
        <v>0.99</v>
      </c>
      <c r="I132" s="27">
        <f t="shared" si="7"/>
        <v>0</v>
      </c>
    </row>
    <row r="133" spans="1:9" ht="13.5" thickBot="1" x14ac:dyDescent="0.45">
      <c r="A133" s="19"/>
      <c r="B133" s="218" t="s">
        <v>132</v>
      </c>
      <c r="C133" s="209"/>
      <c r="D133" s="209"/>
      <c r="E133" s="209"/>
      <c r="F133" s="209"/>
      <c r="G133" s="210"/>
      <c r="H133" s="26">
        <f>IFERROR(VLOOKUP(B133,Sheet2!A:D,4,FALSE),0)</f>
        <v>0</v>
      </c>
      <c r="I133" s="27">
        <f t="shared" ref="I133:I191" si="19">H133*D133</f>
        <v>0</v>
      </c>
    </row>
    <row r="134" spans="1:9" x14ac:dyDescent="0.4">
      <c r="A134" s="28"/>
      <c r="B134" s="40" t="s">
        <v>133</v>
      </c>
      <c r="C134" s="21">
        <f>IFERROR(VLOOKUP(B134,Sheet2!A:C,3,FALSE),0)</f>
        <v>34.69</v>
      </c>
      <c r="D134" s="22"/>
      <c r="E134" s="23">
        <f t="shared" ref="E134:E142" si="20">C134*D134</f>
        <v>0</v>
      </c>
      <c r="F134" s="24" t="s">
        <v>19</v>
      </c>
      <c r="G134" s="78" t="str">
        <f>IFERROR(VLOOKUP(B134,Sheet2!A:C,2,FALSE),0)</f>
        <v>REDUCTION TEE          3/4"                  1/4" NPT</v>
      </c>
      <c r="H134" s="26">
        <f>IFERROR(VLOOKUP(B134,Sheet2!A:D,4,FALSE),0)</f>
        <v>0.56000000000000005</v>
      </c>
      <c r="I134" s="27">
        <f t="shared" si="19"/>
        <v>0</v>
      </c>
    </row>
    <row r="135" spans="1:9" x14ac:dyDescent="0.4">
      <c r="A135" s="28"/>
      <c r="B135" s="36" t="s">
        <v>134</v>
      </c>
      <c r="C135" s="30">
        <f>IFERROR(VLOOKUP(B135,Sheet2!A:C,3,FALSE),0)</f>
        <v>34.69</v>
      </c>
      <c r="D135" s="31"/>
      <c r="E135" s="79">
        <f t="shared" si="20"/>
        <v>0</v>
      </c>
      <c r="F135" s="33" t="s">
        <v>19</v>
      </c>
      <c r="G135" s="97" t="str">
        <f>IFERROR(VLOOKUP(B135,Sheet2!A:C,2,FALSE),0)</f>
        <v>REDUCTION TEE          3/4"                  1/2" NPT</v>
      </c>
      <c r="H135" s="26">
        <f>IFERROR(VLOOKUP(B135,Sheet2!A:D,4,FALSE),0)</f>
        <v>1.02</v>
      </c>
      <c r="I135" s="27">
        <f t="shared" si="19"/>
        <v>0</v>
      </c>
    </row>
    <row r="136" spans="1:9" x14ac:dyDescent="0.4">
      <c r="A136" s="28"/>
      <c r="B136" s="36" t="s">
        <v>135</v>
      </c>
      <c r="C136" s="30">
        <f>IFERROR(VLOOKUP(B136,Sheet2!A:C,3,FALSE),0)</f>
        <v>41.65</v>
      </c>
      <c r="D136" s="31"/>
      <c r="E136" s="79">
        <f t="shared" si="20"/>
        <v>0</v>
      </c>
      <c r="F136" s="33" t="s">
        <v>21</v>
      </c>
      <c r="G136" s="80" t="str">
        <f>IFERROR(VLOOKUP(B136,Sheet2!A:C,2,FALSE),0)</f>
        <v>REDUCTION TEE             1"                  1/4" NPT</v>
      </c>
      <c r="H136" s="26">
        <f>IFERROR(VLOOKUP(B136,Sheet2!A:D,4,FALSE),0)</f>
        <v>1.05</v>
      </c>
      <c r="I136" s="27">
        <f t="shared" si="19"/>
        <v>0</v>
      </c>
    </row>
    <row r="137" spans="1:9" x14ac:dyDescent="0.4">
      <c r="A137" s="28"/>
      <c r="B137" s="36" t="s">
        <v>136</v>
      </c>
      <c r="C137" s="30">
        <f>IFERROR(VLOOKUP(B137,Sheet2!A:C,3,FALSE),0)</f>
        <v>41.65</v>
      </c>
      <c r="D137" s="31"/>
      <c r="E137" s="79">
        <f t="shared" si="20"/>
        <v>0</v>
      </c>
      <c r="F137" s="33" t="s">
        <v>21</v>
      </c>
      <c r="G137" s="80" t="str">
        <f>IFERROR(VLOOKUP(B137,Sheet2!A:C,2,FALSE),0)</f>
        <v>REDUCTION TEE             1"                  1/2" NPT</v>
      </c>
      <c r="H137" s="26">
        <f>IFERROR(VLOOKUP(B137,Sheet2!A:D,4,FALSE),0)</f>
        <v>1.25</v>
      </c>
      <c r="I137" s="27">
        <f t="shared" si="19"/>
        <v>0</v>
      </c>
    </row>
    <row r="138" spans="1:9" x14ac:dyDescent="0.4">
      <c r="A138" s="28"/>
      <c r="B138" s="36" t="s">
        <v>137</v>
      </c>
      <c r="C138" s="30">
        <f>IFERROR(VLOOKUP(B138,Sheet2!A:C,3,FALSE),0)</f>
        <v>41.65</v>
      </c>
      <c r="D138" s="31"/>
      <c r="E138" s="79">
        <f t="shared" si="20"/>
        <v>0</v>
      </c>
      <c r="F138" s="33" t="s">
        <v>21</v>
      </c>
      <c r="G138" s="80" t="str">
        <f>IFERROR(VLOOKUP(B138,Sheet2!A:C,2,FALSE),0)</f>
        <v>REDUCTION TEE             1"                  3/4" NPT</v>
      </c>
      <c r="H138" s="26">
        <f>IFERROR(VLOOKUP(B138,Sheet2!A:D,4,FALSE),0)</f>
        <v>1.05</v>
      </c>
      <c r="I138" s="27">
        <f t="shared" si="19"/>
        <v>0</v>
      </c>
    </row>
    <row r="139" spans="1:9" x14ac:dyDescent="0.4">
      <c r="A139" s="28"/>
      <c r="B139" s="36" t="s">
        <v>138</v>
      </c>
      <c r="C139" s="30">
        <f>IFERROR(VLOOKUP(B139,Sheet2!A:C,3,FALSE),0)</f>
        <v>63.68</v>
      </c>
      <c r="D139" s="31"/>
      <c r="E139" s="79">
        <f t="shared" si="20"/>
        <v>0</v>
      </c>
      <c r="F139" s="33" t="s">
        <v>23</v>
      </c>
      <c r="G139" s="80" t="str">
        <f>IFERROR(VLOOKUP(B139,Sheet2!A:C,2,FALSE),0)</f>
        <v>REDUCTION TEE            1-1/2"            1/2" NPT</v>
      </c>
      <c r="H139" s="26">
        <f>IFERROR(VLOOKUP(B139,Sheet2!A:D,4,FALSE),0)</f>
        <v>1.25</v>
      </c>
      <c r="I139" s="27">
        <f t="shared" si="19"/>
        <v>0</v>
      </c>
    </row>
    <row r="140" spans="1:9" x14ac:dyDescent="0.4">
      <c r="A140" s="28"/>
      <c r="B140" s="36" t="s">
        <v>139</v>
      </c>
      <c r="C140" s="30">
        <f>IFERROR(VLOOKUP(B140,Sheet2!A:C,3,FALSE),0)</f>
        <v>63.68</v>
      </c>
      <c r="D140" s="31"/>
      <c r="E140" s="79">
        <f t="shared" si="20"/>
        <v>0</v>
      </c>
      <c r="F140" s="33" t="s">
        <v>23</v>
      </c>
      <c r="G140" s="80" t="str">
        <f>IFERROR(VLOOKUP(B140,Sheet2!A:C,2,FALSE),0)</f>
        <v>REDUCTION TEE            1-1/2"            3/4" NPT</v>
      </c>
      <c r="H140" s="26">
        <f>IFERROR(VLOOKUP(B140,Sheet2!A:D,4,FALSE),0)</f>
        <v>2</v>
      </c>
      <c r="I140" s="27">
        <f t="shared" si="19"/>
        <v>0</v>
      </c>
    </row>
    <row r="141" spans="1:9" x14ac:dyDescent="0.4">
      <c r="A141" s="28"/>
      <c r="B141" s="36" t="s">
        <v>140</v>
      </c>
      <c r="C141" s="30">
        <f>IFERROR(VLOOKUP(B141,Sheet2!A:C,3,FALSE),0)</f>
        <v>69.94</v>
      </c>
      <c r="D141" s="31"/>
      <c r="E141" s="79">
        <f t="shared" si="20"/>
        <v>0</v>
      </c>
      <c r="F141" s="33" t="s">
        <v>25</v>
      </c>
      <c r="G141" s="80" t="str">
        <f>IFERROR(VLOOKUP(B141,Sheet2!A:C,2,FALSE),0)</f>
        <v>REDUCTION TEE               2"                1/2" NPT</v>
      </c>
      <c r="H141" s="26">
        <f>IFERROR(VLOOKUP(B141,Sheet2!A:D,4,FALSE),0)</f>
        <v>2</v>
      </c>
      <c r="I141" s="27">
        <f t="shared" si="19"/>
        <v>0</v>
      </c>
    </row>
    <row r="142" spans="1:9" ht="13.5" thickBot="1" x14ac:dyDescent="0.45">
      <c r="A142" s="37"/>
      <c r="B142" s="46" t="s">
        <v>141</v>
      </c>
      <c r="C142" s="47">
        <f>IFERROR(VLOOKUP(B142,Sheet2!A:C,3,FALSE),0)</f>
        <v>69.94</v>
      </c>
      <c r="D142" s="48"/>
      <c r="E142" s="81">
        <f t="shared" si="20"/>
        <v>0</v>
      </c>
      <c r="F142" s="50" t="s">
        <v>25</v>
      </c>
      <c r="G142" s="98" t="str">
        <f>IFERROR(VLOOKUP(B142,Sheet2!A:C,2,FALSE),0)</f>
        <v>REDUCTION TEE               2"                3/4" NPT</v>
      </c>
      <c r="H142" s="26">
        <f>IFERROR(VLOOKUP(B142,Sheet2!A:D,4,FALSE),0)</f>
        <v>3</v>
      </c>
      <c r="I142" s="27">
        <f t="shared" si="19"/>
        <v>0</v>
      </c>
    </row>
    <row r="143" spans="1:9" x14ac:dyDescent="0.4">
      <c r="A143" s="38"/>
      <c r="B143" s="40"/>
      <c r="C143" s="21"/>
      <c r="D143" s="118"/>
      <c r="E143" s="23"/>
      <c r="F143" s="24"/>
      <c r="G143" s="78"/>
      <c r="H143" s="26">
        <f>IFERROR(VLOOKUP(B143,Sheet2!A:D,4,FALSE),0)</f>
        <v>0</v>
      </c>
      <c r="I143" s="27">
        <f t="shared" si="19"/>
        <v>0</v>
      </c>
    </row>
    <row r="144" spans="1:9" x14ac:dyDescent="0.4">
      <c r="A144" s="39"/>
      <c r="B144" s="36"/>
      <c r="C144" s="30"/>
      <c r="D144" s="65"/>
      <c r="E144" s="32"/>
      <c r="F144" s="33"/>
      <c r="G144" s="97"/>
      <c r="H144" s="26">
        <f>IFERROR(VLOOKUP(B144,Sheet2!A:D,4,FALSE),0)</f>
        <v>0</v>
      </c>
      <c r="I144" s="27">
        <f t="shared" si="19"/>
        <v>0</v>
      </c>
    </row>
    <row r="145" spans="1:9" x14ac:dyDescent="0.4">
      <c r="A145" s="39"/>
      <c r="B145" s="36" t="s">
        <v>142</v>
      </c>
      <c r="C145" s="30">
        <f>IFERROR(VLOOKUP(B145,Sheet2!A:C,3,FALSE),0)</f>
        <v>165.7</v>
      </c>
      <c r="D145" s="31"/>
      <c r="E145" s="32">
        <f t="shared" ref="E145" si="21">C145*D145</f>
        <v>0</v>
      </c>
      <c r="F145" s="33" t="s">
        <v>27</v>
      </c>
      <c r="G145" s="97" t="str">
        <f>IFERROR(VLOOKUP(B145,Sheet2!A:C,2,FALSE),0)</f>
        <v>REDUCTION TEE                  3"               2" NPT</v>
      </c>
      <c r="H145" s="26">
        <f>IFERROR(VLOOKUP(B145,Sheet2!A:D,4,FALSE),0)</f>
        <v>3</v>
      </c>
      <c r="I145" s="27">
        <f t="shared" si="19"/>
        <v>0</v>
      </c>
    </row>
    <row r="146" spans="1:9" x14ac:dyDescent="0.4">
      <c r="A146" s="39"/>
      <c r="B146" s="36"/>
      <c r="C146" s="30"/>
      <c r="D146" s="65"/>
      <c r="E146" s="32"/>
      <c r="F146" s="33"/>
      <c r="G146" s="97"/>
      <c r="H146" s="26">
        <f>IFERROR(VLOOKUP(B146,Sheet2!A:D,4,FALSE),0)</f>
        <v>0</v>
      </c>
      <c r="I146" s="27">
        <f t="shared" si="19"/>
        <v>0</v>
      </c>
    </row>
    <row r="147" spans="1:9" ht="13.5" thickBot="1" x14ac:dyDescent="0.45">
      <c r="A147" s="71"/>
      <c r="B147" s="46"/>
      <c r="C147" s="47"/>
      <c r="D147" s="119"/>
      <c r="E147" s="49"/>
      <c r="F147" s="50"/>
      <c r="G147" s="98"/>
      <c r="H147" s="26">
        <f>IFERROR(VLOOKUP(B147,Sheet2!A:D,4,FALSE),0)</f>
        <v>0</v>
      </c>
      <c r="I147" s="27">
        <f t="shared" si="19"/>
        <v>0</v>
      </c>
    </row>
    <row r="148" spans="1:9" ht="13.5" thickBot="1" x14ac:dyDescent="0.45">
      <c r="A148" s="19"/>
      <c r="B148" s="208" t="s">
        <v>143</v>
      </c>
      <c r="C148" s="211"/>
      <c r="D148" s="211"/>
      <c r="E148" s="211"/>
      <c r="F148" s="211"/>
      <c r="G148" s="212"/>
      <c r="H148" s="26">
        <f>IFERROR(VLOOKUP(B148,Sheet2!A:D,4,FALSE),0)</f>
        <v>0</v>
      </c>
      <c r="I148" s="27">
        <f t="shared" si="19"/>
        <v>0</v>
      </c>
    </row>
    <row r="149" spans="1:9" x14ac:dyDescent="0.4">
      <c r="A149" s="39"/>
      <c r="B149" s="40" t="s">
        <v>144</v>
      </c>
      <c r="C149" s="21">
        <f>IFERROR(VLOOKUP(B149,Sheet2!A:C,3,FALSE),0)</f>
        <v>65.97</v>
      </c>
      <c r="D149" s="22"/>
      <c r="E149" s="23">
        <f t="shared" ref="E149:E152" si="22">C149*D149</f>
        <v>0</v>
      </c>
      <c r="F149" s="24" t="s">
        <v>19</v>
      </c>
      <c r="G149" s="78" t="str">
        <f>IFERROR(VLOOKUP(B149,Sheet2!A:C,2,FALSE),0)</f>
        <v>VALVE KIT (BALL VALVE + (2) THREADED ADAPTERS</v>
      </c>
      <c r="H149" s="26">
        <f>IFERROR(VLOOKUP(B149,Sheet2!A:D,4,FALSE),0)</f>
        <v>0.53</v>
      </c>
      <c r="I149" s="27">
        <f t="shared" si="19"/>
        <v>0</v>
      </c>
    </row>
    <row r="150" spans="1:9" x14ac:dyDescent="0.4">
      <c r="A150" s="39"/>
      <c r="B150" s="36" t="s">
        <v>145</v>
      </c>
      <c r="C150" s="30">
        <f>IFERROR(VLOOKUP(B150,Sheet2!A:C,3,FALSE),0)</f>
        <v>80.52</v>
      </c>
      <c r="D150" s="31"/>
      <c r="E150" s="79">
        <f t="shared" si="22"/>
        <v>0</v>
      </c>
      <c r="F150" s="33" t="s">
        <v>21</v>
      </c>
      <c r="G150" s="97" t="str">
        <f>IFERROR(VLOOKUP(B150,Sheet2!A:C,2,FALSE),0)</f>
        <v>VALVE KIT (BALL VALVE + (2) THREADED ADAPTERS</v>
      </c>
      <c r="H150" s="26">
        <f>IFERROR(VLOOKUP(B150,Sheet2!A:D,4,FALSE),0)</f>
        <v>0.86</v>
      </c>
      <c r="I150" s="27">
        <f t="shared" si="19"/>
        <v>0</v>
      </c>
    </row>
    <row r="151" spans="1:9" x14ac:dyDescent="0.4">
      <c r="A151" s="39"/>
      <c r="B151" s="36" t="s">
        <v>146</v>
      </c>
      <c r="C151" s="30">
        <f>IFERROR(VLOOKUP(B151,Sheet2!A:C,3,FALSE),0)</f>
        <v>179.45</v>
      </c>
      <c r="D151" s="31"/>
      <c r="E151" s="79">
        <f t="shared" si="22"/>
        <v>0</v>
      </c>
      <c r="F151" s="33" t="s">
        <v>23</v>
      </c>
      <c r="G151" s="97" t="str">
        <f>IFERROR(VLOOKUP(B151,Sheet2!A:C,2,FALSE),0)</f>
        <v>VALVE KIT (BALL VALVE + (2) THREADED ADAPTERS</v>
      </c>
      <c r="H151" s="26">
        <f>IFERROR(VLOOKUP(B151,Sheet2!A:D,4,FALSE),0)</f>
        <v>4</v>
      </c>
      <c r="I151" s="27">
        <f t="shared" si="19"/>
        <v>0</v>
      </c>
    </row>
    <row r="152" spans="1:9" ht="13.5" thickBot="1" x14ac:dyDescent="0.45">
      <c r="A152" s="71"/>
      <c r="B152" s="36" t="s">
        <v>147</v>
      </c>
      <c r="C152" s="35">
        <f>IFERROR(VLOOKUP(B152,Sheet2!A:C,3,FALSE),0)</f>
        <v>264.94</v>
      </c>
      <c r="D152" s="31"/>
      <c r="E152" s="79">
        <f t="shared" si="22"/>
        <v>0</v>
      </c>
      <c r="F152" s="33" t="s">
        <v>25</v>
      </c>
      <c r="G152" s="97" t="str">
        <f>IFERROR(VLOOKUP(B152,Sheet2!A:C,2,FALSE),0)</f>
        <v>VALVE KIT (BALL VALVE + (2) THREADED ADAPTERS</v>
      </c>
      <c r="H152" s="26">
        <f>IFERROR(VLOOKUP(B152,Sheet2!A:D,4,FALSE),0)</f>
        <v>4.0999999999999996</v>
      </c>
      <c r="I152" s="27">
        <f t="shared" si="19"/>
        <v>0</v>
      </c>
    </row>
    <row r="153" spans="1:9" x14ac:dyDescent="0.4">
      <c r="A153" s="38"/>
      <c r="B153" s="36"/>
      <c r="C153" s="84"/>
      <c r="D153" s="85"/>
      <c r="E153" s="32"/>
      <c r="F153" s="33"/>
      <c r="G153" s="43"/>
      <c r="H153" s="26">
        <f>IFERROR(VLOOKUP(B153,Sheet2!A:D,4,FALSE),0)</f>
        <v>0</v>
      </c>
      <c r="I153" s="27">
        <f t="shared" si="19"/>
        <v>0</v>
      </c>
    </row>
    <row r="154" spans="1:9" x14ac:dyDescent="0.4">
      <c r="A154" s="39"/>
      <c r="B154" s="36" t="s">
        <v>148</v>
      </c>
      <c r="C154" s="35">
        <f>IFERROR(VLOOKUP(B154,Sheet2!A:C,3,FALSE),0)</f>
        <v>449.79</v>
      </c>
      <c r="D154" s="31"/>
      <c r="E154" s="32">
        <f t="shared" ref="E154" si="23">C154*D154</f>
        <v>0</v>
      </c>
      <c r="F154" s="33" t="s">
        <v>27</v>
      </c>
      <c r="G154" s="97" t="str">
        <f>IFERROR(VLOOKUP(B154,Sheet2!A:C,2,FALSE),0)</f>
        <v>VALVE KIT (BALL VALVE + (2) THREADED ADAPTERS</v>
      </c>
      <c r="H154" s="26">
        <f>IFERROR(VLOOKUP(B154,Sheet2!A:D,4,FALSE),0)</f>
        <v>8.6999999999999993</v>
      </c>
      <c r="I154" s="27">
        <f t="shared" si="19"/>
        <v>0</v>
      </c>
    </row>
    <row r="155" spans="1:9" x14ac:dyDescent="0.4">
      <c r="A155" s="39"/>
      <c r="B155" s="36"/>
      <c r="C155" s="35"/>
      <c r="D155" s="31"/>
      <c r="E155" s="32"/>
      <c r="F155" s="33"/>
      <c r="G155" s="97"/>
      <c r="H155" s="26">
        <f>IFERROR(VLOOKUP(B155,Sheet2!A:D,4,FALSE),0)</f>
        <v>0</v>
      </c>
      <c r="I155" s="27">
        <f t="shared" si="19"/>
        <v>0</v>
      </c>
    </row>
    <row r="156" spans="1:9" ht="13.5" thickBot="1" x14ac:dyDescent="0.45">
      <c r="A156" s="71"/>
      <c r="B156" s="36"/>
      <c r="C156" s="35"/>
      <c r="D156" s="31"/>
      <c r="E156" s="32"/>
      <c r="F156" s="33"/>
      <c r="G156" s="97"/>
      <c r="H156" s="26">
        <f>IFERROR(VLOOKUP(B156,Sheet2!A:D,4,FALSE),0)</f>
        <v>0</v>
      </c>
      <c r="I156" s="27">
        <f t="shared" si="19"/>
        <v>0</v>
      </c>
    </row>
    <row r="157" spans="1:9" x14ac:dyDescent="0.4">
      <c r="A157" s="38"/>
      <c r="B157" s="36"/>
      <c r="C157" s="35"/>
      <c r="D157" s="31"/>
      <c r="E157" s="32"/>
      <c r="F157" s="33"/>
      <c r="G157" s="97"/>
      <c r="H157" s="26">
        <f>IFERROR(VLOOKUP(B157,Sheet2!A:D,4,FALSE),0)</f>
        <v>0</v>
      </c>
      <c r="I157" s="27">
        <f t="shared" si="19"/>
        <v>0</v>
      </c>
    </row>
    <row r="158" spans="1:9" x14ac:dyDescent="0.4">
      <c r="A158" s="39"/>
      <c r="B158" s="36" t="s">
        <v>149</v>
      </c>
      <c r="C158" s="30">
        <f>IFERROR(VLOOKUP(B158,Sheet2!A:C,3,FALSE),0)</f>
        <v>795.47</v>
      </c>
      <c r="D158" s="31"/>
      <c r="E158" s="32">
        <f t="shared" ref="E158:E159" si="24">C158*D158</f>
        <v>0</v>
      </c>
      <c r="F158" s="33" t="s">
        <v>36</v>
      </c>
      <c r="G158" s="97" t="str">
        <f>IFERROR(VLOOKUP(B158,Sheet2!A:C,2,FALSE),0)</f>
        <v xml:space="preserve">VALVE             </v>
      </c>
      <c r="H158" s="26">
        <f>IFERROR(VLOOKUP(B158,Sheet2!A:D,4,FALSE),0)</f>
        <v>5.2</v>
      </c>
      <c r="I158" s="27">
        <f t="shared" si="19"/>
        <v>0</v>
      </c>
    </row>
    <row r="159" spans="1:9" x14ac:dyDescent="0.4">
      <c r="A159" s="39"/>
      <c r="B159" s="36" t="s">
        <v>150</v>
      </c>
      <c r="C159" s="30">
        <f>IFERROR(VLOOKUP(B159,Sheet2!A:C,3,FALSE),0)</f>
        <v>1449.95</v>
      </c>
      <c r="D159" s="31"/>
      <c r="E159" s="32">
        <f t="shared" si="24"/>
        <v>0</v>
      </c>
      <c r="F159" s="33" t="s">
        <v>38</v>
      </c>
      <c r="G159" s="97" t="str">
        <f>IFERROR(VLOOKUP(B159,Sheet2!A:C,2,FALSE),0)</f>
        <v xml:space="preserve">VALVE      </v>
      </c>
      <c r="H159" s="26">
        <f>IFERROR(VLOOKUP(B159,Sheet2!A:D,4,FALSE),0)</f>
        <v>1.64</v>
      </c>
      <c r="I159" s="27">
        <f t="shared" si="19"/>
        <v>0</v>
      </c>
    </row>
    <row r="160" spans="1:9" x14ac:dyDescent="0.4">
      <c r="A160" s="39"/>
      <c r="B160" s="36"/>
      <c r="C160" s="35"/>
      <c r="D160" s="31"/>
      <c r="E160" s="32"/>
      <c r="F160" s="33"/>
      <c r="G160" s="97"/>
      <c r="H160" s="26">
        <f>IFERROR(VLOOKUP(B160,Sheet2!A:D,4,FALSE),0)</f>
        <v>0</v>
      </c>
      <c r="I160" s="27">
        <f t="shared" si="19"/>
        <v>0</v>
      </c>
    </row>
    <row r="161" spans="1:9" ht="13.5" thickBot="1" x14ac:dyDescent="0.45">
      <c r="A161" s="39"/>
      <c r="B161" s="46"/>
      <c r="C161" s="73"/>
      <c r="D161" s="74"/>
      <c r="E161" s="49"/>
      <c r="F161" s="50"/>
      <c r="G161" s="51"/>
      <c r="H161" s="26">
        <f>IFERROR(VLOOKUP(B161,Sheet2!A:D,4,FALSE),0)</f>
        <v>0</v>
      </c>
      <c r="I161" s="27">
        <f t="shared" si="19"/>
        <v>0</v>
      </c>
    </row>
    <row r="162" spans="1:9" ht="13.5" thickBot="1" x14ac:dyDescent="0.45">
      <c r="A162" s="37"/>
      <c r="B162" s="216" t="s">
        <v>151</v>
      </c>
      <c r="C162" s="209"/>
      <c r="D162" s="209"/>
      <c r="E162" s="209"/>
      <c r="F162" s="209"/>
      <c r="G162" s="210"/>
      <c r="H162" s="26">
        <f>IFERROR(VLOOKUP(B162,Sheet2!A:D,4,FALSE),0)</f>
        <v>0</v>
      </c>
      <c r="I162" s="27">
        <f t="shared" si="19"/>
        <v>0</v>
      </c>
    </row>
    <row r="163" spans="1:9" x14ac:dyDescent="0.4">
      <c r="A163" s="19"/>
      <c r="B163" s="86" t="s">
        <v>152</v>
      </c>
      <c r="C163" s="87">
        <f>IFERROR(VLOOKUP(B163,Sheet2!A:C,3,FALSE),0)</f>
        <v>33.119999999999997</v>
      </c>
      <c r="D163" s="22"/>
      <c r="E163" s="79">
        <f t="shared" ref="E163:E167" si="25">C163*D163</f>
        <v>0</v>
      </c>
      <c r="F163" s="89" t="s">
        <v>21</v>
      </c>
      <c r="G163" s="120" t="str">
        <f>IFERROR(VLOOKUP(B163,Sheet2!A:C,2,FALSE),0)</f>
        <v>SADDLE DROP           1"                  1"</v>
      </c>
      <c r="H163" s="26">
        <f>IFERROR(VLOOKUP(B163,Sheet2!A:D,4,FALSE),0)</f>
        <v>0.01</v>
      </c>
      <c r="I163" s="27">
        <f t="shared" si="19"/>
        <v>0</v>
      </c>
    </row>
    <row r="164" spans="1:9" x14ac:dyDescent="0.4">
      <c r="A164" s="28"/>
      <c r="B164" s="92" t="s">
        <v>153</v>
      </c>
      <c r="C164" s="30">
        <f>IFERROR(VLOOKUP(B164,Sheet2!A:C,3,FALSE),0)</f>
        <v>40.99</v>
      </c>
      <c r="D164" s="31"/>
      <c r="E164" s="79">
        <f t="shared" si="25"/>
        <v>0</v>
      </c>
      <c r="F164" s="33" t="s">
        <v>23</v>
      </c>
      <c r="G164" s="93" t="str">
        <f>IFERROR(VLOOKUP(B164,Sheet2!A:C,2,FALSE),0)</f>
        <v>SADDLE DROP        1-1/2"             3/4"</v>
      </c>
      <c r="H164" s="26">
        <f>IFERROR(VLOOKUP(B164,Sheet2!A:D,4,FALSE),0)</f>
        <v>1.4</v>
      </c>
      <c r="I164" s="27">
        <f t="shared" si="19"/>
        <v>0</v>
      </c>
    </row>
    <row r="165" spans="1:9" x14ac:dyDescent="0.4">
      <c r="A165" s="28"/>
      <c r="B165" s="92" t="s">
        <v>154</v>
      </c>
      <c r="C165" s="30">
        <f>IFERROR(VLOOKUP(B165,Sheet2!A:C,3,FALSE),0)</f>
        <v>41.9</v>
      </c>
      <c r="D165" s="31"/>
      <c r="E165" s="79">
        <f t="shared" si="25"/>
        <v>0</v>
      </c>
      <c r="F165" s="33" t="s">
        <v>23</v>
      </c>
      <c r="G165" s="93" t="str">
        <f>IFERROR(VLOOKUP(B165,Sheet2!A:C,2,FALSE),0)</f>
        <v>SADDLE DROP        1-1/2"              1"</v>
      </c>
      <c r="H165" s="26">
        <f>IFERROR(VLOOKUP(B165,Sheet2!A:D,4,FALSE),0)</f>
        <v>0.02</v>
      </c>
      <c r="I165" s="27">
        <f t="shared" si="19"/>
        <v>0</v>
      </c>
    </row>
    <row r="166" spans="1:9" x14ac:dyDescent="0.4">
      <c r="A166" s="28"/>
      <c r="B166" s="92" t="s">
        <v>155</v>
      </c>
      <c r="C166" s="30">
        <f>IFERROR(VLOOKUP(B166,Sheet2!A:C,3,FALSE),0)</f>
        <v>43.32</v>
      </c>
      <c r="D166" s="31"/>
      <c r="E166" s="79">
        <f t="shared" si="25"/>
        <v>0</v>
      </c>
      <c r="F166" s="33" t="s">
        <v>25</v>
      </c>
      <c r="G166" s="93" t="str">
        <f>IFERROR(VLOOKUP(B166,Sheet2!A:C,2,FALSE),0)</f>
        <v>SADDLE DROP            2"               3/4"</v>
      </c>
      <c r="H166" s="26">
        <f>IFERROR(VLOOKUP(B166,Sheet2!A:D,4,FALSE),0)</f>
        <v>2.5</v>
      </c>
      <c r="I166" s="27">
        <f t="shared" si="19"/>
        <v>0</v>
      </c>
    </row>
    <row r="167" spans="1:9" ht="13.5" thickBot="1" x14ac:dyDescent="0.45">
      <c r="A167" s="37"/>
      <c r="B167" s="94" t="s">
        <v>156</v>
      </c>
      <c r="C167" s="59">
        <f>IFERROR(VLOOKUP(B167,Sheet2!A:C,3,FALSE),0)</f>
        <v>43.9</v>
      </c>
      <c r="D167" s="60"/>
      <c r="E167" s="95">
        <f t="shared" si="25"/>
        <v>0</v>
      </c>
      <c r="F167" s="62" t="s">
        <v>25</v>
      </c>
      <c r="G167" s="96" t="str">
        <f>IFERROR(VLOOKUP(B167,Sheet2!A:C,2,FALSE),0)</f>
        <v>SADDLE DROP            2"                 1"</v>
      </c>
      <c r="H167" s="26">
        <f>IFERROR(VLOOKUP(B167,Sheet2!A:D,4,FALSE),0)</f>
        <v>0.01</v>
      </c>
      <c r="I167" s="27">
        <f t="shared" si="19"/>
        <v>0</v>
      </c>
    </row>
    <row r="168" spans="1:9" x14ac:dyDescent="0.4">
      <c r="A168" s="19"/>
      <c r="B168" s="92"/>
      <c r="C168" s="30"/>
      <c r="D168" s="31"/>
      <c r="E168" s="32"/>
      <c r="F168" s="33"/>
      <c r="G168" s="121"/>
      <c r="H168" s="26">
        <f>IFERROR(VLOOKUP(B168,Sheet2!A:D,4,FALSE),0)</f>
        <v>0</v>
      </c>
      <c r="I168" s="27">
        <f t="shared" si="19"/>
        <v>0</v>
      </c>
    </row>
    <row r="169" spans="1:9" x14ac:dyDescent="0.4">
      <c r="A169" s="28"/>
      <c r="B169" s="92" t="s">
        <v>157</v>
      </c>
      <c r="C169" s="30">
        <f>IFERROR(VLOOKUP(B169,Sheet2!A:C,3,FALSE),0)</f>
        <v>68.650000000000006</v>
      </c>
      <c r="D169" s="31"/>
      <c r="E169" s="32">
        <f t="shared" ref="E169:E172" si="26">C169*D169</f>
        <v>0</v>
      </c>
      <c r="F169" s="33" t="s">
        <v>27</v>
      </c>
      <c r="G169" s="121" t="str">
        <f>IFERROR(VLOOKUP(B169,Sheet2!A:C,2,FALSE),0)</f>
        <v>SADDLE DROP            3"              3/4"</v>
      </c>
      <c r="H169" s="26">
        <f>IFERROR(VLOOKUP(B169,Sheet2!A:D,4,FALSE),0)</f>
        <v>3.1</v>
      </c>
      <c r="I169" s="27">
        <f t="shared" si="19"/>
        <v>0</v>
      </c>
    </row>
    <row r="170" spans="1:9" x14ac:dyDescent="0.4">
      <c r="A170" s="28"/>
      <c r="B170" s="92" t="s">
        <v>158</v>
      </c>
      <c r="C170" s="30">
        <f>IFERROR(VLOOKUP(B170,Sheet2!A:C,3,FALSE),0)</f>
        <v>68.650000000000006</v>
      </c>
      <c r="D170" s="31"/>
      <c r="E170" s="32">
        <f t="shared" si="26"/>
        <v>0</v>
      </c>
      <c r="F170" s="33" t="s">
        <v>27</v>
      </c>
      <c r="G170" s="121" t="str">
        <f>IFERROR(VLOOKUP(B170,Sheet2!A:C,2,FALSE),0)</f>
        <v>SADDLE DROP            3"               1"</v>
      </c>
      <c r="H170" s="26">
        <f>IFERROR(VLOOKUP(B170,Sheet2!A:D,4,FALSE),0)</f>
        <v>0.01</v>
      </c>
      <c r="I170" s="27">
        <f t="shared" si="19"/>
        <v>0</v>
      </c>
    </row>
    <row r="171" spans="1:9" x14ac:dyDescent="0.4">
      <c r="A171" s="28"/>
      <c r="B171" s="92" t="s">
        <v>159</v>
      </c>
      <c r="C171" s="30">
        <f>IFERROR(VLOOKUP(B171,Sheet2!A:C,3,FALSE),0)</f>
        <v>94.95</v>
      </c>
      <c r="D171" s="31"/>
      <c r="E171" s="32">
        <f t="shared" si="26"/>
        <v>0</v>
      </c>
      <c r="F171" s="33" t="s">
        <v>36</v>
      </c>
      <c r="G171" s="121" t="str">
        <f>IFERROR(VLOOKUP(B171,Sheet2!A:C,2,FALSE),0)</f>
        <v>SADDLE DROP           4"               1"</v>
      </c>
      <c r="H171" s="26">
        <f>IFERROR(VLOOKUP(B171,Sheet2!A:D,4,FALSE),0)</f>
        <v>1.3</v>
      </c>
      <c r="I171" s="27">
        <f t="shared" si="19"/>
        <v>0</v>
      </c>
    </row>
    <row r="172" spans="1:9" ht="13.5" thickBot="1" x14ac:dyDescent="0.45">
      <c r="A172" s="28"/>
      <c r="B172" s="92" t="s">
        <v>160</v>
      </c>
      <c r="C172" s="30">
        <f>IFERROR(VLOOKUP(B172,Sheet2!A:C,3,FALSE),0)</f>
        <v>115.94</v>
      </c>
      <c r="D172" s="48"/>
      <c r="E172" s="32">
        <f t="shared" si="26"/>
        <v>0</v>
      </c>
      <c r="F172" s="33" t="s">
        <v>38</v>
      </c>
      <c r="G172" s="121" t="str">
        <f>IFERROR(VLOOKUP(B172,Sheet2!A:C,2,FALSE),0)</f>
        <v>SADDLE DROP            6"               1"</v>
      </c>
      <c r="H172" s="26">
        <f>IFERROR(VLOOKUP(B172,Sheet2!A:D,4,FALSE),0)</f>
        <v>3.5</v>
      </c>
      <c r="I172" s="27">
        <f t="shared" si="19"/>
        <v>0</v>
      </c>
    </row>
    <row r="173" spans="1:9" ht="13.5" thickBot="1" x14ac:dyDescent="0.45">
      <c r="A173" s="37"/>
      <c r="B173" s="219" t="s">
        <v>161</v>
      </c>
      <c r="C173" s="220"/>
      <c r="D173" s="220"/>
      <c r="E173" s="220"/>
      <c r="F173" s="220"/>
      <c r="G173" s="221"/>
      <c r="H173" s="26">
        <f>IFERROR(VLOOKUP(B173,Sheet2!A:D,4,FALSE),0)</f>
        <v>0</v>
      </c>
      <c r="I173" s="27">
        <f t="shared" si="19"/>
        <v>0</v>
      </c>
    </row>
    <row r="174" spans="1:9" x14ac:dyDescent="0.4">
      <c r="A174" s="19"/>
      <c r="B174" s="40" t="s">
        <v>162</v>
      </c>
      <c r="C174" s="21">
        <f>IFERROR(VLOOKUP(B174,Sheet2!A:C,3,FALSE),0)</f>
        <v>40.97</v>
      </c>
      <c r="D174" s="22"/>
      <c r="E174" s="23">
        <f t="shared" ref="E174:E188" si="27">C174*D174</f>
        <v>0</v>
      </c>
      <c r="F174" s="24" t="s">
        <v>21</v>
      </c>
      <c r="G174" s="78" t="str">
        <f>IFERROR(VLOOKUP(B174,Sheet2!A:C,2,FALSE),0)</f>
        <v>SADDLE DROP            1"                  1/4" NPT</v>
      </c>
      <c r="H174" s="26">
        <f>IFERROR(VLOOKUP(B174,Sheet2!A:D,4,FALSE),0)</f>
        <v>1.24</v>
      </c>
      <c r="I174" s="27">
        <f t="shared" si="19"/>
        <v>0</v>
      </c>
    </row>
    <row r="175" spans="1:9" x14ac:dyDescent="0.4">
      <c r="A175" s="28"/>
      <c r="B175" s="36" t="s">
        <v>163</v>
      </c>
      <c r="C175" s="30">
        <f>IFERROR(VLOOKUP(B175,Sheet2!A:C,3,FALSE),0)</f>
        <v>40.97</v>
      </c>
      <c r="D175" s="31"/>
      <c r="E175" s="32">
        <f t="shared" si="27"/>
        <v>0</v>
      </c>
      <c r="F175" s="33" t="s">
        <v>21</v>
      </c>
      <c r="G175" s="97" t="str">
        <f>IFERROR(VLOOKUP(B175,Sheet2!A:C,2,FALSE),0)</f>
        <v>SADDLE DROP            1"                  1/2" NPT</v>
      </c>
      <c r="H175" s="26">
        <f>IFERROR(VLOOKUP(B175,Sheet2!A:D,4,FALSE),0)</f>
        <v>1.24</v>
      </c>
      <c r="I175" s="27">
        <f t="shared" si="19"/>
        <v>0</v>
      </c>
    </row>
    <row r="176" spans="1:9" x14ac:dyDescent="0.4">
      <c r="A176" s="28"/>
      <c r="B176" s="36" t="s">
        <v>164</v>
      </c>
      <c r="C176" s="30">
        <f>IFERROR(VLOOKUP(B176,Sheet2!A:C,3,FALSE),0)</f>
        <v>40.97</v>
      </c>
      <c r="D176" s="31"/>
      <c r="E176" s="32">
        <f t="shared" si="27"/>
        <v>0</v>
      </c>
      <c r="F176" s="33" t="s">
        <v>21</v>
      </c>
      <c r="G176" s="97" t="str">
        <f>IFERROR(VLOOKUP(B176,Sheet2!A:C,2,FALSE),0)</f>
        <v>SADDLE DROP            1"                  3/4" NPT</v>
      </c>
      <c r="H176" s="26">
        <f>IFERROR(VLOOKUP(B176,Sheet2!A:D,4,FALSE),0)</f>
        <v>0.93</v>
      </c>
      <c r="I176" s="27">
        <f t="shared" si="19"/>
        <v>0</v>
      </c>
    </row>
    <row r="177" spans="1:9" x14ac:dyDescent="0.4">
      <c r="A177" s="28"/>
      <c r="B177" s="36" t="s">
        <v>165</v>
      </c>
      <c r="C177" s="30">
        <f>IFERROR(VLOOKUP(B177,Sheet2!A:C,3,FALSE),0)</f>
        <v>47.11</v>
      </c>
      <c r="D177" s="31"/>
      <c r="E177" s="32">
        <f t="shared" si="27"/>
        <v>0</v>
      </c>
      <c r="F177" s="33" t="s">
        <v>23</v>
      </c>
      <c r="G177" s="97" t="str">
        <f>IFERROR(VLOOKUP(B177,Sheet2!A:C,2,FALSE),0)</f>
        <v>SADDLE DROP            1-1/2"            1/4" NPT</v>
      </c>
      <c r="H177" s="26">
        <f>IFERROR(VLOOKUP(B177,Sheet2!A:D,4,FALSE),0)</f>
        <v>1.1599999999999999</v>
      </c>
      <c r="I177" s="27">
        <f t="shared" si="19"/>
        <v>0</v>
      </c>
    </row>
    <row r="178" spans="1:9" x14ac:dyDescent="0.4">
      <c r="A178" s="28"/>
      <c r="B178" s="36" t="s">
        <v>166</v>
      </c>
      <c r="C178" s="30">
        <f>IFERROR(VLOOKUP(B178,Sheet2!A:C,3,FALSE),0)</f>
        <v>47.11</v>
      </c>
      <c r="D178" s="31"/>
      <c r="E178" s="32">
        <f t="shared" si="27"/>
        <v>0</v>
      </c>
      <c r="F178" s="33" t="s">
        <v>23</v>
      </c>
      <c r="G178" s="97" t="str">
        <f>IFERROR(VLOOKUP(B178,Sheet2!A:C,2,FALSE),0)</f>
        <v>SADDLE DROP            1-1/2"            1/2" NPT</v>
      </c>
      <c r="H178" s="26">
        <f>IFERROR(VLOOKUP(B178,Sheet2!A:D,4,FALSE),0)</f>
        <v>0.02</v>
      </c>
      <c r="I178" s="27">
        <f t="shared" si="19"/>
        <v>0</v>
      </c>
    </row>
    <row r="179" spans="1:9" x14ac:dyDescent="0.4">
      <c r="A179" s="28"/>
      <c r="B179" s="36" t="s">
        <v>167</v>
      </c>
      <c r="C179" s="30">
        <f>IFERROR(VLOOKUP(B179,Sheet2!A:C,3,FALSE),0)</f>
        <v>46.88</v>
      </c>
      <c r="D179" s="31"/>
      <c r="E179" s="32">
        <f t="shared" si="27"/>
        <v>0</v>
      </c>
      <c r="F179" s="33" t="s">
        <v>23</v>
      </c>
      <c r="G179" s="97" t="str">
        <f>IFERROR(VLOOKUP(B179,Sheet2!A:C,2,FALSE),0)</f>
        <v>SADDLE DROP            1-1/2"            3/4" NPT</v>
      </c>
      <c r="H179" s="26">
        <f>IFERROR(VLOOKUP(B179,Sheet2!A:D,4,FALSE),0)</f>
        <v>1.2</v>
      </c>
      <c r="I179" s="27">
        <f t="shared" si="19"/>
        <v>0</v>
      </c>
    </row>
    <row r="180" spans="1:9" x14ac:dyDescent="0.4">
      <c r="A180" s="28"/>
      <c r="B180" s="36" t="s">
        <v>168</v>
      </c>
      <c r="C180" s="35">
        <f>IFERROR(VLOOKUP(B180,Sheet2!A:C,3,FALSE),0)</f>
        <v>51.64</v>
      </c>
      <c r="D180" s="31"/>
      <c r="E180" s="32">
        <f t="shared" si="27"/>
        <v>0</v>
      </c>
      <c r="F180" s="33" t="s">
        <v>25</v>
      </c>
      <c r="G180" s="97" t="str">
        <f>IFERROR(VLOOKUP(B180,Sheet2!A:C,2,FALSE),0)</f>
        <v>SADDLE DROP               2"            1/4" NPT</v>
      </c>
      <c r="H180" s="26">
        <f>IFERROR(VLOOKUP(B180,Sheet2!A:D,4,FALSE),0)</f>
        <v>1.57</v>
      </c>
      <c r="I180" s="27">
        <f t="shared" si="19"/>
        <v>0</v>
      </c>
    </row>
    <row r="181" spans="1:9" x14ac:dyDescent="0.4">
      <c r="A181" s="28"/>
      <c r="B181" s="36" t="s">
        <v>169</v>
      </c>
      <c r="C181" s="35">
        <f>IFERROR(VLOOKUP(B181,Sheet2!A:C,3,FALSE),0)</f>
        <v>51.64</v>
      </c>
      <c r="D181" s="31"/>
      <c r="E181" s="32">
        <f t="shared" si="27"/>
        <v>0</v>
      </c>
      <c r="F181" s="33" t="s">
        <v>25</v>
      </c>
      <c r="G181" s="97" t="str">
        <f>IFERROR(VLOOKUP(B181,Sheet2!A:C,2,FALSE),0)</f>
        <v>SADDLE DROP               2"            1/2" NPT</v>
      </c>
      <c r="H181" s="26">
        <f>IFERROR(VLOOKUP(B181,Sheet2!A:D,4,FALSE),0)</f>
        <v>0.3</v>
      </c>
      <c r="I181" s="27">
        <f t="shared" si="19"/>
        <v>0</v>
      </c>
    </row>
    <row r="182" spans="1:9" ht="13.5" thickBot="1" x14ac:dyDescent="0.45">
      <c r="A182" s="37"/>
      <c r="B182" s="46" t="s">
        <v>170</v>
      </c>
      <c r="C182" s="122">
        <f>IFERROR(VLOOKUP(B182,Sheet2!A:C,3,FALSE),0)</f>
        <v>49.97</v>
      </c>
      <c r="D182" s="48"/>
      <c r="E182" s="49">
        <f t="shared" si="27"/>
        <v>0</v>
      </c>
      <c r="F182" s="50" t="s">
        <v>25</v>
      </c>
      <c r="G182" s="98" t="str">
        <f>IFERROR(VLOOKUP(B182,Sheet2!A:C,2,FALSE),0)</f>
        <v>SADDLE DROP               2"            3/4" NPT</v>
      </c>
      <c r="H182" s="26">
        <f>IFERROR(VLOOKUP(B182,Sheet2!A:D,4,FALSE),0)</f>
        <v>1.6</v>
      </c>
      <c r="I182" s="27">
        <f t="shared" si="19"/>
        <v>0</v>
      </c>
    </row>
    <row r="183" spans="1:9" x14ac:dyDescent="0.4">
      <c r="A183" s="19"/>
      <c r="B183" s="40"/>
      <c r="C183" s="123">
        <f>IFERROR(VLOOKUP(B183,Sheet2!A:C,3,FALSE),0)</f>
        <v>0</v>
      </c>
      <c r="D183" s="22"/>
      <c r="E183" s="23">
        <f t="shared" si="27"/>
        <v>0</v>
      </c>
      <c r="F183" s="24"/>
      <c r="G183" s="78">
        <f>IFERROR(VLOOKUP(B183,Sheet2!A:C,2,FALSE),0)</f>
        <v>0</v>
      </c>
      <c r="H183" s="26">
        <f>IFERROR(VLOOKUP(B183,Sheet2!A:D,4,FALSE),0)</f>
        <v>0</v>
      </c>
      <c r="I183" s="27">
        <f t="shared" si="19"/>
        <v>0</v>
      </c>
    </row>
    <row r="184" spans="1:9" x14ac:dyDescent="0.4">
      <c r="A184" s="28"/>
      <c r="B184" s="36" t="s">
        <v>171</v>
      </c>
      <c r="C184" s="35">
        <f>IFERROR(VLOOKUP(B184,Sheet2!A:C,3,FALSE),0)</f>
        <v>68.650000000000006</v>
      </c>
      <c r="D184" s="31"/>
      <c r="E184" s="32">
        <f t="shared" si="27"/>
        <v>0</v>
      </c>
      <c r="F184" s="33" t="s">
        <v>27</v>
      </c>
      <c r="G184" s="97" t="str">
        <f>IFERROR(VLOOKUP(B184,Sheet2!A:C,2,FALSE),0)</f>
        <v>SADDLE DROP               3"            1/2" NPT</v>
      </c>
      <c r="H184" s="26">
        <f>IFERROR(VLOOKUP(B184,Sheet2!A:D,4,FALSE),0)</f>
        <v>2.1</v>
      </c>
      <c r="I184" s="27">
        <f t="shared" si="19"/>
        <v>0</v>
      </c>
    </row>
    <row r="185" spans="1:9" x14ac:dyDescent="0.4">
      <c r="A185" s="28"/>
      <c r="B185" s="36" t="s">
        <v>172</v>
      </c>
      <c r="C185" s="35">
        <f>IFERROR(VLOOKUP(B185,Sheet2!A:C,3,FALSE),0)</f>
        <v>68.650000000000006</v>
      </c>
      <c r="D185" s="31"/>
      <c r="E185" s="32">
        <f t="shared" si="27"/>
        <v>0</v>
      </c>
      <c r="F185" s="33" t="s">
        <v>27</v>
      </c>
      <c r="G185" s="97" t="str">
        <f>IFERROR(VLOOKUP(B185,Sheet2!A:C,2,FALSE),0)</f>
        <v>SADDLE DROP               3"            3/4" NPT</v>
      </c>
      <c r="H185" s="26">
        <f>IFERROR(VLOOKUP(B185,Sheet2!A:D,4,FALSE),0)</f>
        <v>3.1</v>
      </c>
      <c r="I185" s="27">
        <f t="shared" si="19"/>
        <v>0</v>
      </c>
    </row>
    <row r="186" spans="1:9" ht="15" customHeight="1" x14ac:dyDescent="0.4">
      <c r="A186" s="28"/>
      <c r="B186" s="36" t="s">
        <v>173</v>
      </c>
      <c r="C186" s="35">
        <f>IFERROR(VLOOKUP(B186,Sheet2!A:C,3,FALSE),0)</f>
        <v>68.650000000000006</v>
      </c>
      <c r="D186" s="31"/>
      <c r="E186" s="32">
        <f t="shared" si="27"/>
        <v>0</v>
      </c>
      <c r="F186" s="33" t="s">
        <v>27</v>
      </c>
      <c r="G186" s="97" t="str">
        <f>IFERROR(VLOOKUP(B186,Sheet2!A:C,2,FALSE),0)</f>
        <v>SADDLE DROP               3"             1" NPT</v>
      </c>
      <c r="H186" s="26">
        <f>IFERROR(VLOOKUP(B186,Sheet2!A:D,4,FALSE),0)</f>
        <v>5.4</v>
      </c>
      <c r="I186" s="27">
        <f t="shared" si="19"/>
        <v>0</v>
      </c>
    </row>
    <row r="187" spans="1:9" x14ac:dyDescent="0.4">
      <c r="A187" s="28"/>
      <c r="B187" s="36" t="s">
        <v>159</v>
      </c>
      <c r="C187" s="30">
        <f>IFERROR(VLOOKUP(B187,Sheet2!A:C,3,FALSE),0)</f>
        <v>94.95</v>
      </c>
      <c r="D187" s="31"/>
      <c r="E187" s="79">
        <f t="shared" si="27"/>
        <v>0</v>
      </c>
      <c r="F187" s="33" t="s">
        <v>36</v>
      </c>
      <c r="G187" s="80" t="str">
        <f>IFERROR(VLOOKUP(B187,Sheet2!A:C,2,FALSE),0)</f>
        <v>SADDLE DROP           4"               1"</v>
      </c>
      <c r="H187" s="26">
        <f>IFERROR(VLOOKUP(B187,Sheet2!A:D,4,FALSE),0)</f>
        <v>1.3</v>
      </c>
      <c r="I187" s="27">
        <f t="shared" si="19"/>
        <v>0</v>
      </c>
    </row>
    <row r="188" spans="1:9" x14ac:dyDescent="0.4">
      <c r="A188" s="28"/>
      <c r="B188" s="36" t="s">
        <v>160</v>
      </c>
      <c r="C188" s="30">
        <f>IFERROR(VLOOKUP(B188,Sheet2!A:C,3,FALSE),0)</f>
        <v>115.94</v>
      </c>
      <c r="D188" s="31"/>
      <c r="E188" s="79">
        <f t="shared" si="27"/>
        <v>0</v>
      </c>
      <c r="F188" s="33" t="s">
        <v>38</v>
      </c>
      <c r="G188" s="80" t="str">
        <f>IFERROR(VLOOKUP(B188,Sheet2!A:C,2,FALSE),0)</f>
        <v>SADDLE DROP            6"               1"</v>
      </c>
      <c r="H188" s="26">
        <f>IFERROR(VLOOKUP(B188,Sheet2!A:D,4,FALSE),0)</f>
        <v>3.5</v>
      </c>
      <c r="I188" s="27">
        <f t="shared" si="19"/>
        <v>0</v>
      </c>
    </row>
    <row r="189" spans="1:9" ht="13.5" thickBot="1" x14ac:dyDescent="0.45">
      <c r="A189" s="37"/>
      <c r="B189" s="46"/>
      <c r="C189" s="122"/>
      <c r="D189" s="48"/>
      <c r="E189" s="81"/>
      <c r="F189" s="50"/>
      <c r="G189" s="82"/>
      <c r="H189" s="26">
        <f>IFERROR(VLOOKUP(B189,Sheet2!A:D,4,FALSE),0)</f>
        <v>0</v>
      </c>
      <c r="I189" s="27">
        <f t="shared" si="19"/>
        <v>0</v>
      </c>
    </row>
    <row r="190" spans="1:9" ht="13.5" thickBot="1" x14ac:dyDescent="0.45">
      <c r="A190" s="19"/>
      <c r="B190" s="208" t="s">
        <v>174</v>
      </c>
      <c r="C190" s="211"/>
      <c r="D190" s="211"/>
      <c r="E190" s="211"/>
      <c r="F190" s="211"/>
      <c r="G190" s="212"/>
      <c r="H190" s="26">
        <f>IFERROR(VLOOKUP(B190,Sheet2!A:D,4,FALSE),0)</f>
        <v>0</v>
      </c>
      <c r="I190" s="27">
        <f t="shared" si="19"/>
        <v>0</v>
      </c>
    </row>
    <row r="191" spans="1:9" x14ac:dyDescent="0.4">
      <c r="A191" s="39"/>
      <c r="B191" s="40" t="s">
        <v>175</v>
      </c>
      <c r="C191" s="21">
        <f>IFERROR(VLOOKUP(B191,Sheet2!A:C,3,FALSE),0)</f>
        <v>22.63</v>
      </c>
      <c r="D191" s="22"/>
      <c r="E191" s="23">
        <f t="shared" ref="E191:E199" si="28">C191*D191</f>
        <v>0</v>
      </c>
      <c r="F191" s="24" t="s">
        <v>19</v>
      </c>
      <c r="G191" s="83" t="str">
        <f>IFERROR(VLOOKUP(B191,Sheet2!A:C,2,FALSE),0)</f>
        <v>THREADED MALE ADAPTER   1/2" MALE NPT</v>
      </c>
      <c r="H191" s="26">
        <f>IFERROR(VLOOKUP(B191,Sheet2!A:D,4,FALSE),0)</f>
        <v>7.0000000000000007E-2</v>
      </c>
      <c r="I191" s="27">
        <f t="shared" si="19"/>
        <v>0</v>
      </c>
    </row>
    <row r="192" spans="1:9" x14ac:dyDescent="0.4">
      <c r="A192" s="39"/>
      <c r="B192" s="36" t="s">
        <v>176</v>
      </c>
      <c r="C192" s="30">
        <f>IFERROR(VLOOKUP(B192,Sheet2!A:C,3,FALSE),0)</f>
        <v>22.57</v>
      </c>
      <c r="D192" s="31"/>
      <c r="E192" s="79">
        <f t="shared" si="28"/>
        <v>0</v>
      </c>
      <c r="F192" s="33" t="s">
        <v>19</v>
      </c>
      <c r="G192" s="80" t="str">
        <f>IFERROR(VLOOKUP(B192,Sheet2!A:C,2,FALSE),0)</f>
        <v>THREADED MALE ADAPTER   3/4" MALE NPT</v>
      </c>
      <c r="H192" s="26">
        <f>IFERROR(VLOOKUP(B192,Sheet2!A:D,4,FALSE),0)</f>
        <v>0.19</v>
      </c>
      <c r="I192" s="27">
        <f t="shared" ref="I192:I253" si="29">H192*D192</f>
        <v>0</v>
      </c>
    </row>
    <row r="193" spans="1:9" x14ac:dyDescent="0.4">
      <c r="A193" s="39"/>
      <c r="B193" s="36" t="s">
        <v>177</v>
      </c>
      <c r="C193" s="30">
        <f>IFERROR(VLOOKUP(B193,Sheet2!A:C,3,FALSE),0)</f>
        <v>28.27</v>
      </c>
      <c r="D193" s="31"/>
      <c r="E193" s="79">
        <f t="shared" si="28"/>
        <v>0</v>
      </c>
      <c r="F193" s="33" t="s">
        <v>21</v>
      </c>
      <c r="G193" s="80" t="str">
        <f>IFERROR(VLOOKUP(B193,Sheet2!A:C,2,FALSE),0)</f>
        <v>THREADED MALE ADAPTER   1/2" MALE NPT</v>
      </c>
      <c r="H193" s="26">
        <f>IFERROR(VLOOKUP(B193,Sheet2!A:D,4,FALSE),0)</f>
        <v>0.1</v>
      </c>
      <c r="I193" s="27">
        <f t="shared" si="29"/>
        <v>0</v>
      </c>
    </row>
    <row r="194" spans="1:9" x14ac:dyDescent="0.4">
      <c r="A194" s="39"/>
      <c r="B194" s="36" t="s">
        <v>178</v>
      </c>
      <c r="C194" s="30">
        <f>IFERROR(VLOOKUP(B194,Sheet2!A:C,3,FALSE),0)</f>
        <v>28.27</v>
      </c>
      <c r="D194" s="31"/>
      <c r="E194" s="79">
        <f t="shared" si="28"/>
        <v>0</v>
      </c>
      <c r="F194" s="33" t="s">
        <v>21</v>
      </c>
      <c r="G194" s="80" t="str">
        <f>IFERROR(VLOOKUP(B194,Sheet2!A:C,2,FALSE),0)</f>
        <v>THREADED MALE ADAPTER   3/4" MALE NPT</v>
      </c>
      <c r="H194" s="26">
        <f>IFERROR(VLOOKUP(B194,Sheet2!A:D,4,FALSE),0)</f>
        <v>0.27</v>
      </c>
      <c r="I194" s="27">
        <f t="shared" si="29"/>
        <v>0</v>
      </c>
    </row>
    <row r="195" spans="1:9" x14ac:dyDescent="0.4">
      <c r="A195" s="39"/>
      <c r="B195" s="36" t="s">
        <v>179</v>
      </c>
      <c r="C195" s="30">
        <f>IFERROR(VLOOKUP(B195,Sheet2!A:C,3,FALSE),0)</f>
        <v>28.32</v>
      </c>
      <c r="D195" s="31"/>
      <c r="E195" s="32">
        <f t="shared" si="28"/>
        <v>0</v>
      </c>
      <c r="F195" s="33" t="s">
        <v>21</v>
      </c>
      <c r="G195" s="97" t="str">
        <f>IFERROR(VLOOKUP(B195,Sheet2!A:C,2,FALSE),0)</f>
        <v>THREADED MALE ADAPTER   1" MALE NPT</v>
      </c>
      <c r="H195" s="26">
        <f>IFERROR(VLOOKUP(B195,Sheet2!A:D,4,FALSE),0)</f>
        <v>0.35</v>
      </c>
      <c r="I195" s="27">
        <f t="shared" si="29"/>
        <v>0</v>
      </c>
    </row>
    <row r="196" spans="1:9" x14ac:dyDescent="0.4">
      <c r="A196" s="39"/>
      <c r="B196" s="36" t="s">
        <v>180</v>
      </c>
      <c r="C196" s="35">
        <f>IFERROR(VLOOKUP(B196,Sheet2!A:C,3,FALSE),0)</f>
        <v>52.95</v>
      </c>
      <c r="D196" s="31"/>
      <c r="E196" s="124">
        <f t="shared" si="28"/>
        <v>0</v>
      </c>
      <c r="F196" s="125" t="s">
        <v>23</v>
      </c>
      <c r="G196" s="126" t="str">
        <f>IFERROR(VLOOKUP(B196,Sheet2!A:C,2,FALSE),0)</f>
        <v xml:space="preserve">THREADED MALE ADAPTER   1" MALE NPT         </v>
      </c>
      <c r="H196" s="26">
        <f>IFERROR(VLOOKUP(B196,Sheet2!A:D,4,FALSE),0)</f>
        <v>0.73</v>
      </c>
      <c r="I196" s="27">
        <f t="shared" si="29"/>
        <v>0</v>
      </c>
    </row>
    <row r="197" spans="1:9" x14ac:dyDescent="0.4">
      <c r="A197" s="39"/>
      <c r="B197" s="36" t="s">
        <v>181</v>
      </c>
      <c r="C197" s="30">
        <f>IFERROR(VLOOKUP(B197,Sheet2!A:C,3,FALSE),0)</f>
        <v>52.75</v>
      </c>
      <c r="D197" s="31"/>
      <c r="E197" s="32">
        <f t="shared" si="28"/>
        <v>0</v>
      </c>
      <c r="F197" s="33" t="s">
        <v>23</v>
      </c>
      <c r="G197" s="97" t="str">
        <f>IFERROR(VLOOKUP(B197,Sheet2!A:C,2,FALSE),0)</f>
        <v>THREADED MALE ADAPTER   1-1/2" MALE NPT</v>
      </c>
      <c r="H197" s="26">
        <f>IFERROR(VLOOKUP(B197,Sheet2!A:D,4,FALSE),0)</f>
        <v>1.28</v>
      </c>
      <c r="I197" s="27">
        <f t="shared" si="29"/>
        <v>0</v>
      </c>
    </row>
    <row r="198" spans="1:9" x14ac:dyDescent="0.4">
      <c r="A198" s="39"/>
      <c r="B198" s="36" t="s">
        <v>182</v>
      </c>
      <c r="C198" s="30">
        <f>IFERROR(VLOOKUP(B198,Sheet2!A:C,3,FALSE),0)</f>
        <v>66.349999999999994</v>
      </c>
      <c r="D198" s="31"/>
      <c r="E198" s="32">
        <f t="shared" si="28"/>
        <v>0</v>
      </c>
      <c r="F198" s="33" t="s">
        <v>25</v>
      </c>
      <c r="G198" s="97" t="str">
        <f>IFERROR(VLOOKUP(B198,Sheet2!A:C,2,FALSE),0)</f>
        <v>THREADED MALE ADAPTER   1-1/2" MALE NPT</v>
      </c>
      <c r="H198" s="26">
        <f>IFERROR(VLOOKUP(B198,Sheet2!A:D,4,FALSE),0)</f>
        <v>1.6</v>
      </c>
      <c r="I198" s="27">
        <f t="shared" si="29"/>
        <v>0</v>
      </c>
    </row>
    <row r="199" spans="1:9" ht="13.5" thickBot="1" x14ac:dyDescent="0.45">
      <c r="A199" s="71"/>
      <c r="B199" s="46" t="s">
        <v>183</v>
      </c>
      <c r="C199" s="47">
        <f>IFERROR(VLOOKUP(B199,Sheet2!A:C,3,FALSE),0)</f>
        <v>69.5</v>
      </c>
      <c r="D199" s="48"/>
      <c r="E199" s="49">
        <f t="shared" si="28"/>
        <v>0</v>
      </c>
      <c r="F199" s="50" t="s">
        <v>25</v>
      </c>
      <c r="G199" s="98" t="str">
        <f>IFERROR(VLOOKUP(B199,Sheet2!A:C,2,FALSE),0)</f>
        <v>THREADED MALE ADAPTER     2" MALE NPT</v>
      </c>
      <c r="H199" s="26">
        <f>IFERROR(VLOOKUP(B199,Sheet2!A:D,4,FALSE),0)</f>
        <v>0.5</v>
      </c>
      <c r="I199" s="27">
        <f t="shared" si="29"/>
        <v>0</v>
      </c>
    </row>
    <row r="200" spans="1:9" x14ac:dyDescent="0.4">
      <c r="A200" s="38"/>
      <c r="B200" s="40"/>
      <c r="C200" s="21"/>
      <c r="D200" s="22"/>
      <c r="E200" s="23"/>
      <c r="F200" s="24"/>
      <c r="G200" s="78"/>
      <c r="H200" s="26">
        <f>IFERROR(VLOOKUP(B200,Sheet2!A:D,4,FALSE),0)</f>
        <v>0</v>
      </c>
      <c r="I200" s="27">
        <f t="shared" si="29"/>
        <v>0</v>
      </c>
    </row>
    <row r="201" spans="1:9" x14ac:dyDescent="0.4">
      <c r="A201" s="39"/>
      <c r="B201" s="36" t="s">
        <v>184</v>
      </c>
      <c r="C201" s="30">
        <f>IFERROR(VLOOKUP(B201,Sheet2!A:C,3,FALSE),0)</f>
        <v>78.989999999999995</v>
      </c>
      <c r="D201" s="31"/>
      <c r="E201" s="32">
        <f t="shared" ref="E201" si="30">C201*D201</f>
        <v>0</v>
      </c>
      <c r="F201" s="33" t="s">
        <v>27</v>
      </c>
      <c r="G201" s="97" t="str">
        <f>IFERROR(VLOOKUP(B201,Sheet2!A:C,2,FALSE),0)</f>
        <v>THREADED MALE ADAPTER     3" MALE NPT</v>
      </c>
      <c r="H201" s="26">
        <f>IFERROR(VLOOKUP(B201,Sheet2!A:D,4,FALSE),0)</f>
        <v>5.8</v>
      </c>
      <c r="I201" s="27">
        <f t="shared" si="29"/>
        <v>0</v>
      </c>
    </row>
    <row r="202" spans="1:9" ht="13.5" thickBot="1" x14ac:dyDescent="0.45">
      <c r="A202" s="39"/>
      <c r="B202" s="58"/>
      <c r="C202" s="59"/>
      <c r="D202" s="48"/>
      <c r="E202" s="61"/>
      <c r="F202" s="62"/>
      <c r="G202" s="127"/>
      <c r="H202" s="26">
        <f>IFERROR(VLOOKUP(B202,Sheet2!A:D,4,FALSE),0)</f>
        <v>0</v>
      </c>
      <c r="I202" s="27">
        <f t="shared" si="29"/>
        <v>0</v>
      </c>
    </row>
    <row r="203" spans="1:9" ht="13.5" thickBot="1" x14ac:dyDescent="0.45">
      <c r="A203" s="71"/>
      <c r="B203" s="216" t="s">
        <v>185</v>
      </c>
      <c r="C203" s="209"/>
      <c r="D203" s="209"/>
      <c r="E203" s="209"/>
      <c r="F203" s="209"/>
      <c r="G203" s="210"/>
      <c r="H203" s="26">
        <f>IFERROR(VLOOKUP(B203,Sheet2!A:D,4,FALSE),0)</f>
        <v>0</v>
      </c>
      <c r="I203" s="27">
        <f t="shared" si="29"/>
        <v>0</v>
      </c>
    </row>
    <row r="204" spans="1:9" x14ac:dyDescent="0.4">
      <c r="A204" s="19"/>
      <c r="B204" s="40" t="s">
        <v>186</v>
      </c>
      <c r="C204" s="21">
        <f>IFERROR(VLOOKUP(B204,Sheet2!A:C,3,FALSE),0)</f>
        <v>24.47</v>
      </c>
      <c r="D204" s="22"/>
      <c r="E204" s="23">
        <f t="shared" ref="E204:E206" si="31">C204*D204</f>
        <v>0</v>
      </c>
      <c r="F204" s="24" t="s">
        <v>19</v>
      </c>
      <c r="G204" s="78" t="str">
        <f>IFERROR(VLOOKUP(B204,Sheet2!A:C,2,FALSE),0)</f>
        <v>THREADED FEMALE ADAPTER   3/4"  FEMALE NPT</v>
      </c>
      <c r="H204" s="26">
        <f>IFERROR(VLOOKUP(B204,Sheet2!A:D,4,FALSE),0)</f>
        <v>1.3</v>
      </c>
      <c r="I204" s="27">
        <f t="shared" si="29"/>
        <v>0</v>
      </c>
    </row>
    <row r="205" spans="1:9" x14ac:dyDescent="0.4">
      <c r="A205" s="28"/>
      <c r="B205" s="36" t="s">
        <v>187</v>
      </c>
      <c r="C205" s="30">
        <f>IFERROR(VLOOKUP(B205,Sheet2!A:C,3,FALSE),0)</f>
        <v>32.07</v>
      </c>
      <c r="D205" s="31"/>
      <c r="E205" s="32">
        <f t="shared" si="31"/>
        <v>0</v>
      </c>
      <c r="F205" s="33" t="s">
        <v>21</v>
      </c>
      <c r="G205" s="97" t="str">
        <f>IFERROR(VLOOKUP(B205,Sheet2!A:C,2,FALSE),0)</f>
        <v>THREADED FEMALE ADAPTER   1"  FEMALE NPT</v>
      </c>
      <c r="H205" s="26">
        <f>IFERROR(VLOOKUP(B205,Sheet2!A:D,4,FALSE),0)</f>
        <v>1.5</v>
      </c>
      <c r="I205" s="27">
        <f t="shared" si="29"/>
        <v>0</v>
      </c>
    </row>
    <row r="206" spans="1:9" x14ac:dyDescent="0.4">
      <c r="A206" s="28"/>
      <c r="B206" s="36" t="s">
        <v>188</v>
      </c>
      <c r="C206" s="30">
        <f>IFERROR(VLOOKUP(B206,Sheet2!A:C,3,FALSE),0)</f>
        <v>56.21</v>
      </c>
      <c r="D206" s="31"/>
      <c r="E206" s="32">
        <f t="shared" si="31"/>
        <v>0</v>
      </c>
      <c r="F206" s="33" t="s">
        <v>23</v>
      </c>
      <c r="G206" s="97" t="str">
        <f>IFERROR(VLOOKUP(B206,Sheet2!A:C,2,FALSE),0)</f>
        <v>THREADED FEMALE ADAPTER   1-1/2" FEMALE NPT</v>
      </c>
      <c r="H206" s="26">
        <f>IFERROR(VLOOKUP(B206,Sheet2!A:D,4,FALSE),0)</f>
        <v>10.6</v>
      </c>
      <c r="I206" s="27">
        <f t="shared" si="29"/>
        <v>0</v>
      </c>
    </row>
    <row r="207" spans="1:9" ht="13.5" thickBot="1" x14ac:dyDescent="0.45">
      <c r="A207" s="37"/>
      <c r="B207" s="46"/>
      <c r="C207" s="47"/>
      <c r="D207" s="48"/>
      <c r="E207" s="49"/>
      <c r="F207" s="50"/>
      <c r="G207" s="98"/>
      <c r="H207" s="26">
        <f>IFERROR(VLOOKUP(B207,Sheet2!A:D,4,FALSE),0)</f>
        <v>0</v>
      </c>
      <c r="I207" s="27">
        <f t="shared" si="29"/>
        <v>0</v>
      </c>
    </row>
    <row r="208" spans="1:9" x14ac:dyDescent="0.4">
      <c r="A208" s="19"/>
      <c r="B208" s="36" t="s">
        <v>189</v>
      </c>
      <c r="C208" s="70">
        <f>IFERROR(VLOOKUP(B208,Sheet2!A:C,3,FALSE),0)</f>
        <v>25.95</v>
      </c>
      <c r="D208" s="22"/>
      <c r="E208" s="23">
        <f t="shared" ref="E208:E213" si="32">C208*D208</f>
        <v>0</v>
      </c>
      <c r="F208" s="33" t="s">
        <v>19</v>
      </c>
      <c r="G208" s="97" t="str">
        <f>IFERROR(VLOOKUP(B208,Sheet2!A:C,2,FALSE),0)</f>
        <v>THREADED FEMALE ADAPTER   1/2"  FEMALE NPT</v>
      </c>
      <c r="H208" s="26">
        <f>IFERROR(VLOOKUP(B208,Sheet2!A:D,4,FALSE),0)</f>
        <v>22</v>
      </c>
      <c r="I208" s="27">
        <f t="shared" si="29"/>
        <v>0</v>
      </c>
    </row>
    <row r="209" spans="1:9" x14ac:dyDescent="0.4">
      <c r="A209" s="28"/>
      <c r="B209" s="36" t="s">
        <v>190</v>
      </c>
      <c r="C209" s="70">
        <f>IFERROR(VLOOKUP(B209,Sheet2!A:C,3,FALSE),0)</f>
        <v>33.75</v>
      </c>
      <c r="D209" s="31"/>
      <c r="E209" s="32">
        <f t="shared" si="32"/>
        <v>0</v>
      </c>
      <c r="F209" s="33" t="s">
        <v>21</v>
      </c>
      <c r="G209" s="97" t="str">
        <f>IFERROR(VLOOKUP(B209,Sheet2!A:C,2,FALSE),0)</f>
        <v>THREADED FEMALE ADAPTER   1/2"  FEMALE NPT</v>
      </c>
      <c r="H209" s="26">
        <f>IFERROR(VLOOKUP(B209,Sheet2!A:D,4,FALSE),0)</f>
        <v>1.72</v>
      </c>
      <c r="I209" s="27">
        <f t="shared" si="29"/>
        <v>0</v>
      </c>
    </row>
    <row r="210" spans="1:9" x14ac:dyDescent="0.4">
      <c r="A210" s="28"/>
      <c r="B210" s="36" t="s">
        <v>191</v>
      </c>
      <c r="C210" s="70">
        <f>IFERROR(VLOOKUP(B210,Sheet2!A:C,3,FALSE),0)</f>
        <v>33.75</v>
      </c>
      <c r="D210" s="31"/>
      <c r="E210" s="32">
        <f t="shared" si="32"/>
        <v>0</v>
      </c>
      <c r="F210" s="33" t="s">
        <v>21</v>
      </c>
      <c r="G210" s="97" t="str">
        <f>IFERROR(VLOOKUP(B210,Sheet2!A:C,2,FALSE),0)</f>
        <v>THREADED FEMALE ADAPTER   3/4"  FEMALE NPT</v>
      </c>
      <c r="H210" s="26">
        <f>IFERROR(VLOOKUP(B210,Sheet2!A:D,4,FALSE),0)</f>
        <v>27</v>
      </c>
      <c r="I210" s="27">
        <f t="shared" si="29"/>
        <v>0</v>
      </c>
    </row>
    <row r="211" spans="1:9" x14ac:dyDescent="0.4">
      <c r="A211" s="28"/>
      <c r="B211" s="36" t="s">
        <v>192</v>
      </c>
      <c r="C211" s="70">
        <f>IFERROR(VLOOKUP(B211,Sheet2!A:C,3,FALSE),0)</f>
        <v>38.47</v>
      </c>
      <c r="D211" s="31"/>
      <c r="E211" s="32">
        <f t="shared" si="32"/>
        <v>0</v>
      </c>
      <c r="F211" s="33" t="s">
        <v>23</v>
      </c>
      <c r="G211" s="97" t="str">
        <f>IFERROR(VLOOKUP(B211,Sheet2!A:C,2,FALSE),0)</f>
        <v>THREADED FEMALE ADAPTER   3/4" FEMALE NPT</v>
      </c>
      <c r="H211" s="26">
        <f>IFERROR(VLOOKUP(B211,Sheet2!A:D,4,FALSE),0)</f>
        <v>1.2</v>
      </c>
      <c r="I211" s="27">
        <f t="shared" si="29"/>
        <v>0</v>
      </c>
    </row>
    <row r="212" spans="1:9" x14ac:dyDescent="0.4">
      <c r="A212" s="28"/>
      <c r="B212" s="36" t="s">
        <v>193</v>
      </c>
      <c r="C212" s="70">
        <f>IFERROR(VLOOKUP(B212,Sheet2!A:C,3,FALSE),0)</f>
        <v>59.97</v>
      </c>
      <c r="D212" s="31"/>
      <c r="E212" s="32">
        <f t="shared" si="32"/>
        <v>0</v>
      </c>
      <c r="F212" s="33" t="s">
        <v>25</v>
      </c>
      <c r="G212" s="97" t="str">
        <f>IFERROR(VLOOKUP(B212,Sheet2!A:C,2,FALSE),0)</f>
        <v>THREADED FEMALE ADAPTER   3/4" FEMALE NPT</v>
      </c>
      <c r="H212" s="26">
        <f>IFERROR(VLOOKUP(B212,Sheet2!A:D,4,FALSE),0)</f>
        <v>1.6</v>
      </c>
      <c r="I212" s="27">
        <f t="shared" si="29"/>
        <v>0</v>
      </c>
    </row>
    <row r="213" spans="1:9" ht="13.5" thickBot="1" x14ac:dyDescent="0.45">
      <c r="A213" s="28"/>
      <c r="B213" s="36" t="s">
        <v>194</v>
      </c>
      <c r="C213" s="70">
        <f>IFERROR(VLOOKUP(B213,Sheet2!A:C,3,FALSE),0)</f>
        <v>59.97</v>
      </c>
      <c r="D213" s="60"/>
      <c r="E213" s="61">
        <f t="shared" si="32"/>
        <v>0</v>
      </c>
      <c r="F213" s="33" t="s">
        <v>25</v>
      </c>
      <c r="G213" s="97" t="str">
        <f>IFERROR(VLOOKUP(B213,Sheet2!A:C,2,FALSE),0)</f>
        <v>THREADED FEMALE ADAPTER   1/2" FEMALE NPT</v>
      </c>
      <c r="H213" s="26">
        <f>IFERROR(VLOOKUP(B213,Sheet2!A:D,4,FALSE),0)</f>
        <v>7</v>
      </c>
      <c r="I213" s="27">
        <f t="shared" si="29"/>
        <v>0</v>
      </c>
    </row>
    <row r="214" spans="1:9" ht="13.5" thickBot="1" x14ac:dyDescent="0.45">
      <c r="A214" s="37"/>
      <c r="B214" s="217" t="s">
        <v>195</v>
      </c>
      <c r="C214" s="211"/>
      <c r="D214" s="211"/>
      <c r="E214" s="211"/>
      <c r="F214" s="211"/>
      <c r="G214" s="212"/>
      <c r="H214" s="26">
        <f>IFERROR(VLOOKUP(B214,Sheet2!A:D,4,FALSE),0)</f>
        <v>0</v>
      </c>
      <c r="I214" s="27">
        <f t="shared" si="29"/>
        <v>0</v>
      </c>
    </row>
    <row r="215" spans="1:9" x14ac:dyDescent="0.4">
      <c r="A215" s="19"/>
      <c r="B215" s="86" t="s">
        <v>196</v>
      </c>
      <c r="C215" s="87">
        <f>IFERROR(VLOOKUP(B215,Sheet2!A:C,3,FALSE),0)</f>
        <v>26.7</v>
      </c>
      <c r="D215" s="22"/>
      <c r="E215" s="79">
        <f t="shared" ref="E215:E218" si="33">C215*D215</f>
        <v>0</v>
      </c>
      <c r="F215" s="89" t="s">
        <v>19</v>
      </c>
      <c r="G215" s="120" t="str">
        <f>IFERROR(VLOOKUP(B215,Sheet2!A:C,2,FALSE),0)</f>
        <v>END CAP</v>
      </c>
      <c r="H215" s="26">
        <f>IFERROR(VLOOKUP(B215,Sheet2!A:D,4,FALSE),0)</f>
        <v>0.19</v>
      </c>
      <c r="I215" s="27">
        <f t="shared" si="29"/>
        <v>0</v>
      </c>
    </row>
    <row r="216" spans="1:9" x14ac:dyDescent="0.4">
      <c r="A216" s="28"/>
      <c r="B216" s="92" t="s">
        <v>197</v>
      </c>
      <c r="C216" s="30">
        <f>IFERROR(VLOOKUP(B216,Sheet2!A:C,3,FALSE),0)</f>
        <v>34.950000000000003</v>
      </c>
      <c r="D216" s="31"/>
      <c r="E216" s="32">
        <f t="shared" si="33"/>
        <v>0</v>
      </c>
      <c r="F216" s="33" t="s">
        <v>21</v>
      </c>
      <c r="G216" s="121" t="str">
        <f>IFERROR(VLOOKUP(B216,Sheet2!A:C,2,FALSE),0)</f>
        <v>END CAP</v>
      </c>
      <c r="H216" s="26">
        <f>IFERROR(VLOOKUP(B216,Sheet2!A:D,4,FALSE),0)</f>
        <v>0.3</v>
      </c>
      <c r="I216" s="27">
        <f t="shared" si="29"/>
        <v>0</v>
      </c>
    </row>
    <row r="217" spans="1:9" x14ac:dyDescent="0.4">
      <c r="A217" s="28"/>
      <c r="B217" s="92" t="s">
        <v>198</v>
      </c>
      <c r="C217" s="30">
        <f>IFERROR(VLOOKUP(B217,Sheet2!A:C,3,FALSE),0)</f>
        <v>43.5</v>
      </c>
      <c r="D217" s="31"/>
      <c r="E217" s="32">
        <f t="shared" si="33"/>
        <v>0</v>
      </c>
      <c r="F217" s="33" t="s">
        <v>23</v>
      </c>
      <c r="G217" s="121" t="str">
        <f>IFERROR(VLOOKUP(B217,Sheet2!A:C,2,FALSE),0)</f>
        <v>END CAP</v>
      </c>
      <c r="H217" s="26">
        <f>IFERROR(VLOOKUP(B217,Sheet2!A:D,4,FALSE),0)</f>
        <v>0.18</v>
      </c>
      <c r="I217" s="27">
        <f t="shared" si="29"/>
        <v>0</v>
      </c>
    </row>
    <row r="218" spans="1:9" x14ac:dyDescent="0.4">
      <c r="A218" s="28"/>
      <c r="B218" s="92" t="s">
        <v>199</v>
      </c>
      <c r="C218" s="30">
        <f>IFERROR(VLOOKUP(B218,Sheet2!A:C,3,FALSE),0)</f>
        <v>61.45</v>
      </c>
      <c r="D218" s="31"/>
      <c r="E218" s="32">
        <f t="shared" si="33"/>
        <v>0</v>
      </c>
      <c r="F218" s="33" t="s">
        <v>25</v>
      </c>
      <c r="G218" s="121" t="str">
        <f>IFERROR(VLOOKUP(B218,Sheet2!A:C,2,FALSE),0)</f>
        <v>END CAP</v>
      </c>
      <c r="H218" s="26">
        <f>IFERROR(VLOOKUP(B218,Sheet2!A:D,4,FALSE),0)</f>
        <v>0.91</v>
      </c>
      <c r="I218" s="27">
        <f t="shared" si="29"/>
        <v>0</v>
      </c>
    </row>
    <row r="219" spans="1:9" ht="13.5" thickBot="1" x14ac:dyDescent="0.45">
      <c r="A219" s="37"/>
      <c r="B219" s="92"/>
      <c r="C219" s="30"/>
      <c r="D219" s="31"/>
      <c r="E219" s="32"/>
      <c r="F219" s="33"/>
      <c r="G219" s="121"/>
      <c r="H219" s="26">
        <f>IFERROR(VLOOKUP(B219,Sheet2!A:D,4,FALSE),0)</f>
        <v>0</v>
      </c>
      <c r="I219" s="27">
        <f t="shared" si="29"/>
        <v>0</v>
      </c>
    </row>
    <row r="220" spans="1:9" x14ac:dyDescent="0.4">
      <c r="A220" s="19"/>
      <c r="B220" s="92"/>
      <c r="C220" s="30"/>
      <c r="D220" s="31"/>
      <c r="E220" s="32"/>
      <c r="F220" s="33"/>
      <c r="G220" s="121"/>
      <c r="H220" s="26">
        <f>IFERROR(VLOOKUP(B220,Sheet2!A:D,4,FALSE),0)</f>
        <v>0</v>
      </c>
      <c r="I220" s="27">
        <f t="shared" si="29"/>
        <v>0</v>
      </c>
    </row>
    <row r="221" spans="1:9" x14ac:dyDescent="0.4">
      <c r="A221" s="28"/>
      <c r="B221" s="92" t="s">
        <v>200</v>
      </c>
      <c r="C221" s="30">
        <f>IFERROR(VLOOKUP(B221,Sheet2!A:C,3,FALSE),0)</f>
        <v>132.4</v>
      </c>
      <c r="D221" s="31"/>
      <c r="E221" s="32">
        <f t="shared" ref="E221" si="34">C221*D221</f>
        <v>0</v>
      </c>
      <c r="F221" s="33" t="s">
        <v>27</v>
      </c>
      <c r="G221" s="121" t="str">
        <f>IFERROR(VLOOKUP(B221,Sheet2!A:C,2,FALSE),0)</f>
        <v>END CAP</v>
      </c>
      <c r="H221" s="26">
        <f>IFERROR(VLOOKUP(B221,Sheet2!A:D,4,FALSE),0)</f>
        <v>3.1</v>
      </c>
      <c r="I221" s="27">
        <f t="shared" si="29"/>
        <v>0</v>
      </c>
    </row>
    <row r="222" spans="1:9" x14ac:dyDescent="0.4">
      <c r="A222" s="28"/>
      <c r="B222" s="92"/>
      <c r="C222" s="30"/>
      <c r="D222" s="31"/>
      <c r="E222" s="32"/>
      <c r="F222" s="33"/>
      <c r="G222" s="121"/>
      <c r="H222" s="26">
        <f>IFERROR(VLOOKUP(B222,Sheet2!A:D,4,FALSE),0)</f>
        <v>0</v>
      </c>
      <c r="I222" s="27">
        <f t="shared" si="29"/>
        <v>0</v>
      </c>
    </row>
    <row r="223" spans="1:9" ht="13.5" thickBot="1" x14ac:dyDescent="0.45">
      <c r="A223" s="37"/>
      <c r="B223" s="94"/>
      <c r="C223" s="59"/>
      <c r="D223" s="60"/>
      <c r="E223" s="61"/>
      <c r="F223" s="62"/>
      <c r="G223" s="117"/>
      <c r="H223" s="26">
        <f>IFERROR(VLOOKUP(B223,Sheet2!A:D,4,FALSE),0)</f>
        <v>0</v>
      </c>
      <c r="I223" s="27">
        <f t="shared" si="29"/>
        <v>0</v>
      </c>
    </row>
    <row r="224" spans="1:9" x14ac:dyDescent="0.4">
      <c r="A224" s="19"/>
      <c r="B224" s="128"/>
      <c r="C224" s="21"/>
      <c r="D224" s="22"/>
      <c r="E224" s="23"/>
      <c r="F224" s="24"/>
      <c r="G224" s="78"/>
      <c r="H224" s="26">
        <f>IFERROR(VLOOKUP(B224,Sheet2!A:D,4,FALSE),0)</f>
        <v>0</v>
      </c>
      <c r="I224" s="27">
        <f t="shared" si="29"/>
        <v>0</v>
      </c>
    </row>
    <row r="225" spans="1:9" x14ac:dyDescent="0.4">
      <c r="A225" s="28"/>
      <c r="B225" s="92" t="s">
        <v>201</v>
      </c>
      <c r="C225" s="30">
        <f>IFERROR(VLOOKUP(B225,Sheet2!A:C,3,FALSE),0)</f>
        <v>180.71</v>
      </c>
      <c r="D225" s="31"/>
      <c r="E225" s="32">
        <f t="shared" ref="E225:E226" si="35">C225*D225</f>
        <v>0</v>
      </c>
      <c r="F225" s="33" t="s">
        <v>36</v>
      </c>
      <c r="G225" s="97" t="str">
        <f>IFERROR(VLOOKUP(B225,Sheet2!A:C,2,FALSE),0)</f>
        <v xml:space="preserve">END CAP          </v>
      </c>
      <c r="H225" s="26">
        <f>IFERROR(VLOOKUP(B225,Sheet2!A:D,4,FALSE),0)</f>
        <v>0.42</v>
      </c>
      <c r="I225" s="27">
        <f t="shared" si="29"/>
        <v>0</v>
      </c>
    </row>
    <row r="226" spans="1:9" x14ac:dyDescent="0.4">
      <c r="A226" s="28"/>
      <c r="B226" s="92" t="s">
        <v>202</v>
      </c>
      <c r="C226" s="30">
        <f>IFERROR(VLOOKUP(B226,Sheet2!A:C,3,FALSE),0)</f>
        <v>199.94</v>
      </c>
      <c r="D226" s="31"/>
      <c r="E226" s="32">
        <f t="shared" si="35"/>
        <v>0</v>
      </c>
      <c r="F226" s="33" t="s">
        <v>38</v>
      </c>
      <c r="G226" s="97" t="str">
        <f>IFERROR(VLOOKUP(B226,Sheet2!A:C,2,FALSE),0)</f>
        <v xml:space="preserve">END CAP        </v>
      </c>
      <c r="H226" s="26">
        <f>IFERROR(VLOOKUP(B226,Sheet2!A:D,4,FALSE),0)</f>
        <v>19</v>
      </c>
      <c r="I226" s="27">
        <f t="shared" si="29"/>
        <v>0</v>
      </c>
    </row>
    <row r="227" spans="1:9" ht="13.5" thickBot="1" x14ac:dyDescent="0.45">
      <c r="A227" s="28"/>
      <c r="B227" s="111"/>
      <c r="C227" s="47"/>
      <c r="D227" s="48"/>
      <c r="E227" s="49"/>
      <c r="F227" s="50"/>
      <c r="G227" s="98"/>
      <c r="H227" s="26">
        <f>IFERROR(VLOOKUP(B227,Sheet2!A:D,4,FALSE),0)</f>
        <v>0</v>
      </c>
      <c r="I227" s="27">
        <f t="shared" si="29"/>
        <v>0</v>
      </c>
    </row>
    <row r="228" spans="1:9" ht="13.5" thickBot="1" x14ac:dyDescent="0.45">
      <c r="A228" s="37"/>
      <c r="B228" s="206" t="s">
        <v>203</v>
      </c>
      <c r="C228" s="211"/>
      <c r="D228" s="211"/>
      <c r="E228" s="211"/>
      <c r="F228" s="211"/>
      <c r="G228" s="212"/>
      <c r="H228" s="26">
        <f>IFERROR(VLOOKUP(B228,Sheet2!A:D,4,FALSE),0)</f>
        <v>0</v>
      </c>
      <c r="I228" s="27">
        <f t="shared" si="29"/>
        <v>0</v>
      </c>
    </row>
    <row r="229" spans="1:9" x14ac:dyDescent="0.4">
      <c r="A229" s="28"/>
      <c r="B229" s="129" t="s">
        <v>204</v>
      </c>
      <c r="C229" s="21">
        <f>IFERROR(VLOOKUP(B229,Sheet2!A:C,3,FALSE),0)</f>
        <v>60.97</v>
      </c>
      <c r="D229" s="22"/>
      <c r="E229" s="23">
        <f t="shared" ref="E229:E232" si="36">C229*D229</f>
        <v>0</v>
      </c>
      <c r="F229" s="24" t="s">
        <v>21</v>
      </c>
      <c r="G229" s="83" t="str">
        <f>IFERROR(VLOOKUP(B229,Sheet2!A:C,2,FALSE),0)</f>
        <v>EXPANSION JOINT FEM X FEM  NPT      (2 F2218'S NEEDED)</v>
      </c>
      <c r="H229" s="26">
        <f>IFERROR(VLOOKUP(B229,Sheet2!A:D,4,FALSE),0)</f>
        <v>4</v>
      </c>
      <c r="I229" s="27">
        <f t="shared" si="29"/>
        <v>0</v>
      </c>
    </row>
    <row r="230" spans="1:9" x14ac:dyDescent="0.4">
      <c r="A230" s="28"/>
      <c r="B230" s="130" t="s">
        <v>205</v>
      </c>
      <c r="C230" s="30">
        <f>IFERROR(VLOOKUP(B230,Sheet2!A:C,3,FALSE),0)</f>
        <v>86.9</v>
      </c>
      <c r="D230" s="31"/>
      <c r="E230" s="79">
        <f t="shared" si="36"/>
        <v>0</v>
      </c>
      <c r="F230" s="33" t="s">
        <v>23</v>
      </c>
      <c r="G230" s="80" t="str">
        <f>IFERROR(VLOOKUP(B230,Sheet2!A:C,2,FALSE),0)</f>
        <v>EXPANSION JOINT FEM X FEM  NPT       (2 F4418'S NEEDED)</v>
      </c>
      <c r="H230" s="26">
        <f>IFERROR(VLOOKUP(B230,Sheet2!A:D,4,FALSE),0)</f>
        <v>6</v>
      </c>
      <c r="I230" s="27">
        <f t="shared" si="29"/>
        <v>0</v>
      </c>
    </row>
    <row r="231" spans="1:9" x14ac:dyDescent="0.4">
      <c r="A231" s="28"/>
      <c r="B231" s="130" t="s">
        <v>206</v>
      </c>
      <c r="C231" s="30">
        <f>IFERROR(VLOOKUP(B231,Sheet2!A:C,3,FALSE),0)</f>
        <v>101.29</v>
      </c>
      <c r="D231" s="31"/>
      <c r="E231" s="79">
        <f t="shared" si="36"/>
        <v>0</v>
      </c>
      <c r="F231" s="33" t="s">
        <v>25</v>
      </c>
      <c r="G231" s="80" t="str">
        <f>IFERROR(VLOOKUP(B231,Sheet2!A:C,2,FALSE),0)</f>
        <v>EXPANSION JOINT FEM X FEM  NPT      (2 F5518'S NEEDED)</v>
      </c>
      <c r="H231" s="26">
        <f>IFERROR(VLOOKUP(B231,Sheet2!A:D,4,FALSE),0)</f>
        <v>12</v>
      </c>
      <c r="I231" s="27">
        <f t="shared" si="29"/>
        <v>0</v>
      </c>
    </row>
    <row r="232" spans="1:9" ht="13.5" thickBot="1" x14ac:dyDescent="0.45">
      <c r="A232" s="37"/>
      <c r="B232" s="46" t="s">
        <v>207</v>
      </c>
      <c r="C232" s="47">
        <f>IFERROR(VLOOKUP(B232,Sheet2!A:C,3,FALSE),0)</f>
        <v>179.91</v>
      </c>
      <c r="D232" s="48"/>
      <c r="E232" s="81">
        <f t="shared" si="36"/>
        <v>0</v>
      </c>
      <c r="F232" s="50" t="s">
        <v>27</v>
      </c>
      <c r="G232" s="82" t="str">
        <f>IFERROR(VLOOKUP(B232,Sheet2!A:C,2,FALSE),0)</f>
        <v>EXPANSION JOINT FEM X FEM  NPT        (2 F7718'S NEEDED)</v>
      </c>
      <c r="H232" s="26">
        <f>IFERROR(VLOOKUP(B232,Sheet2!A:D,4,FALSE),0)</f>
        <v>18</v>
      </c>
      <c r="I232" s="27">
        <f t="shared" si="29"/>
        <v>0</v>
      </c>
    </row>
    <row r="233" spans="1:9" x14ac:dyDescent="0.4">
      <c r="A233" s="19"/>
      <c r="B233" s="40"/>
      <c r="C233" s="21"/>
      <c r="D233" s="22"/>
      <c r="E233" s="23"/>
      <c r="F233" s="24"/>
      <c r="G233" s="83"/>
      <c r="H233" s="26">
        <f>IFERROR(VLOOKUP(B233,Sheet2!A:D,4,FALSE),0)</f>
        <v>0</v>
      </c>
      <c r="I233" s="27">
        <f t="shared" si="29"/>
        <v>0</v>
      </c>
    </row>
    <row r="234" spans="1:9" x14ac:dyDescent="0.4">
      <c r="A234" s="28"/>
      <c r="B234" s="130" t="s">
        <v>208</v>
      </c>
      <c r="C234" s="30">
        <f>IFERROR(VLOOKUP(B234,Sheet2!A:C,3,FALSE),0)</f>
        <v>172.99</v>
      </c>
      <c r="D234" s="31"/>
      <c r="E234" s="79">
        <f t="shared" ref="E234:E235" si="37">C234*D234</f>
        <v>0</v>
      </c>
      <c r="F234" s="33" t="s">
        <v>36</v>
      </c>
      <c r="G234" s="80" t="str">
        <f>IFERROR(VLOOKUP(B234,Sheet2!A:C,2,FALSE),0)</f>
        <v xml:space="preserve">EXPANSION JOINT FLANGE,  ANSI 150#     8 BOLT X  9.0" O.D. </v>
      </c>
      <c r="H234" s="26">
        <f>IFERROR(VLOOKUP(B234,Sheet2!A:D,4,FALSE),0)</f>
        <v>28</v>
      </c>
      <c r="I234" s="27">
        <f t="shared" si="29"/>
        <v>0</v>
      </c>
    </row>
    <row r="235" spans="1:9" x14ac:dyDescent="0.4">
      <c r="A235" s="28"/>
      <c r="B235" s="130" t="s">
        <v>209</v>
      </c>
      <c r="C235" s="30">
        <f>IFERROR(VLOOKUP(B235,Sheet2!A:C,3,FALSE),0)</f>
        <v>229.95</v>
      </c>
      <c r="D235" s="31"/>
      <c r="E235" s="79">
        <f t="shared" si="37"/>
        <v>0</v>
      </c>
      <c r="F235" s="33" t="s">
        <v>38</v>
      </c>
      <c r="G235" s="80" t="str">
        <f>IFERROR(VLOOKUP(B235,Sheet2!A:C,2,FALSE),0)</f>
        <v xml:space="preserve">EXPANSION JOINT FLANGE,  ANSI 150#    8 BOLT X  11.0" O.D.  </v>
      </c>
      <c r="H235" s="26">
        <f>IFERROR(VLOOKUP(B235,Sheet2!A:D,4,FALSE),0)</f>
        <v>28</v>
      </c>
      <c r="I235" s="27">
        <f t="shared" si="29"/>
        <v>0</v>
      </c>
    </row>
    <row r="236" spans="1:9" ht="13.5" thickBot="1" x14ac:dyDescent="0.45">
      <c r="A236" s="37"/>
      <c r="B236" s="46"/>
      <c r="C236" s="47"/>
      <c r="D236" s="48"/>
      <c r="E236" s="81"/>
      <c r="F236" s="50"/>
      <c r="G236" s="82"/>
      <c r="H236" s="26">
        <f>IFERROR(VLOOKUP(B236,Sheet2!A:D,4,FALSE),0)</f>
        <v>0</v>
      </c>
      <c r="I236" s="27">
        <f t="shared" si="29"/>
        <v>0</v>
      </c>
    </row>
    <row r="237" spans="1:9" ht="13.5" thickBot="1" x14ac:dyDescent="0.45">
      <c r="A237" s="19"/>
      <c r="B237" s="208" t="s">
        <v>210</v>
      </c>
      <c r="C237" s="211"/>
      <c r="D237" s="211"/>
      <c r="E237" s="211"/>
      <c r="F237" s="211"/>
      <c r="G237" s="212"/>
      <c r="H237" s="26">
        <f>IFERROR(VLOOKUP(B237,Sheet2!A:D,4,FALSE),0)</f>
        <v>0</v>
      </c>
      <c r="I237" s="27">
        <f t="shared" si="29"/>
        <v>0</v>
      </c>
    </row>
    <row r="238" spans="1:9" x14ac:dyDescent="0.4">
      <c r="A238" s="28"/>
      <c r="B238" s="40"/>
      <c r="C238" s="21"/>
      <c r="D238" s="22"/>
      <c r="E238" s="23"/>
      <c r="F238" s="24"/>
      <c r="G238" s="83"/>
      <c r="H238" s="26">
        <f>IFERROR(VLOOKUP(B238,Sheet2!A:D,4,FALSE),0)</f>
        <v>0</v>
      </c>
      <c r="I238" s="27">
        <f t="shared" si="29"/>
        <v>0</v>
      </c>
    </row>
    <row r="239" spans="1:9" x14ac:dyDescent="0.4">
      <c r="A239" s="28"/>
      <c r="B239" s="36" t="s">
        <v>211</v>
      </c>
      <c r="C239" s="30">
        <f>IFERROR(VLOOKUP(B239,Sheet2!A:C,3,FALSE),0)</f>
        <v>182.75</v>
      </c>
      <c r="D239" s="31"/>
      <c r="E239" s="79">
        <f t="shared" ref="E239" si="38">C239*D239</f>
        <v>0</v>
      </c>
      <c r="F239" s="33" t="s">
        <v>27</v>
      </c>
      <c r="G239" s="80" t="str">
        <f>IFERROR(VLOOKUP(B239,Sheet2!A:C,2,FALSE),0)</f>
        <v>FLANGE,  COMPRESSION X FLANGE, ANSI 150#  4 BOLT X 7.5 O.D.</v>
      </c>
      <c r="H239" s="26">
        <f>IFERROR(VLOOKUP(B239,Sheet2!A:D,4,FALSE),0)</f>
        <v>11.9</v>
      </c>
      <c r="I239" s="27">
        <f t="shared" si="29"/>
        <v>0</v>
      </c>
    </row>
    <row r="240" spans="1:9" x14ac:dyDescent="0.4">
      <c r="A240" s="28"/>
      <c r="B240" s="36"/>
      <c r="C240" s="30"/>
      <c r="D240" s="31"/>
      <c r="E240" s="79"/>
      <c r="F240" s="33"/>
      <c r="G240" s="80"/>
      <c r="H240" s="26">
        <f>IFERROR(VLOOKUP(B240,Sheet2!A:D,4,FALSE),0)</f>
        <v>0</v>
      </c>
      <c r="I240" s="27">
        <f t="shared" si="29"/>
        <v>0</v>
      </c>
    </row>
    <row r="241" spans="1:9" ht="13.5" thickBot="1" x14ac:dyDescent="0.45">
      <c r="A241" s="28"/>
      <c r="B241" s="36"/>
      <c r="C241" s="30"/>
      <c r="D241" s="31"/>
      <c r="E241" s="79"/>
      <c r="F241" s="33"/>
      <c r="G241" s="80"/>
      <c r="H241" s="26">
        <f>IFERROR(VLOOKUP(B241,Sheet2!A:D,4,FALSE),0)</f>
        <v>0</v>
      </c>
      <c r="I241" s="27">
        <f t="shared" si="29"/>
        <v>0</v>
      </c>
    </row>
    <row r="242" spans="1:9" x14ac:dyDescent="0.4">
      <c r="A242" s="38"/>
      <c r="B242" s="40"/>
      <c r="C242" s="21"/>
      <c r="D242" s="22"/>
      <c r="E242" s="23"/>
      <c r="F242" s="24"/>
      <c r="G242" s="78"/>
      <c r="H242" s="26">
        <f>IFERROR(VLOOKUP(B242,Sheet2!A:D,4,FALSE),0)</f>
        <v>0</v>
      </c>
      <c r="I242" s="27">
        <f t="shared" si="29"/>
        <v>0</v>
      </c>
    </row>
    <row r="243" spans="1:9" x14ac:dyDescent="0.4">
      <c r="A243" s="39"/>
      <c r="B243" s="36"/>
      <c r="C243" s="30"/>
      <c r="D243" s="31"/>
      <c r="E243" s="32"/>
      <c r="F243" s="33"/>
      <c r="G243" s="97"/>
      <c r="H243" s="26">
        <f>IFERROR(VLOOKUP(B243,Sheet2!A:D,4,FALSE),0)</f>
        <v>0</v>
      </c>
      <c r="I243" s="27">
        <f t="shared" si="29"/>
        <v>0</v>
      </c>
    </row>
    <row r="244" spans="1:9" x14ac:dyDescent="0.4">
      <c r="A244" s="39"/>
      <c r="B244" s="36" t="s">
        <v>212</v>
      </c>
      <c r="C244" s="30">
        <f>IFERROR(VLOOKUP(B244,Sheet2!A:C,3,FALSE),0)</f>
        <v>159.24</v>
      </c>
      <c r="D244" s="31"/>
      <c r="E244" s="32">
        <f t="shared" ref="E244:E245" si="39">C244*D244</f>
        <v>0</v>
      </c>
      <c r="F244" s="33" t="s">
        <v>36</v>
      </c>
      <c r="G244" s="97" t="str">
        <f>IFERROR(VLOOKUP(B244,Sheet2!A:C,2,FALSE),0)</f>
        <v xml:space="preserve">FLANGE, ANSI 150#  8 BOLT X  9.0" O.D.     </v>
      </c>
      <c r="H244" s="26">
        <f>IFERROR(VLOOKUP(B244,Sheet2!A:D,4,FALSE),0)</f>
        <v>3.55</v>
      </c>
      <c r="I244" s="27">
        <f t="shared" si="29"/>
        <v>0</v>
      </c>
    </row>
    <row r="245" spans="1:9" x14ac:dyDescent="0.4">
      <c r="A245" s="39"/>
      <c r="B245" s="36" t="s">
        <v>213</v>
      </c>
      <c r="C245" s="30">
        <f>IFERROR(VLOOKUP(B245,Sheet2!A:C,3,FALSE),0)</f>
        <v>219.5</v>
      </c>
      <c r="D245" s="31"/>
      <c r="E245" s="32">
        <f t="shared" si="39"/>
        <v>0</v>
      </c>
      <c r="F245" s="33" t="s">
        <v>38</v>
      </c>
      <c r="G245" s="97" t="str">
        <f>IFERROR(VLOOKUP(B245,Sheet2!A:C,2,FALSE),0)</f>
        <v xml:space="preserve">FLANGE, ANSI 150#  8 BOLT X  11.0" O.D.     </v>
      </c>
      <c r="H245" s="26">
        <f>IFERROR(VLOOKUP(B245,Sheet2!A:D,4,FALSE),0)</f>
        <v>5.2</v>
      </c>
      <c r="I245" s="27">
        <f t="shared" si="29"/>
        <v>0</v>
      </c>
    </row>
    <row r="246" spans="1:9" x14ac:dyDescent="0.4">
      <c r="A246" s="39"/>
      <c r="B246" s="36"/>
      <c r="C246" s="30"/>
      <c r="D246" s="31"/>
      <c r="E246" s="32"/>
      <c r="F246" s="33"/>
      <c r="G246" s="97"/>
      <c r="H246" s="26">
        <f>IFERROR(VLOOKUP(B246,Sheet2!A:D,4,FALSE),0)</f>
        <v>0</v>
      </c>
      <c r="I246" s="27">
        <f t="shared" si="29"/>
        <v>0</v>
      </c>
    </row>
    <row r="247" spans="1:9" ht="13.5" thickBot="1" x14ac:dyDescent="0.45">
      <c r="A247" s="71"/>
      <c r="B247" s="46"/>
      <c r="C247" s="47"/>
      <c r="D247" s="48"/>
      <c r="E247" s="49"/>
      <c r="F247" s="50"/>
      <c r="G247" s="98"/>
      <c r="H247" s="26">
        <f>IFERROR(VLOOKUP(B247,Sheet2!A:D,4,FALSE),0)</f>
        <v>0</v>
      </c>
      <c r="I247" s="27">
        <f t="shared" si="29"/>
        <v>0</v>
      </c>
    </row>
    <row r="248" spans="1:9" x14ac:dyDescent="0.4">
      <c r="A248" s="19"/>
      <c r="B248" s="40"/>
      <c r="C248" s="21"/>
      <c r="D248" s="22"/>
      <c r="E248" s="23"/>
      <c r="F248" s="24"/>
      <c r="G248" s="83"/>
      <c r="H248" s="26">
        <f>IFERROR(VLOOKUP(B248,Sheet2!A:D,4,FALSE),0)</f>
        <v>0</v>
      </c>
      <c r="I248" s="27">
        <f t="shared" si="29"/>
        <v>0</v>
      </c>
    </row>
    <row r="249" spans="1:9" x14ac:dyDescent="0.4">
      <c r="A249" s="28"/>
      <c r="B249" s="36"/>
      <c r="C249" s="30"/>
      <c r="D249" s="31"/>
      <c r="E249" s="79"/>
      <c r="F249" s="33"/>
      <c r="G249" s="80"/>
      <c r="H249" s="26">
        <f>IFERROR(VLOOKUP(B249,Sheet2!A:D,4,FALSE),0)</f>
        <v>0</v>
      </c>
      <c r="I249" s="27">
        <f t="shared" si="29"/>
        <v>0</v>
      </c>
    </row>
    <row r="250" spans="1:9" x14ac:dyDescent="0.4">
      <c r="A250" s="28"/>
      <c r="B250" s="36" t="s">
        <v>214</v>
      </c>
      <c r="C250" s="30">
        <f>IFERROR(VLOOKUP(B250,Sheet2!A:C,3,FALSE),0)</f>
        <v>44.98</v>
      </c>
      <c r="D250" s="31"/>
      <c r="E250" s="79">
        <f t="shared" ref="E250:E252" si="40">C250*D250</f>
        <v>0</v>
      </c>
      <c r="F250" s="33" t="s">
        <v>27</v>
      </c>
      <c r="G250" s="80" t="str">
        <f>IFERROR(VLOOKUP(B250,Sheet2!A:C,2,FALSE),0)</f>
        <v>BOLT AND GASKET SET,   4 X 2-3/4" LONG BOLTS</v>
      </c>
      <c r="H250" s="26">
        <f>IFERROR(VLOOKUP(B250,Sheet2!A:D,4,FALSE),0)</f>
        <v>2.5</v>
      </c>
      <c r="I250" s="27">
        <f t="shared" si="29"/>
        <v>0</v>
      </c>
    </row>
    <row r="251" spans="1:9" x14ac:dyDescent="0.4">
      <c r="A251" s="28"/>
      <c r="B251" s="36" t="s">
        <v>215</v>
      </c>
      <c r="C251" s="30">
        <f>IFERROR(VLOOKUP(B251,Sheet2!A:C,3,FALSE),0)</f>
        <v>85.59</v>
      </c>
      <c r="D251" s="31"/>
      <c r="E251" s="79">
        <f t="shared" si="40"/>
        <v>0</v>
      </c>
      <c r="F251" s="33" t="s">
        <v>36</v>
      </c>
      <c r="G251" s="80" t="str">
        <f>IFERROR(VLOOKUP(B251,Sheet2!A:C,2,FALSE),0)</f>
        <v>BOLT AND GASKET SET,  8 X 3" LONG BOLTS</v>
      </c>
      <c r="H251" s="26">
        <f>IFERROR(VLOOKUP(B251,Sheet2!A:D,4,FALSE),0)</f>
        <v>3.55</v>
      </c>
      <c r="I251" s="27">
        <f t="shared" si="29"/>
        <v>0</v>
      </c>
    </row>
    <row r="252" spans="1:9" x14ac:dyDescent="0.4">
      <c r="A252" s="28"/>
      <c r="B252" s="36" t="s">
        <v>216</v>
      </c>
      <c r="C252" s="30">
        <f>IFERROR(VLOOKUP(B252,Sheet2!A:C,3,FALSE),0)</f>
        <v>125.79</v>
      </c>
      <c r="D252" s="31"/>
      <c r="E252" s="79">
        <f t="shared" si="40"/>
        <v>0</v>
      </c>
      <c r="F252" s="33" t="s">
        <v>38</v>
      </c>
      <c r="G252" s="80" t="str">
        <f>IFERROR(VLOOKUP(B252,Sheet2!A:C,2,FALSE),0)</f>
        <v xml:space="preserve">BOLT AND GASKET SET,  8 X 3-1/4" LONG BOLTS    </v>
      </c>
      <c r="H252" s="26">
        <f>IFERROR(VLOOKUP(B252,Sheet2!A:D,4,FALSE),0)</f>
        <v>44</v>
      </c>
      <c r="I252" s="27">
        <f t="shared" si="29"/>
        <v>0</v>
      </c>
    </row>
    <row r="253" spans="1:9" x14ac:dyDescent="0.4">
      <c r="A253" s="28"/>
      <c r="B253" s="36"/>
      <c r="C253" s="30"/>
      <c r="D253" s="31"/>
      <c r="E253" s="79"/>
      <c r="F253" s="33"/>
      <c r="G253" s="80"/>
      <c r="H253" s="26">
        <f>IFERROR(VLOOKUP(B253,Sheet2!A:D,4,FALSE),0)</f>
        <v>0</v>
      </c>
      <c r="I253" s="27">
        <f t="shared" si="29"/>
        <v>0</v>
      </c>
    </row>
    <row r="254" spans="1:9" ht="13.5" thickBot="1" x14ac:dyDescent="0.45">
      <c r="A254" s="37"/>
      <c r="B254" s="46"/>
      <c r="C254" s="47"/>
      <c r="D254" s="48"/>
      <c r="E254" s="81"/>
      <c r="F254" s="50"/>
      <c r="G254" s="82"/>
      <c r="H254" s="26">
        <f>IFERROR(VLOOKUP(B254,Sheet2!A:D,4,FALSE),0)</f>
        <v>0</v>
      </c>
      <c r="I254" s="27">
        <f t="shared" ref="I254:I317" si="41">H254*D254</f>
        <v>0</v>
      </c>
    </row>
    <row r="255" spans="1:9" ht="13.5" thickBot="1" x14ac:dyDescent="0.45">
      <c r="A255" s="19"/>
      <c r="B255" s="208" t="s">
        <v>217</v>
      </c>
      <c r="C255" s="211"/>
      <c r="D255" s="211"/>
      <c r="E255" s="211"/>
      <c r="F255" s="211"/>
      <c r="G255" s="212"/>
      <c r="H255" s="26">
        <f>IFERROR(VLOOKUP(B255,Sheet2!A:D,4,FALSE),0)</f>
        <v>0</v>
      </c>
      <c r="I255" s="27">
        <f t="shared" si="41"/>
        <v>0</v>
      </c>
    </row>
    <row r="256" spans="1:9" x14ac:dyDescent="0.4">
      <c r="A256" s="28"/>
      <c r="B256" s="102" t="s">
        <v>218</v>
      </c>
      <c r="C256" s="87">
        <f>IFERROR(VLOOKUP(B256,Sheet2!A:C,3,FALSE),0)</f>
        <v>44.5</v>
      </c>
      <c r="D256" s="22"/>
      <c r="E256" s="79">
        <f t="shared" ref="E256:E266" si="42">C256*D256</f>
        <v>0</v>
      </c>
      <c r="F256" s="89" t="s">
        <v>19</v>
      </c>
      <c r="G256" s="97" t="str">
        <f>IFERROR(VLOOKUP(B256,Sheet2!A:C,2,FALSE),0)</f>
        <v>WALL OUTLET, ¾” INLET, (4) ½” FEM NPT OUTLETS</v>
      </c>
      <c r="H256" s="26">
        <f>IFERROR(VLOOKUP(B256,Sheet2!A:D,4,FALSE),0)</f>
        <v>0.4</v>
      </c>
      <c r="I256" s="27">
        <f t="shared" si="41"/>
        <v>0</v>
      </c>
    </row>
    <row r="257" spans="1:9" x14ac:dyDescent="0.4">
      <c r="A257" s="28"/>
      <c r="B257" s="36" t="s">
        <v>219</v>
      </c>
      <c r="C257" s="30">
        <f>IFERROR(VLOOKUP(B257,Sheet2!A:C,3,FALSE),0)</f>
        <v>44.29</v>
      </c>
      <c r="D257" s="31"/>
      <c r="E257" s="32">
        <f t="shared" si="42"/>
        <v>0</v>
      </c>
      <c r="F257" s="33" t="s">
        <v>21</v>
      </c>
      <c r="G257" s="97" t="str">
        <f>IFERROR(VLOOKUP(B257,Sheet2!A:C,2,FALSE),0)</f>
        <v>WALL OUTLET, 1” INLET, (4) ½” FEM NPT OUTLETS</v>
      </c>
      <c r="H257" s="26">
        <f>IFERROR(VLOOKUP(B257,Sheet2!A:D,4,FALSE),0)</f>
        <v>1.71</v>
      </c>
      <c r="I257" s="27">
        <f t="shared" si="41"/>
        <v>0</v>
      </c>
    </row>
    <row r="258" spans="1:9" x14ac:dyDescent="0.4">
      <c r="A258" s="28"/>
      <c r="B258" s="36"/>
      <c r="C258" s="84">
        <f>IFERROR(VLOOKUP(B258,Sheet2!A:C,3,FALSE),0)</f>
        <v>0</v>
      </c>
      <c r="D258" s="85"/>
      <c r="E258" s="32">
        <f t="shared" si="42"/>
        <v>0</v>
      </c>
      <c r="F258" s="33"/>
      <c r="G258" s="43">
        <f>IFERROR(VLOOKUP(B258,Sheet2!A:C,2,FALSE),0)</f>
        <v>0</v>
      </c>
      <c r="H258" s="26">
        <f>IFERROR(VLOOKUP(B258,Sheet2!A:D,4,FALSE),0)</f>
        <v>0</v>
      </c>
      <c r="I258" s="27">
        <f t="shared" si="41"/>
        <v>0</v>
      </c>
    </row>
    <row r="259" spans="1:9" ht="14.25" x14ac:dyDescent="0.45">
      <c r="A259" s="28"/>
      <c r="B259" s="191" t="s">
        <v>220</v>
      </c>
      <c r="C259" s="84">
        <f>IFERROR(VLOOKUP(B259,Sheet2!A:C,3,FALSE),0)</f>
        <v>52.95</v>
      </c>
      <c r="D259" s="85"/>
      <c r="E259" s="32">
        <f t="shared" si="42"/>
        <v>0</v>
      </c>
      <c r="F259" s="33"/>
      <c r="G259" s="43" t="str">
        <f>IFERROR(VLOOKUP(B259,Sheet2!A:C,2,FALSE),0)</f>
        <v xml:space="preserve">3/4" FASTPIPE SINGLE PORT OUTLET KIT  </v>
      </c>
      <c r="H259" s="26">
        <f>IFERROR(VLOOKUP(B259,Sheet2!A:D,4,FALSE),0)</f>
        <v>0</v>
      </c>
      <c r="I259" s="27">
        <f t="shared" si="41"/>
        <v>0</v>
      </c>
    </row>
    <row r="260" spans="1:9" x14ac:dyDescent="0.4">
      <c r="A260" s="28"/>
      <c r="B260" s="36" t="s">
        <v>221</v>
      </c>
      <c r="C260" s="30">
        <f>IFERROR(VLOOKUP(B260,Sheet2!A:C,3,FALSE),0)</f>
        <v>0</v>
      </c>
      <c r="D260" s="31"/>
      <c r="E260" s="32">
        <f t="shared" si="42"/>
        <v>0</v>
      </c>
      <c r="F260" s="33"/>
      <c r="G260" s="97">
        <f>IFERROR(VLOOKUP(B260,Sheet2!A:C,2,FALSE),0)</f>
        <v>0</v>
      </c>
      <c r="H260" s="26">
        <f>IFERROR(VLOOKUP(B260,Sheet2!A:D,4,FALSE),0)</f>
        <v>0</v>
      </c>
      <c r="I260" s="27">
        <f t="shared" si="41"/>
        <v>0</v>
      </c>
    </row>
    <row r="261" spans="1:9" x14ac:dyDescent="0.4">
      <c r="A261" s="28"/>
      <c r="B261" s="36"/>
      <c r="C261" s="30">
        <f>IFERROR(VLOOKUP(B261,Sheet2!A:C,3,FALSE),0)</f>
        <v>0</v>
      </c>
      <c r="D261" s="31"/>
      <c r="E261" s="32">
        <f t="shared" si="42"/>
        <v>0</v>
      </c>
      <c r="F261" s="33"/>
      <c r="G261" s="97">
        <f>IFERROR(VLOOKUP(B261,Sheet2!A:C,2,FALSE),0)</f>
        <v>0</v>
      </c>
      <c r="H261" s="26">
        <f>IFERROR(VLOOKUP(B261,Sheet2!A:D,4,FALSE),0)</f>
        <v>0</v>
      </c>
      <c r="I261" s="27">
        <f t="shared" si="41"/>
        <v>0</v>
      </c>
    </row>
    <row r="262" spans="1:9" x14ac:dyDescent="0.4">
      <c r="A262" s="28"/>
      <c r="B262" s="36" t="s">
        <v>222</v>
      </c>
      <c r="C262" s="30">
        <f>IFERROR(VLOOKUP(B262,Sheet2!A:C,3,FALSE),0)</f>
        <v>71.25</v>
      </c>
      <c r="D262" s="31"/>
      <c r="E262" s="32">
        <f t="shared" si="42"/>
        <v>0</v>
      </c>
      <c r="F262" s="33" t="s">
        <v>19</v>
      </c>
      <c r="G262" s="97" t="str">
        <f>IFERROR(VLOOKUP(B262,Sheet2!A:C,2,FALSE),0)</f>
        <v>WALL OUTLET W/SHUTOFF, ¾” INLET, (4) ½” FEM NPT OUTLETS</v>
      </c>
      <c r="H262" s="26">
        <f>IFERROR(VLOOKUP(B262,Sheet2!A:D,4,FALSE),0)</f>
        <v>1.1299999999999999</v>
      </c>
      <c r="I262" s="27">
        <f t="shared" si="41"/>
        <v>0</v>
      </c>
    </row>
    <row r="263" spans="1:9" x14ac:dyDescent="0.4">
      <c r="A263" s="28"/>
      <c r="B263" s="36" t="s">
        <v>223</v>
      </c>
      <c r="C263" s="30">
        <f>IFERROR(VLOOKUP(B263,Sheet2!A:C,3,FALSE),0)</f>
        <v>71.13</v>
      </c>
      <c r="D263" s="31"/>
      <c r="E263" s="32">
        <f t="shared" si="42"/>
        <v>0</v>
      </c>
      <c r="F263" s="33" t="s">
        <v>21</v>
      </c>
      <c r="G263" s="97" t="str">
        <f>IFERROR(VLOOKUP(B263,Sheet2!A:C,2,FALSE),0)</f>
        <v>WALL OUTLET W/SHUTOFF, 1” INLET, (4) ½” FEM NPT OUTLETS</v>
      </c>
      <c r="H263" s="26">
        <f>IFERROR(VLOOKUP(B263,Sheet2!A:D,4,FALSE),0)</f>
        <v>1.98</v>
      </c>
      <c r="I263" s="27">
        <f t="shared" si="41"/>
        <v>0</v>
      </c>
    </row>
    <row r="264" spans="1:9" x14ac:dyDescent="0.4">
      <c r="A264" s="28"/>
      <c r="B264" s="36"/>
      <c r="C264" s="30">
        <f>IFERROR(VLOOKUP(B264,Sheet2!A:C,3,FALSE),0)</f>
        <v>0</v>
      </c>
      <c r="D264" s="31"/>
      <c r="E264" s="32">
        <f t="shared" si="42"/>
        <v>0</v>
      </c>
      <c r="F264" s="33"/>
      <c r="G264" s="97">
        <f>IFERROR(VLOOKUP(B264,Sheet2!A:C,2,FALSE),0)</f>
        <v>0</v>
      </c>
      <c r="H264" s="26">
        <f>IFERROR(VLOOKUP(B264,Sheet2!A:D,4,FALSE),0)</f>
        <v>0</v>
      </c>
      <c r="I264" s="27">
        <f t="shared" si="41"/>
        <v>0</v>
      </c>
    </row>
    <row r="265" spans="1:9" x14ac:dyDescent="0.4">
      <c r="A265" s="28"/>
      <c r="B265" s="36"/>
      <c r="C265" s="30">
        <f>IFERROR(VLOOKUP(B265,Sheet2!A:C,3,FALSE),0)</f>
        <v>0</v>
      </c>
      <c r="D265" s="31"/>
      <c r="E265" s="32">
        <f t="shared" si="42"/>
        <v>0</v>
      </c>
      <c r="F265" s="33"/>
      <c r="G265" s="97">
        <f>IFERROR(VLOOKUP(B265,Sheet2!A:C,2,FALSE),0)</f>
        <v>0</v>
      </c>
      <c r="H265" s="26">
        <f>IFERROR(VLOOKUP(B265,Sheet2!A:D,4,FALSE),0)</f>
        <v>0</v>
      </c>
      <c r="I265" s="27">
        <f t="shared" si="41"/>
        <v>0</v>
      </c>
    </row>
    <row r="266" spans="1:9" ht="13.5" thickBot="1" x14ac:dyDescent="0.45">
      <c r="A266" s="37"/>
      <c r="B266" s="46"/>
      <c r="C266" s="47">
        <f>IFERROR(VLOOKUP(B266,Sheet2!A:C,3,FALSE),0)</f>
        <v>0</v>
      </c>
      <c r="D266" s="48"/>
      <c r="E266" s="49">
        <f t="shared" si="42"/>
        <v>0</v>
      </c>
      <c r="F266" s="50"/>
      <c r="G266" s="98">
        <f>IFERROR(VLOOKUP(B266,Sheet2!A:C,2,FALSE),0)</f>
        <v>0</v>
      </c>
      <c r="H266" s="26">
        <f>IFERROR(VLOOKUP(B266,Sheet2!A:D,4,FALSE),0)</f>
        <v>0</v>
      </c>
      <c r="I266" s="27">
        <f t="shared" si="41"/>
        <v>0</v>
      </c>
    </row>
    <row r="267" spans="1:9" ht="13.5" thickBot="1" x14ac:dyDescent="0.45">
      <c r="A267" s="19"/>
      <c r="B267" s="208" t="s">
        <v>224</v>
      </c>
      <c r="C267" s="211"/>
      <c r="D267" s="211"/>
      <c r="E267" s="211"/>
      <c r="F267" s="211"/>
      <c r="G267" s="212"/>
      <c r="H267" s="26">
        <f>IFERROR(VLOOKUP(B267,Sheet2!A:D,4,FALSE),0)</f>
        <v>0</v>
      </c>
      <c r="I267" s="27">
        <f t="shared" si="41"/>
        <v>0</v>
      </c>
    </row>
    <row r="268" spans="1:9" x14ac:dyDescent="0.4">
      <c r="A268" s="28"/>
      <c r="B268" s="36"/>
      <c r="C268" s="30"/>
      <c r="D268" s="22"/>
      <c r="E268" s="32"/>
      <c r="F268" s="33"/>
      <c r="G268" s="97"/>
      <c r="H268" s="26">
        <f>IFERROR(VLOOKUP(B268,Sheet2!A:D,4,FALSE),0)</f>
        <v>0</v>
      </c>
      <c r="I268" s="27">
        <f t="shared" si="41"/>
        <v>0</v>
      </c>
    </row>
    <row r="269" spans="1:9" x14ac:dyDescent="0.4">
      <c r="A269" s="28"/>
      <c r="B269" s="36" t="s">
        <v>225</v>
      </c>
      <c r="C269" s="30">
        <f>IFERROR(VLOOKUP(B269,Sheet2!A:C,3,FALSE),0)</f>
        <v>59.7</v>
      </c>
      <c r="D269" s="31"/>
      <c r="E269" s="32">
        <f t="shared" ref="E269:E270" si="43">C269*D269</f>
        <v>0</v>
      </c>
      <c r="F269" s="33" t="s">
        <v>19</v>
      </c>
      <c r="G269" s="97" t="str">
        <f>IFERROR(VLOOKUP(B269,Sheet2!A:C,2,FALSE),0)</f>
        <v>OUTSIDE OR THRU WALL OUTLET, (1) 1/2" FEM NPT OUTLET</v>
      </c>
      <c r="H269" s="26">
        <f>IFERROR(VLOOKUP(B269,Sheet2!A:D,4,FALSE),0)</f>
        <v>0.54</v>
      </c>
      <c r="I269" s="27">
        <f t="shared" si="41"/>
        <v>0</v>
      </c>
    </row>
    <row r="270" spans="1:9" x14ac:dyDescent="0.4">
      <c r="A270" s="28"/>
      <c r="B270" s="36" t="s">
        <v>226</v>
      </c>
      <c r="C270" s="30">
        <f>IFERROR(VLOOKUP(B270,Sheet2!A:C,3,FALSE),0)</f>
        <v>69.75</v>
      </c>
      <c r="D270" s="31"/>
      <c r="E270" s="32">
        <f t="shared" si="43"/>
        <v>0</v>
      </c>
      <c r="F270" s="33" t="s">
        <v>21</v>
      </c>
      <c r="G270" s="97" t="str">
        <f>IFERROR(VLOOKUP(B270,Sheet2!A:C,2,FALSE),0)</f>
        <v>OUTSIDE OR THRU WALL OUTLET, (1) 1/2" FEM NPT OUTLET</v>
      </c>
      <c r="H270" s="26">
        <f>IFERROR(VLOOKUP(B270,Sheet2!A:D,4,FALSE),0)</f>
        <v>1</v>
      </c>
      <c r="I270" s="27">
        <f t="shared" si="41"/>
        <v>0</v>
      </c>
    </row>
    <row r="271" spans="1:9" x14ac:dyDescent="0.4">
      <c r="A271" s="28"/>
      <c r="B271" s="36"/>
      <c r="C271" s="30"/>
      <c r="D271" s="31"/>
      <c r="E271" s="32"/>
      <c r="F271" s="33"/>
      <c r="G271" s="97"/>
      <c r="H271" s="26">
        <f>IFERROR(VLOOKUP(B271,Sheet2!A:D,4,FALSE),0)</f>
        <v>0</v>
      </c>
      <c r="I271" s="27">
        <f t="shared" si="41"/>
        <v>0</v>
      </c>
    </row>
    <row r="272" spans="1:9" x14ac:dyDescent="0.4">
      <c r="A272" s="28"/>
      <c r="B272" s="36"/>
      <c r="C272" s="30"/>
      <c r="D272" s="31"/>
      <c r="E272" s="32"/>
      <c r="F272" s="33"/>
      <c r="G272" s="97"/>
      <c r="H272" s="26">
        <f>IFERROR(VLOOKUP(B272,Sheet2!A:D,4,FALSE),0)</f>
        <v>0</v>
      </c>
      <c r="I272" s="27">
        <f t="shared" si="41"/>
        <v>0</v>
      </c>
    </row>
    <row r="273" spans="1:9" ht="13.5" thickBot="1" x14ac:dyDescent="0.45">
      <c r="A273" s="37"/>
      <c r="B273" s="46"/>
      <c r="C273" s="47"/>
      <c r="D273" s="48"/>
      <c r="E273" s="49"/>
      <c r="F273" s="50"/>
      <c r="G273" s="98"/>
      <c r="H273" s="26">
        <f>IFERROR(VLOOKUP(B273,Sheet2!A:D,4,FALSE),0)</f>
        <v>0</v>
      </c>
      <c r="I273" s="27">
        <f t="shared" si="41"/>
        <v>0</v>
      </c>
    </row>
    <row r="274" spans="1:9" ht="13.5" thickBot="1" x14ac:dyDescent="0.45">
      <c r="A274" s="19"/>
      <c r="B274" s="208" t="s">
        <v>227</v>
      </c>
      <c r="C274" s="211"/>
      <c r="D274" s="211"/>
      <c r="E274" s="211"/>
      <c r="F274" s="211"/>
      <c r="G274" s="212"/>
      <c r="H274" s="26">
        <f>IFERROR(VLOOKUP(B274,Sheet2!A:D,4,FALSE),0)</f>
        <v>0</v>
      </c>
      <c r="I274" s="27">
        <f t="shared" si="41"/>
        <v>0</v>
      </c>
    </row>
    <row r="275" spans="1:9" x14ac:dyDescent="0.4">
      <c r="A275" s="28"/>
      <c r="B275" s="40" t="s">
        <v>228</v>
      </c>
      <c r="C275" s="21">
        <f>IFERROR(VLOOKUP(B275,Sheet2!A:C,3,FALSE),0)</f>
        <v>11.09</v>
      </c>
      <c r="D275" s="22"/>
      <c r="E275" s="23">
        <f t="shared" ref="E275:E283" si="44">C275*D275</f>
        <v>0</v>
      </c>
      <c r="F275" s="24"/>
      <c r="G275" s="25" t="str">
        <f>IFERROR(VLOOKUP(B275,Sheet2!A:C,2,FALSE),0)</f>
        <v>1/4" FEMALE NPT  SAFETY QUICK COUPLER   30 CFM  TYPE M</v>
      </c>
      <c r="H275" s="26">
        <f>IFERROR(VLOOKUP(B275,Sheet2!A:D,4,FALSE),0)</f>
        <v>0.32</v>
      </c>
      <c r="I275" s="27">
        <f t="shared" si="41"/>
        <v>0</v>
      </c>
    </row>
    <row r="276" spans="1:9" x14ac:dyDescent="0.4">
      <c r="A276" s="28"/>
      <c r="B276" s="36" t="s">
        <v>229</v>
      </c>
      <c r="C276" s="30">
        <f>IFERROR(VLOOKUP(B276,Sheet2!A:C,3,FALSE),0)</f>
        <v>11.09</v>
      </c>
      <c r="D276" s="31"/>
      <c r="E276" s="32">
        <f t="shared" si="44"/>
        <v>0</v>
      </c>
      <c r="F276" s="33"/>
      <c r="G276" s="34" t="str">
        <f>IFERROR(VLOOKUP(B276,Sheet2!A:C,2,FALSE),0)</f>
        <v>1/4" MALE NPT  SAFETY QUICK COUPLER       30 CFM  TYPE M</v>
      </c>
      <c r="H276" s="26">
        <f>IFERROR(VLOOKUP(B276,Sheet2!A:D,4,FALSE),0)</f>
        <v>0.25</v>
      </c>
      <c r="I276" s="27">
        <f t="shared" si="41"/>
        <v>0</v>
      </c>
    </row>
    <row r="277" spans="1:9" x14ac:dyDescent="0.4">
      <c r="A277" s="28"/>
      <c r="B277" s="36" t="s">
        <v>230</v>
      </c>
      <c r="C277" s="30">
        <f>IFERROR(VLOOKUP(B277,Sheet2!A:C,3,FALSE),0)</f>
        <v>12.56</v>
      </c>
      <c r="D277" s="31"/>
      <c r="E277" s="32">
        <f t="shared" si="44"/>
        <v>0</v>
      </c>
      <c r="F277" s="33"/>
      <c r="G277" s="34" t="str">
        <f>IFERROR(VLOOKUP(B277,Sheet2!A:C,2,FALSE),0)</f>
        <v>1/2" MALE NPT  SAFETY QUICK COUPLER    30 CFM  TYPE M</v>
      </c>
      <c r="H277" s="26">
        <f>IFERROR(VLOOKUP(B277,Sheet2!A:D,4,FALSE),0)</f>
        <v>0.32</v>
      </c>
      <c r="I277" s="27">
        <f t="shared" si="41"/>
        <v>0</v>
      </c>
    </row>
    <row r="278" spans="1:9" x14ac:dyDescent="0.4">
      <c r="A278" s="28"/>
      <c r="B278" s="36" t="s">
        <v>231</v>
      </c>
      <c r="C278" s="30">
        <f>IFERROR(VLOOKUP(B278,Sheet2!A:C,3,FALSE),0)</f>
        <v>6.87</v>
      </c>
      <c r="D278" s="31"/>
      <c r="E278" s="32">
        <f t="shared" si="44"/>
        <v>0</v>
      </c>
      <c r="F278" s="33"/>
      <c r="G278" s="34" t="str">
        <f>IFERROR(VLOOKUP(B278,Sheet2!A:C,2,FALSE),0)</f>
        <v>QUICK COUPLER PLUG PACK,, 1/4 NPT (3) MALE AND (3) FEMALE 30CFM   M</v>
      </c>
      <c r="H278" s="26">
        <f>IFERROR(VLOOKUP(B278,Sheet2!A:D,4,FALSE),0)</f>
        <v>0.32</v>
      </c>
      <c r="I278" s="27">
        <f t="shared" si="41"/>
        <v>0</v>
      </c>
    </row>
    <row r="279" spans="1:9" x14ac:dyDescent="0.4">
      <c r="A279" s="28"/>
      <c r="B279" s="36"/>
      <c r="C279" s="30">
        <f>IFERROR(VLOOKUP(B279,Sheet2!A:C,3,FALSE),0)</f>
        <v>0</v>
      </c>
      <c r="D279" s="31"/>
      <c r="E279" s="32">
        <f t="shared" si="44"/>
        <v>0</v>
      </c>
      <c r="F279" s="33"/>
      <c r="G279" s="34">
        <f>IFERROR(VLOOKUP(B279,Sheet2!A:C,2,FALSE),0)</f>
        <v>0</v>
      </c>
      <c r="H279" s="26">
        <f>IFERROR(VLOOKUP(B279,Sheet2!A:D,4,FALSE),0)</f>
        <v>0</v>
      </c>
      <c r="I279" s="27">
        <f t="shared" si="41"/>
        <v>0</v>
      </c>
    </row>
    <row r="280" spans="1:9" x14ac:dyDescent="0.4">
      <c r="A280" s="28"/>
      <c r="B280" s="36"/>
      <c r="C280" s="30">
        <f>IFERROR(VLOOKUP(B280,Sheet2!A:C,3,FALSE),0)</f>
        <v>0</v>
      </c>
      <c r="D280" s="31"/>
      <c r="E280" s="32">
        <f t="shared" si="44"/>
        <v>0</v>
      </c>
      <c r="F280" s="33"/>
      <c r="G280" s="34">
        <f>IFERROR(VLOOKUP(B280,Sheet2!A:C,2,FALSE),0)</f>
        <v>0</v>
      </c>
      <c r="H280" s="26">
        <f>IFERROR(VLOOKUP(B280,Sheet2!A:D,4,FALSE),0)</f>
        <v>0</v>
      </c>
      <c r="I280" s="27">
        <f t="shared" si="41"/>
        <v>0</v>
      </c>
    </row>
    <row r="281" spans="1:9" x14ac:dyDescent="0.4">
      <c r="A281" s="28"/>
      <c r="B281" s="36" t="s">
        <v>232</v>
      </c>
      <c r="C281" s="30">
        <f>IFERROR(VLOOKUP(B281,Sheet2!A:C,3,FALSE),0)</f>
        <v>21.99</v>
      </c>
      <c r="D281" s="31"/>
      <c r="E281" s="32">
        <f t="shared" si="44"/>
        <v>0</v>
      </c>
      <c r="F281" s="33"/>
      <c r="G281" s="34" t="str">
        <f>IFERROR(VLOOKUP(B281,Sheet2!A:C,2,FALSE),0)</f>
        <v>1/2" MALE NPT  SAFETY QUICK COUPLER   70 CFM  TYPE H</v>
      </c>
      <c r="H281" s="26">
        <f>IFERROR(VLOOKUP(B281,Sheet2!A:D,4,FALSE),0)</f>
        <v>0.38</v>
      </c>
      <c r="I281" s="27">
        <f t="shared" si="41"/>
        <v>0</v>
      </c>
    </row>
    <row r="282" spans="1:9" x14ac:dyDescent="0.4">
      <c r="A282" s="28"/>
      <c r="B282" s="145">
        <v>50715</v>
      </c>
      <c r="C282" s="30">
        <f>IFERROR(VLOOKUP(B282,Sheet2!A:C,3,FALSE),0)</f>
        <v>3.99</v>
      </c>
      <c r="D282" s="31"/>
      <c r="E282" s="32">
        <f t="shared" si="44"/>
        <v>0</v>
      </c>
      <c r="F282" s="33"/>
      <c r="G282" s="34" t="str">
        <f>IFERROR(VLOOKUP(B282,Sheet2!A:C,2,FALSE),0)</f>
        <v>1/2" MALE NPT X 3/8" FEMALE NPT REDUCING BUSHING</v>
      </c>
      <c r="H282" s="26">
        <f>IFERROR(VLOOKUP(B282,Sheet2!A:D,4,FALSE),0)</f>
        <v>0.05</v>
      </c>
      <c r="I282" s="27">
        <f t="shared" si="41"/>
        <v>0</v>
      </c>
    </row>
    <row r="283" spans="1:9" ht="13.5" thickBot="1" x14ac:dyDescent="0.45">
      <c r="A283" s="37"/>
      <c r="B283" s="179">
        <v>50716</v>
      </c>
      <c r="C283" s="47">
        <f>IFERROR(VLOOKUP(B283,Sheet2!A:C,3,FALSE),0)</f>
        <v>4.95</v>
      </c>
      <c r="D283" s="48"/>
      <c r="E283" s="49">
        <f t="shared" si="44"/>
        <v>0</v>
      </c>
      <c r="F283" s="50"/>
      <c r="G283" s="131" t="str">
        <f>IFERROR(VLOOKUP(B283,Sheet2!A:C,2,FALSE),0)</f>
        <v>1/2" MALE NPT X 1/4" FEMALE NPT REDUCING BUSHING</v>
      </c>
      <c r="H283" s="26">
        <f>IFERROR(VLOOKUP(B283,Sheet2!A:D,4,FALSE),0)</f>
        <v>0.08</v>
      </c>
      <c r="I283" s="27">
        <f t="shared" si="41"/>
        <v>0</v>
      </c>
    </row>
    <row r="284" spans="1:9" ht="13.5" thickBot="1" x14ac:dyDescent="0.45">
      <c r="A284" s="19"/>
      <c r="B284" s="208" t="s">
        <v>233</v>
      </c>
      <c r="C284" s="211"/>
      <c r="D284" s="211"/>
      <c r="E284" s="211"/>
      <c r="F284" s="211"/>
      <c r="G284" s="212"/>
      <c r="H284" s="26">
        <f>IFERROR(VLOOKUP(B284,Sheet2!A:D,4,FALSE),0)</f>
        <v>0</v>
      </c>
      <c r="I284" s="27">
        <f t="shared" si="41"/>
        <v>0</v>
      </c>
    </row>
    <row r="285" spans="1:9" x14ac:dyDescent="0.4">
      <c r="A285" s="28"/>
      <c r="B285" s="40" t="s">
        <v>234</v>
      </c>
      <c r="C285" s="21">
        <f>IFERROR(VLOOKUP(B285,Sheet2!A:C,3,FALSE),0)</f>
        <v>69.959999999999994</v>
      </c>
      <c r="D285" s="22"/>
      <c r="E285" s="23">
        <f t="shared" ref="E285:E318" si="45">C285*D285</f>
        <v>0</v>
      </c>
      <c r="F285" s="24" t="s">
        <v>19</v>
      </c>
      <c r="G285" s="78" t="str">
        <f>IFERROR(VLOOKUP(B285,Sheet2!A:C,2,FALSE),0)</f>
        <v>TOOL KIT: SPANNERS,DEBURR, CUTTER, SPRAY BOTTLE</v>
      </c>
      <c r="H285" s="26">
        <f>IFERROR(VLOOKUP(B285,Sheet2!A:D,4,FALSE),0)</f>
        <v>1.64</v>
      </c>
      <c r="I285" s="27">
        <f t="shared" si="41"/>
        <v>0</v>
      </c>
    </row>
    <row r="286" spans="1:9" x14ac:dyDescent="0.4">
      <c r="A286" s="28"/>
      <c r="B286" s="36" t="s">
        <v>235</v>
      </c>
      <c r="C286" s="30">
        <f>IFERROR(VLOOKUP(B286,Sheet2!A:C,3,FALSE),0)</f>
        <v>72.489999999999995</v>
      </c>
      <c r="D286" s="31"/>
      <c r="E286" s="32">
        <f t="shared" si="45"/>
        <v>0</v>
      </c>
      <c r="F286" s="33" t="s">
        <v>21</v>
      </c>
      <c r="G286" s="97" t="str">
        <f>IFERROR(VLOOKUP(B286,Sheet2!A:C,2,FALSE),0)</f>
        <v>TOOL KIT: SPANNERS,DEBURR, CUTTER, SPRAY BOTTLE</v>
      </c>
      <c r="H286" s="26">
        <f>IFERROR(VLOOKUP(B286,Sheet2!A:D,4,FALSE),0)</f>
        <v>1.68</v>
      </c>
      <c r="I286" s="27">
        <f t="shared" si="41"/>
        <v>0</v>
      </c>
    </row>
    <row r="287" spans="1:9" x14ac:dyDescent="0.4">
      <c r="A287" s="28"/>
      <c r="B287" s="36" t="s">
        <v>236</v>
      </c>
      <c r="C287" s="30">
        <f>IFERROR(VLOOKUP(B287,Sheet2!A:C,3,FALSE),0)</f>
        <v>189.94</v>
      </c>
      <c r="D287" s="31"/>
      <c r="E287" s="32">
        <f t="shared" si="45"/>
        <v>0</v>
      </c>
      <c r="F287" s="33" t="s">
        <v>23</v>
      </c>
      <c r="G287" s="97" t="str">
        <f>IFERROR(VLOOKUP(B287,Sheet2!A:C,2,FALSE),0)</f>
        <v>TOOL KIT: SPANNERS,DEBURR, CUTTER, SPRAY BOTTLE</v>
      </c>
      <c r="H287" s="26">
        <f>IFERROR(VLOOKUP(B287,Sheet2!A:D,4,FALSE),0)</f>
        <v>2</v>
      </c>
      <c r="I287" s="27">
        <f t="shared" si="41"/>
        <v>0</v>
      </c>
    </row>
    <row r="288" spans="1:9" x14ac:dyDescent="0.4">
      <c r="A288" s="28"/>
      <c r="B288" s="36" t="s">
        <v>237</v>
      </c>
      <c r="C288" s="30">
        <f>IFERROR(VLOOKUP(B288,Sheet2!A:C,3,FALSE),0)</f>
        <v>269.79000000000002</v>
      </c>
      <c r="D288" s="31"/>
      <c r="E288" s="32">
        <f t="shared" si="45"/>
        <v>0</v>
      </c>
      <c r="F288" s="33" t="s">
        <v>25</v>
      </c>
      <c r="G288" s="97" t="str">
        <f>IFERROR(VLOOKUP(B288,Sheet2!A:C,2,FALSE),0)</f>
        <v>TOOL KIT: SPANNERS,DEBURR, CUTTER, SPRAY BOTTLE</v>
      </c>
      <c r="H288" s="26">
        <f>IFERROR(VLOOKUP(B288,Sheet2!A:D,4,FALSE),0)</f>
        <v>4.5999999999999996</v>
      </c>
      <c r="I288" s="27">
        <f t="shared" si="41"/>
        <v>0</v>
      </c>
    </row>
    <row r="289" spans="1:9" x14ac:dyDescent="0.4">
      <c r="A289" s="28"/>
      <c r="B289" s="36" t="s">
        <v>238</v>
      </c>
      <c r="C289" s="30">
        <f>IFERROR(VLOOKUP(B289,Sheet2!A:C,3,FALSE),0)</f>
        <v>868.56</v>
      </c>
      <c r="D289" s="31"/>
      <c r="E289" s="32">
        <f t="shared" si="45"/>
        <v>0</v>
      </c>
      <c r="F289" s="33" t="s">
        <v>27</v>
      </c>
      <c r="G289" s="97" t="str">
        <f>IFERROR(VLOOKUP(B289,Sheet2!A:C,2,FALSE),0)</f>
        <v>TOOL KIT: SPANNERS,DEBURR, CUTTER, SPRAY BOTTLE</v>
      </c>
      <c r="H289" s="26">
        <f>IFERROR(VLOOKUP(B289,Sheet2!A:D,4,FALSE),0)</f>
        <v>7</v>
      </c>
      <c r="I289" s="27">
        <f t="shared" si="41"/>
        <v>0</v>
      </c>
    </row>
    <row r="290" spans="1:9" x14ac:dyDescent="0.4">
      <c r="A290" s="28"/>
      <c r="B290" s="36" t="s">
        <v>239</v>
      </c>
      <c r="C290" s="30">
        <f>IFERROR(VLOOKUP(B290,Sheet2!A:C,3,FALSE),0)</f>
        <v>7.2</v>
      </c>
      <c r="D290" s="31"/>
      <c r="E290" s="32">
        <f t="shared" si="45"/>
        <v>0</v>
      </c>
      <c r="F290" s="33" t="s">
        <v>19</v>
      </c>
      <c r="G290" s="97" t="str">
        <f>IFERROR(VLOOKUP(B290,Sheet2!A:C,2,FALSE),0)</f>
        <v>SPANNER WRENCH, 2 REQUIRED</v>
      </c>
      <c r="H290" s="26">
        <f>IFERROR(VLOOKUP(B290,Sheet2!A:D,4,FALSE),0)</f>
        <v>7.0000000000000007E-2</v>
      </c>
      <c r="I290" s="27">
        <f t="shared" si="41"/>
        <v>0</v>
      </c>
    </row>
    <row r="291" spans="1:9" x14ac:dyDescent="0.4">
      <c r="A291" s="28"/>
      <c r="B291" s="36" t="s">
        <v>240</v>
      </c>
      <c r="C291" s="30">
        <f>IFERROR(VLOOKUP(B291,Sheet2!A:C,3,FALSE),0)</f>
        <v>7.95</v>
      </c>
      <c r="D291" s="31"/>
      <c r="E291" s="32">
        <f t="shared" si="45"/>
        <v>0</v>
      </c>
      <c r="F291" s="33" t="s">
        <v>21</v>
      </c>
      <c r="G291" s="97" t="str">
        <f>IFERROR(VLOOKUP(B291,Sheet2!A:C,2,FALSE),0)</f>
        <v>SPANNER WRENCH, 2 REQUIRED</v>
      </c>
      <c r="H291" s="26">
        <f>IFERROR(VLOOKUP(B291,Sheet2!A:D,4,FALSE),0)</f>
        <v>0.1</v>
      </c>
      <c r="I291" s="27">
        <f t="shared" si="41"/>
        <v>0</v>
      </c>
    </row>
    <row r="292" spans="1:9" x14ac:dyDescent="0.4">
      <c r="A292" s="28"/>
      <c r="B292" s="36" t="s">
        <v>241</v>
      </c>
      <c r="C292" s="30">
        <f>IFERROR(VLOOKUP(B292,Sheet2!A:C,3,FALSE),0)</f>
        <v>14.45</v>
      </c>
      <c r="D292" s="31"/>
      <c r="E292" s="32">
        <f t="shared" si="45"/>
        <v>0</v>
      </c>
      <c r="F292" s="33" t="s">
        <v>23</v>
      </c>
      <c r="G292" s="97" t="str">
        <f>IFERROR(VLOOKUP(B292,Sheet2!A:C,2,FALSE),0)</f>
        <v>SPANNER WRENCH, 2 REQUIRED</v>
      </c>
      <c r="H292" s="26">
        <f>IFERROR(VLOOKUP(B292,Sheet2!A:D,4,FALSE),0)</f>
        <v>0.18</v>
      </c>
      <c r="I292" s="27">
        <f t="shared" si="41"/>
        <v>0</v>
      </c>
    </row>
    <row r="293" spans="1:9" x14ac:dyDescent="0.4">
      <c r="A293" s="132"/>
      <c r="B293" s="36" t="s">
        <v>242</v>
      </c>
      <c r="C293" s="30">
        <f>IFERROR(VLOOKUP(B293,Sheet2!A:C,3,FALSE),0)</f>
        <v>67.2</v>
      </c>
      <c r="D293" s="31"/>
      <c r="E293" s="32">
        <f t="shared" si="45"/>
        <v>0</v>
      </c>
      <c r="F293" s="33" t="s">
        <v>25</v>
      </c>
      <c r="G293" s="97" t="str">
        <f>IFERROR(VLOOKUP(B293,Sheet2!A:C,2,FALSE),0)</f>
        <v>SPANNER WRENCH, 2 REQUIRED</v>
      </c>
      <c r="H293" s="26">
        <f>IFERROR(VLOOKUP(B293,Sheet2!A:D,4,FALSE),0)</f>
        <v>0.91</v>
      </c>
      <c r="I293" s="27">
        <f t="shared" si="41"/>
        <v>0</v>
      </c>
    </row>
    <row r="294" spans="1:9" x14ac:dyDescent="0.4">
      <c r="A294" s="132"/>
      <c r="B294" s="36" t="s">
        <v>243</v>
      </c>
      <c r="C294" s="35">
        <f>IFERROR(VLOOKUP(B294,Sheet2!A:C,3,FALSE),0)</f>
        <v>154.55000000000001</v>
      </c>
      <c r="D294" s="31"/>
      <c r="E294" s="32">
        <f t="shared" si="45"/>
        <v>0</v>
      </c>
      <c r="F294" s="33" t="s">
        <v>27</v>
      </c>
      <c r="G294" s="97" t="str">
        <f>IFERROR(VLOOKUP(B294,Sheet2!A:C,2,FALSE),0)</f>
        <v>SPANNER WRENCH, 2 REQUIRED</v>
      </c>
      <c r="H294" s="26">
        <f>IFERROR(VLOOKUP(B294,Sheet2!A:D,4,FALSE),0)</f>
        <v>2.1</v>
      </c>
      <c r="I294" s="27">
        <f t="shared" si="41"/>
        <v>0</v>
      </c>
    </row>
    <row r="295" spans="1:9" x14ac:dyDescent="0.4">
      <c r="A295" s="132" t="s">
        <v>244</v>
      </c>
      <c r="B295" s="36" t="s">
        <v>245</v>
      </c>
      <c r="C295" s="30">
        <f>IFERROR(VLOOKUP(B295,Sheet2!A:C,3,FALSE),0)</f>
        <v>21.95</v>
      </c>
      <c r="D295" s="31"/>
      <c r="E295" s="32">
        <f t="shared" si="45"/>
        <v>0</v>
      </c>
      <c r="F295" s="33"/>
      <c r="G295" s="97" t="str">
        <f>IFERROR(VLOOKUP(B295,Sheet2!A:C,2,FALSE),0)</f>
        <v>PIPE DEBURRING TOOL 3/4" AND 1"</v>
      </c>
      <c r="H295" s="26">
        <f>IFERROR(VLOOKUP(B295,Sheet2!A:D,4,FALSE),0)</f>
        <v>0.14000000000000001</v>
      </c>
      <c r="I295" s="27">
        <f t="shared" si="41"/>
        <v>0</v>
      </c>
    </row>
    <row r="296" spans="1:9" x14ac:dyDescent="0.4">
      <c r="A296" s="132"/>
      <c r="B296" s="36" t="s">
        <v>246</v>
      </c>
      <c r="C296" s="30">
        <f>IFERROR(VLOOKUP(B296,Sheet2!A:C,3,FALSE),0)</f>
        <v>99.99</v>
      </c>
      <c r="D296" s="31"/>
      <c r="E296" s="32">
        <f t="shared" si="45"/>
        <v>0</v>
      </c>
      <c r="F296" s="33"/>
      <c r="G296" s="97" t="str">
        <f>IFERROR(VLOOKUP(B296,Sheet2!A:C,2,FALSE),0)</f>
        <v>PIPE DEBURRING TOOL 3/4" THRU 2"</v>
      </c>
      <c r="H296" s="26">
        <f>IFERROR(VLOOKUP(B296,Sheet2!A:D,4,FALSE),0)</f>
        <v>1</v>
      </c>
      <c r="I296" s="27">
        <f t="shared" si="41"/>
        <v>0</v>
      </c>
    </row>
    <row r="297" spans="1:9" x14ac:dyDescent="0.4">
      <c r="A297" s="132"/>
      <c r="B297" s="36" t="s">
        <v>247</v>
      </c>
      <c r="C297" s="30">
        <f>IFERROR(VLOOKUP(B297,Sheet2!A:C,3,FALSE),0)</f>
        <v>374.86</v>
      </c>
      <c r="D297" s="31"/>
      <c r="E297" s="32">
        <f t="shared" si="45"/>
        <v>0</v>
      </c>
      <c r="F297" s="33"/>
      <c r="G297" s="97" t="str">
        <f>IFERROR(VLOOKUP(B297,Sheet2!A:C,2,FALSE),0)</f>
        <v>PIPE DEBURRING TOOL 3"   ELECT DRILL REQUIRED</v>
      </c>
      <c r="H297" s="26">
        <f>IFERROR(VLOOKUP(B297,Sheet2!A:D,4,FALSE),0)</f>
        <v>1.2</v>
      </c>
      <c r="I297" s="27">
        <f t="shared" si="41"/>
        <v>0</v>
      </c>
    </row>
    <row r="298" spans="1:9" x14ac:dyDescent="0.4">
      <c r="A298" s="132"/>
      <c r="B298" s="36" t="s">
        <v>248</v>
      </c>
      <c r="C298" s="30">
        <f>IFERROR(VLOOKUP(B298,Sheet2!A:C,3,FALSE),0)</f>
        <v>43.99</v>
      </c>
      <c r="D298" s="31"/>
      <c r="E298" s="32">
        <f t="shared" si="45"/>
        <v>0</v>
      </c>
      <c r="F298" s="33"/>
      <c r="G298" s="97" t="str">
        <f>IFERROR(VLOOKUP(B298,Sheet2!A:C,2,FALSE),0)</f>
        <v>PIPE CUTTER 3/4" THRU 2"</v>
      </c>
      <c r="H298" s="26">
        <f>IFERROR(VLOOKUP(B298,Sheet2!A:D,4,FALSE),0)</f>
        <v>1.19</v>
      </c>
      <c r="I298" s="27">
        <f t="shared" si="41"/>
        <v>0</v>
      </c>
    </row>
    <row r="299" spans="1:9" x14ac:dyDescent="0.4">
      <c r="A299" s="132"/>
      <c r="B299" s="36" t="s">
        <v>249</v>
      </c>
      <c r="C299" s="30">
        <f>IFERROR(VLOOKUP(B299,Sheet2!A:C,3,FALSE),0)</f>
        <v>250.57</v>
      </c>
      <c r="D299" s="31"/>
      <c r="E299" s="32">
        <f t="shared" si="45"/>
        <v>0</v>
      </c>
      <c r="F299" s="33"/>
      <c r="G299" s="97" t="str">
        <f>IFERROR(VLOOKUP(B299,Sheet2!A:C,2,FALSE),0)</f>
        <v>PIPE CUTTER 2" THRU 3"</v>
      </c>
      <c r="H299" s="26">
        <f>IFERROR(VLOOKUP(B299,Sheet2!A:D,4,FALSE),0)</f>
        <v>3.5</v>
      </c>
      <c r="I299" s="27">
        <f t="shared" si="41"/>
        <v>0</v>
      </c>
    </row>
    <row r="300" spans="1:9" ht="13.5" thickBot="1" x14ac:dyDescent="0.45">
      <c r="A300" s="133"/>
      <c r="B300" s="46" t="s">
        <v>250</v>
      </c>
      <c r="C300" s="47">
        <f>IFERROR(VLOOKUP(B300,Sheet2!A:C,3,FALSE),0)</f>
        <v>11.95</v>
      </c>
      <c r="D300" s="48"/>
      <c r="E300" s="49">
        <f t="shared" si="45"/>
        <v>0</v>
      </c>
      <c r="F300" s="50"/>
      <c r="G300" s="98" t="str">
        <f>IFERROR(VLOOKUP(B300,Sheet2!A:C,2,FALSE),0)</f>
        <v>SPRAY BOTTLE</v>
      </c>
      <c r="H300" s="26">
        <f>IFERROR(VLOOKUP(B300,Sheet2!A:D,4,FALSE),0)</f>
        <v>0.2</v>
      </c>
      <c r="I300" s="27">
        <f t="shared" si="41"/>
        <v>0</v>
      </c>
    </row>
    <row r="301" spans="1:9" x14ac:dyDescent="0.4">
      <c r="A301" s="134"/>
      <c r="B301" s="40" t="s">
        <v>251</v>
      </c>
      <c r="C301" s="21">
        <f>IFERROR(VLOOKUP(B301,Sheet2!A:C,3,FALSE),0)</f>
        <v>36.950000000000003</v>
      </c>
      <c r="D301" s="22"/>
      <c r="E301" s="23">
        <f t="shared" si="45"/>
        <v>0</v>
      </c>
      <c r="F301" s="24"/>
      <c r="G301" s="78" t="str">
        <f>IFERROR(VLOOKUP(B301,Sheet2!A:C,2,FALSE),0)</f>
        <v>SADDLE DROP DRILL BIT - 1" MAIN PIPE (9/16 DIAM)</v>
      </c>
      <c r="H301" s="26">
        <f>IFERROR(VLOOKUP(B301,Sheet2!A:D,4,FALSE),0)</f>
        <v>0.2</v>
      </c>
      <c r="I301" s="27">
        <f t="shared" si="41"/>
        <v>0</v>
      </c>
    </row>
    <row r="302" spans="1:9" x14ac:dyDescent="0.4">
      <c r="A302" s="132"/>
      <c r="B302" s="36" t="s">
        <v>252</v>
      </c>
      <c r="C302" s="30">
        <f>IFERROR(VLOOKUP(B302,Sheet2!A:C,3,FALSE),0)</f>
        <v>35.25</v>
      </c>
      <c r="D302" s="31"/>
      <c r="E302" s="32">
        <f t="shared" si="45"/>
        <v>0</v>
      </c>
      <c r="F302" s="33"/>
      <c r="G302" s="97" t="str">
        <f>IFERROR(VLOOKUP(B302,Sheet2!A:C,2,FALSE),0)</f>
        <v>SADDLE DROP DRILL BIT - 1-1/2", 2", 3" MAIN PIPE (3/4 DIAM)</v>
      </c>
      <c r="H302" s="26">
        <f>IFERROR(VLOOKUP(B302,Sheet2!A:D,4,FALSE),0)</f>
        <v>0.2</v>
      </c>
      <c r="I302" s="27">
        <f t="shared" si="41"/>
        <v>0</v>
      </c>
    </row>
    <row r="303" spans="1:9" ht="13.5" thickBot="1" x14ac:dyDescent="0.45">
      <c r="A303" s="133"/>
      <c r="B303" s="46" t="s">
        <v>253</v>
      </c>
      <c r="C303" s="47">
        <f>IFERROR(VLOOKUP(B303,Sheet2!A:C,3,FALSE),0)</f>
        <v>37.1</v>
      </c>
      <c r="D303" s="48"/>
      <c r="E303" s="49">
        <f t="shared" si="45"/>
        <v>0</v>
      </c>
      <c r="F303" s="50"/>
      <c r="G303" s="135" t="str">
        <f>IFERROR(VLOOKUP(B303,Sheet2!A:C,2,FALSE),0)</f>
        <v>SADDLE DROP DRILL BIT - 4", 6" MAIN PIPE (15/16" DIAM)</v>
      </c>
      <c r="H303" s="26">
        <f>IFERROR(VLOOKUP(B303,Sheet2!A:D,4,FALSE),0)</f>
        <v>0.3</v>
      </c>
      <c r="I303" s="27">
        <f t="shared" si="41"/>
        <v>0</v>
      </c>
    </row>
    <row r="304" spans="1:9" x14ac:dyDescent="0.4">
      <c r="A304" s="134"/>
      <c r="B304" s="40"/>
      <c r="C304" s="21">
        <f>IFERROR(VLOOKUP(B304,Sheet2!A:C,3,FALSE),0)</f>
        <v>0</v>
      </c>
      <c r="D304" s="22"/>
      <c r="E304" s="23">
        <f t="shared" si="45"/>
        <v>0</v>
      </c>
      <c r="F304" s="24"/>
      <c r="G304" s="78">
        <f>IFERROR(VLOOKUP(B304,Sheet2!A:C,2,FALSE),0)</f>
        <v>0</v>
      </c>
      <c r="H304" s="26">
        <f>IFERROR(VLOOKUP(B304,Sheet2!A:D,4,FALSE),0)</f>
        <v>0</v>
      </c>
      <c r="I304" s="27">
        <f t="shared" si="41"/>
        <v>0</v>
      </c>
    </row>
    <row r="305" spans="1:9" x14ac:dyDescent="0.4">
      <c r="A305" s="132"/>
      <c r="B305" s="36" t="s">
        <v>254</v>
      </c>
      <c r="C305" s="30">
        <f>IFERROR(VLOOKUP(B305,Sheet2!A:C,3,FALSE),0)</f>
        <v>415.29</v>
      </c>
      <c r="D305" s="31"/>
      <c r="E305" s="32">
        <f t="shared" si="45"/>
        <v>0</v>
      </c>
      <c r="F305" s="33"/>
      <c r="G305" s="97" t="str">
        <f>IFERROR(VLOOKUP(B305,Sheet2!A:C,2,FALSE),0)</f>
        <v>MANUAL PIPE CUTTER 4" THRU 6"</v>
      </c>
      <c r="H305" s="26">
        <f>IFERROR(VLOOKUP(B305,Sheet2!A:D,4,FALSE),0)</f>
        <v>4.3</v>
      </c>
      <c r="I305" s="27">
        <f t="shared" si="41"/>
        <v>0</v>
      </c>
    </row>
    <row r="306" spans="1:9" x14ac:dyDescent="0.4">
      <c r="A306" s="132"/>
      <c r="B306" s="36"/>
      <c r="C306" s="30">
        <f>IFERROR(VLOOKUP(B306,Sheet2!A:C,3,FALSE),0)</f>
        <v>0</v>
      </c>
      <c r="D306" s="31"/>
      <c r="E306" s="32">
        <f t="shared" si="45"/>
        <v>0</v>
      </c>
      <c r="F306" s="33"/>
      <c r="G306" s="97">
        <f>IFERROR(VLOOKUP(B306,Sheet2!A:C,2,FALSE),0)</f>
        <v>0</v>
      </c>
      <c r="H306" s="26">
        <f>IFERROR(VLOOKUP(B306,Sheet2!A:D,4,FALSE),0)</f>
        <v>0</v>
      </c>
      <c r="I306" s="27">
        <f t="shared" si="41"/>
        <v>0</v>
      </c>
    </row>
    <row r="307" spans="1:9" x14ac:dyDescent="0.4">
      <c r="A307" s="132"/>
      <c r="B307" s="36"/>
      <c r="C307" s="30">
        <f>IFERROR(VLOOKUP(B307,Sheet2!A:C,3,FALSE),0)</f>
        <v>0</v>
      </c>
      <c r="D307" s="31"/>
      <c r="E307" s="32">
        <f t="shared" si="45"/>
        <v>0</v>
      </c>
      <c r="F307" s="33"/>
      <c r="G307" s="97">
        <f>IFERROR(VLOOKUP(B307,Sheet2!A:C,2,FALSE),0)</f>
        <v>0</v>
      </c>
      <c r="H307" s="26">
        <f>IFERROR(VLOOKUP(B307,Sheet2!A:D,4,FALSE),0)</f>
        <v>0</v>
      </c>
      <c r="I307" s="27">
        <f t="shared" si="41"/>
        <v>0</v>
      </c>
    </row>
    <row r="308" spans="1:9" x14ac:dyDescent="0.4">
      <c r="A308" s="132"/>
      <c r="B308" s="36"/>
      <c r="C308" s="30">
        <f>IFERROR(VLOOKUP(B308,Sheet2!A:C,3,FALSE),0)</f>
        <v>0</v>
      </c>
      <c r="D308" s="31"/>
      <c r="E308" s="32">
        <f t="shared" si="45"/>
        <v>0</v>
      </c>
      <c r="F308" s="33"/>
      <c r="G308" s="97">
        <f>IFERROR(VLOOKUP(B308,Sheet2!A:C,2,FALSE),0)</f>
        <v>0</v>
      </c>
      <c r="H308" s="26">
        <f>IFERROR(VLOOKUP(B308,Sheet2!A:D,4,FALSE),0)</f>
        <v>0</v>
      </c>
      <c r="I308" s="27">
        <f t="shared" si="41"/>
        <v>0</v>
      </c>
    </row>
    <row r="309" spans="1:9" x14ac:dyDescent="0.4">
      <c r="A309" s="132"/>
      <c r="B309" s="36"/>
      <c r="C309" s="30">
        <f>IFERROR(VLOOKUP(B309,Sheet2!A:C,3,FALSE),0)</f>
        <v>0</v>
      </c>
      <c r="D309" s="31"/>
      <c r="E309" s="32">
        <f t="shared" si="45"/>
        <v>0</v>
      </c>
      <c r="F309" s="33"/>
      <c r="G309" s="97">
        <f>IFERROR(VLOOKUP(B309,Sheet2!A:C,2,FALSE),0)</f>
        <v>0</v>
      </c>
      <c r="H309" s="26">
        <f>IFERROR(VLOOKUP(B309,Sheet2!A:D,4,FALSE),0)</f>
        <v>0</v>
      </c>
      <c r="I309" s="27">
        <f t="shared" si="41"/>
        <v>0</v>
      </c>
    </row>
    <row r="310" spans="1:9" x14ac:dyDescent="0.4">
      <c r="A310" s="132"/>
      <c r="B310" s="36" t="s">
        <v>255</v>
      </c>
      <c r="C310" s="35">
        <f>IFERROR(VLOOKUP(B310,Sheet2!A:C,3,FALSE),0)</f>
        <v>568.30999999999995</v>
      </c>
      <c r="D310" s="31"/>
      <c r="E310" s="32">
        <f t="shared" si="45"/>
        <v>0</v>
      </c>
      <c r="F310" s="33" t="s">
        <v>36</v>
      </c>
      <c r="G310" s="97" t="str">
        <f>IFERROR(VLOOKUP(B310,Sheet2!A:C,2,FALSE),0)</f>
        <v>PIPE DEBURRING TOOL / PIPE MARKER  4"   ELECT DRILL REQUIRED</v>
      </c>
      <c r="H310" s="26">
        <f>IFERROR(VLOOKUP(B310,Sheet2!A:D,4,FALSE),0)</f>
        <v>0.94</v>
      </c>
      <c r="I310" s="27">
        <f t="shared" si="41"/>
        <v>0</v>
      </c>
    </row>
    <row r="311" spans="1:9" x14ac:dyDescent="0.4">
      <c r="A311" s="132"/>
      <c r="B311" s="36" t="s">
        <v>256</v>
      </c>
      <c r="C311" s="35">
        <f>IFERROR(VLOOKUP(B311,Sheet2!A:C,3,FALSE),0)</f>
        <v>794.69</v>
      </c>
      <c r="D311" s="31"/>
      <c r="E311" s="32">
        <f t="shared" si="45"/>
        <v>0</v>
      </c>
      <c r="F311" s="33" t="s">
        <v>38</v>
      </c>
      <c r="G311" s="97" t="str">
        <f>IFERROR(VLOOKUP(B311,Sheet2!A:C,2,FALSE),0)</f>
        <v>PIPE DEBURRING TOOL / PIPE MARKER  6"   ELECT DRILL REQUIRED</v>
      </c>
      <c r="H311" s="26">
        <f>IFERROR(VLOOKUP(B311,Sheet2!A:D,4,FALSE),0)</f>
        <v>1.6</v>
      </c>
      <c r="I311" s="27">
        <f t="shared" si="41"/>
        <v>0</v>
      </c>
    </row>
    <row r="312" spans="1:9" x14ac:dyDescent="0.4">
      <c r="A312" s="132"/>
      <c r="B312" s="36"/>
      <c r="C312" s="30">
        <f>IFERROR(VLOOKUP(B312,Sheet2!A:C,3,FALSE),0)</f>
        <v>0</v>
      </c>
      <c r="D312" s="31"/>
      <c r="E312" s="32">
        <f t="shared" si="45"/>
        <v>0</v>
      </c>
      <c r="F312" s="33"/>
      <c r="G312" s="97">
        <f>IFERROR(VLOOKUP(B312,Sheet2!A:C,2,FALSE),0)</f>
        <v>0</v>
      </c>
      <c r="H312" s="26">
        <f>IFERROR(VLOOKUP(B312,Sheet2!A:D,4,FALSE),0)</f>
        <v>0</v>
      </c>
      <c r="I312" s="27">
        <f t="shared" si="41"/>
        <v>0</v>
      </c>
    </row>
    <row r="313" spans="1:9" x14ac:dyDescent="0.4">
      <c r="A313" s="132"/>
      <c r="B313" s="36"/>
      <c r="C313" s="30">
        <f>IFERROR(VLOOKUP(B313,Sheet2!A:C,3,FALSE),0)</f>
        <v>0</v>
      </c>
      <c r="D313" s="31"/>
      <c r="E313" s="32">
        <f t="shared" si="45"/>
        <v>0</v>
      </c>
      <c r="F313" s="33"/>
      <c r="G313" s="97">
        <f>IFERROR(VLOOKUP(B313,Sheet2!A:C,2,FALSE),0)</f>
        <v>0</v>
      </c>
      <c r="H313" s="26">
        <f>IFERROR(VLOOKUP(B313,Sheet2!A:D,4,FALSE),0)</f>
        <v>0</v>
      </c>
      <c r="I313" s="27">
        <f t="shared" si="41"/>
        <v>0</v>
      </c>
    </row>
    <row r="314" spans="1:9" x14ac:dyDescent="0.4">
      <c r="A314" s="132"/>
      <c r="B314" s="36" t="s">
        <v>257</v>
      </c>
      <c r="C314" s="30">
        <f>IFERROR(VLOOKUP(B314,Sheet2!A:C,3,FALSE),0)</f>
        <v>3475.49</v>
      </c>
      <c r="D314" s="31"/>
      <c r="E314" s="32">
        <f t="shared" si="45"/>
        <v>0</v>
      </c>
      <c r="F314" s="33"/>
      <c r="G314" s="97" t="str">
        <f>IFERROR(VLOOKUP(B314,Sheet2!A:C,2,FALSE),0)</f>
        <v>REMS AKKU PRESS CORDLESS LUGGING TOOL  3/4"-2" FITTINGS</v>
      </c>
      <c r="H314" s="26">
        <f>IFERROR(VLOOKUP(B314,Sheet2!A:D,4,FALSE),0)</f>
        <v>19</v>
      </c>
      <c r="I314" s="27">
        <f t="shared" si="41"/>
        <v>0</v>
      </c>
    </row>
    <row r="315" spans="1:9" x14ac:dyDescent="0.4">
      <c r="A315" s="132"/>
      <c r="B315" s="36"/>
      <c r="C315" s="30">
        <f>IFERROR(VLOOKUP(B315,Sheet2!A:C,3,FALSE),0)</f>
        <v>0</v>
      </c>
      <c r="D315" s="31"/>
      <c r="E315" s="32">
        <f t="shared" si="45"/>
        <v>0</v>
      </c>
      <c r="F315" s="33"/>
      <c r="G315" s="97">
        <f>IFERROR(VLOOKUP(B315,Sheet2!A:C,2,FALSE),0)</f>
        <v>0</v>
      </c>
      <c r="H315" s="26">
        <f>IFERROR(VLOOKUP(B315,Sheet2!A:D,4,FALSE),0)</f>
        <v>0</v>
      </c>
      <c r="I315" s="27">
        <f t="shared" si="41"/>
        <v>0</v>
      </c>
    </row>
    <row r="316" spans="1:9" x14ac:dyDescent="0.4">
      <c r="A316" s="132"/>
      <c r="B316" s="36"/>
      <c r="C316" s="30">
        <f>IFERROR(VLOOKUP(B316,Sheet2!A:C,3,FALSE),0)</f>
        <v>0</v>
      </c>
      <c r="D316" s="31"/>
      <c r="E316" s="32">
        <f t="shared" si="45"/>
        <v>0</v>
      </c>
      <c r="F316" s="33"/>
      <c r="G316" s="97">
        <f>IFERROR(VLOOKUP(B316,Sheet2!A:C,2,FALSE),0)</f>
        <v>0</v>
      </c>
      <c r="H316" s="26">
        <f>IFERROR(VLOOKUP(B316,Sheet2!A:D,4,FALSE),0)</f>
        <v>0</v>
      </c>
      <c r="I316" s="27">
        <f t="shared" si="41"/>
        <v>0</v>
      </c>
    </row>
    <row r="317" spans="1:9" x14ac:dyDescent="0.4">
      <c r="A317" s="132"/>
      <c r="B317" s="36" t="s">
        <v>258</v>
      </c>
      <c r="C317" s="30">
        <f>IFERROR(VLOOKUP(B317,Sheet2!A:C,3,FALSE),0)</f>
        <v>1599.99</v>
      </c>
      <c r="D317" s="31"/>
      <c r="E317" s="32">
        <f t="shared" si="45"/>
        <v>0</v>
      </c>
      <c r="F317" s="33"/>
      <c r="G317" s="97" t="str">
        <f>IFERROR(VLOOKUP(B317,Sheet2!A:C,2,FALSE),0)</f>
        <v>LUGTOOL JAW SET ,  4" AND 6" JAW SET</v>
      </c>
      <c r="H317" s="26">
        <f>IFERROR(VLOOKUP(B317,Sheet2!A:D,4,FALSE),0)</f>
        <v>9</v>
      </c>
      <c r="I317" s="27">
        <f t="shared" si="41"/>
        <v>0</v>
      </c>
    </row>
    <row r="318" spans="1:9" ht="13.5" thickBot="1" x14ac:dyDescent="0.45">
      <c r="A318" s="132"/>
      <c r="B318" s="46"/>
      <c r="C318" s="47">
        <f>IFERROR(VLOOKUP(B318,Sheet2!A:C,3,FALSE),0)</f>
        <v>0</v>
      </c>
      <c r="D318" s="48"/>
      <c r="E318" s="49">
        <f t="shared" si="45"/>
        <v>0</v>
      </c>
      <c r="F318" s="50"/>
      <c r="G318" s="98">
        <f>IFERROR(VLOOKUP(B318,Sheet2!A:C,2,FALSE),0)</f>
        <v>0</v>
      </c>
      <c r="H318" s="26">
        <f>IFERROR(VLOOKUP(B318,Sheet2!A:D,4,FALSE),0)</f>
        <v>0</v>
      </c>
      <c r="I318" s="27">
        <f t="shared" ref="I318:I377" si="46">H318*D318</f>
        <v>0</v>
      </c>
    </row>
    <row r="319" spans="1:9" ht="13.5" thickBot="1" x14ac:dyDescent="0.45">
      <c r="A319" s="133"/>
      <c r="B319" s="213" t="s">
        <v>259</v>
      </c>
      <c r="C319" s="214"/>
      <c r="D319" s="214"/>
      <c r="E319" s="214"/>
      <c r="F319" s="214"/>
      <c r="G319" s="215"/>
      <c r="H319" s="26">
        <f>IFERROR(VLOOKUP(B319,Sheet2!A:D,4,FALSE),0)</f>
        <v>0</v>
      </c>
      <c r="I319" s="27">
        <f t="shared" si="46"/>
        <v>0</v>
      </c>
    </row>
    <row r="320" spans="1:9" x14ac:dyDescent="0.4">
      <c r="A320" s="134"/>
      <c r="B320" s="20" t="s">
        <v>260</v>
      </c>
      <c r="C320" s="21">
        <f>IFERROR(VLOOKUP(B320,Sheet2!A:C,3,FALSE),0)</f>
        <v>4.55</v>
      </c>
      <c r="D320" s="22"/>
      <c r="E320" s="23">
        <f t="shared" ref="E320:E330" si="47">C320*D320</f>
        <v>0</v>
      </c>
      <c r="F320" s="24" t="s">
        <v>19</v>
      </c>
      <c r="G320" s="25" t="str">
        <f>IFERROR(VLOOKUP(B320,Sheet2!A:C,2,FALSE),0)</f>
        <v xml:space="preserve">INNER PARTS SET ORING AND SS BITE RING </v>
      </c>
      <c r="H320" s="26">
        <f>IFERROR(VLOOKUP(B320,Sheet2!A:D,4,FALSE),0)</f>
        <v>0.19</v>
      </c>
      <c r="I320" s="27">
        <f t="shared" si="46"/>
        <v>0</v>
      </c>
    </row>
    <row r="321" spans="1:9" x14ac:dyDescent="0.4">
      <c r="A321" s="28"/>
      <c r="B321" s="29" t="s">
        <v>261</v>
      </c>
      <c r="C321" s="30">
        <f>IFERROR(VLOOKUP(B321,Sheet2!A:C,3,FALSE),0)</f>
        <v>5.0999999999999996</v>
      </c>
      <c r="D321" s="31"/>
      <c r="E321" s="32">
        <f t="shared" si="47"/>
        <v>0</v>
      </c>
      <c r="F321" s="33" t="s">
        <v>21</v>
      </c>
      <c r="G321" s="34" t="str">
        <f>IFERROR(VLOOKUP(B321,Sheet2!A:C,2,FALSE),0)</f>
        <v>INNER PARTS SET ORING AND SS BITE RING</v>
      </c>
      <c r="H321" s="26">
        <f>IFERROR(VLOOKUP(B321,Sheet2!A:D,4,FALSE),0)</f>
        <v>0.44</v>
      </c>
      <c r="I321" s="27">
        <f t="shared" si="46"/>
        <v>0</v>
      </c>
    </row>
    <row r="322" spans="1:9" x14ac:dyDescent="0.4">
      <c r="A322" s="28"/>
      <c r="B322" s="29" t="s">
        <v>262</v>
      </c>
      <c r="C322" s="30">
        <f>IFERROR(VLOOKUP(B322,Sheet2!A:C,3,FALSE),0)</f>
        <v>5.75</v>
      </c>
      <c r="D322" s="31"/>
      <c r="E322" s="32">
        <f t="shared" si="47"/>
        <v>0</v>
      </c>
      <c r="F322" s="33" t="s">
        <v>23</v>
      </c>
      <c r="G322" s="34" t="str">
        <f>IFERROR(VLOOKUP(B322,Sheet2!A:C,2,FALSE),0)</f>
        <v xml:space="preserve">INNER PARTS SET ORING AND SS BITE RING </v>
      </c>
      <c r="H322" s="26">
        <f>IFERROR(VLOOKUP(B322,Sheet2!A:D,4,FALSE),0)</f>
        <v>0</v>
      </c>
      <c r="I322" s="27">
        <f t="shared" si="46"/>
        <v>0</v>
      </c>
    </row>
    <row r="323" spans="1:9" x14ac:dyDescent="0.4">
      <c r="A323" s="28"/>
      <c r="B323" s="29" t="s">
        <v>263</v>
      </c>
      <c r="C323" s="30">
        <f>IFERROR(VLOOKUP(B323,Sheet2!A:C,3,FALSE),0)</f>
        <v>6.95</v>
      </c>
      <c r="D323" s="31"/>
      <c r="E323" s="32">
        <f t="shared" si="47"/>
        <v>0</v>
      </c>
      <c r="F323" s="33" t="s">
        <v>25</v>
      </c>
      <c r="G323" s="34" t="str">
        <f>IFERROR(VLOOKUP(B323,Sheet2!A:C,2,FALSE),0)</f>
        <v>INNER PARTS SET ORING AND SS BITE RING</v>
      </c>
      <c r="H323" s="26">
        <f>IFERROR(VLOOKUP(B323,Sheet2!A:D,4,FALSE),0)</f>
        <v>0</v>
      </c>
      <c r="I323" s="27">
        <f t="shared" si="46"/>
        <v>0</v>
      </c>
    </row>
    <row r="324" spans="1:9" x14ac:dyDescent="0.4">
      <c r="A324" s="28"/>
      <c r="B324" s="29" t="s">
        <v>264</v>
      </c>
      <c r="C324" s="30">
        <f>IFERROR(VLOOKUP(B324,Sheet2!A:C,3,FALSE),0)</f>
        <v>10.75</v>
      </c>
      <c r="D324" s="31"/>
      <c r="E324" s="32">
        <f t="shared" si="47"/>
        <v>0</v>
      </c>
      <c r="F324" s="33" t="s">
        <v>27</v>
      </c>
      <c r="G324" s="34" t="str">
        <f>IFERROR(VLOOKUP(B324,Sheet2!A:C,2,FALSE),0)</f>
        <v>INNER PARTS SET ORING AND SS BITE RING</v>
      </c>
      <c r="H324" s="26">
        <f>IFERROR(VLOOKUP(B324,Sheet2!A:D,4,FALSE),0)</f>
        <v>0</v>
      </c>
      <c r="I324" s="27">
        <f t="shared" si="46"/>
        <v>0</v>
      </c>
    </row>
    <row r="325" spans="1:9" x14ac:dyDescent="0.4">
      <c r="A325" s="28"/>
      <c r="B325" s="29" t="s">
        <v>265</v>
      </c>
      <c r="C325" s="30">
        <f>IFERROR(VLOOKUP(B325,Sheet2!A:C,3,FALSE),0)</f>
        <v>69.94</v>
      </c>
      <c r="D325" s="31"/>
      <c r="E325" s="32">
        <f t="shared" si="47"/>
        <v>0</v>
      </c>
      <c r="F325" s="33" t="s">
        <v>36</v>
      </c>
      <c r="G325" s="34" t="str">
        <f>IFERROR(VLOOKUP(B325,Sheet2!A:C,2,FALSE),0)</f>
        <v>INNER PARTS SEAL</v>
      </c>
      <c r="H325" s="26">
        <f>IFERROR(VLOOKUP(B325,Sheet2!A:D,4,FALSE),0)</f>
        <v>2</v>
      </c>
      <c r="I325" s="27">
        <f t="shared" si="46"/>
        <v>0</v>
      </c>
    </row>
    <row r="326" spans="1:9" ht="13.5" thickBot="1" x14ac:dyDescent="0.45">
      <c r="A326" s="37"/>
      <c r="B326" s="136" t="s">
        <v>266</v>
      </c>
      <c r="C326" s="59">
        <f>IFERROR(VLOOKUP(B326,Sheet2!A:C,3,FALSE),0)</f>
        <v>102.62</v>
      </c>
      <c r="D326" s="60"/>
      <c r="E326" s="61">
        <f t="shared" si="47"/>
        <v>0</v>
      </c>
      <c r="F326" s="62" t="s">
        <v>38</v>
      </c>
      <c r="G326" s="137" t="str">
        <f>IFERROR(VLOOKUP(B326,Sheet2!A:C,2,FALSE),0)</f>
        <v>INNER PARTS SEAL</v>
      </c>
      <c r="H326" s="26">
        <f>IFERROR(VLOOKUP(B326,Sheet2!A:D,4,FALSE),0)</f>
        <v>4</v>
      </c>
      <c r="I326" s="27">
        <f t="shared" si="46"/>
        <v>0</v>
      </c>
    </row>
    <row r="327" spans="1:9" x14ac:dyDescent="0.4">
      <c r="A327" s="19"/>
      <c r="B327" s="20" t="s">
        <v>267</v>
      </c>
      <c r="C327" s="21">
        <f>IFERROR(VLOOKUP(B327,Sheet2!A:C,3,FALSE),0)</f>
        <v>3.35</v>
      </c>
      <c r="D327" s="22"/>
      <c r="E327" s="23">
        <f t="shared" si="47"/>
        <v>0</v>
      </c>
      <c r="F327" s="24" t="s">
        <v>21</v>
      </c>
      <c r="G327" s="25" t="str">
        <f>IFERROR(VLOOKUP(B327,Sheet2!A:C,2,FALSE),0)</f>
        <v>SADDLE DROP GASKET</v>
      </c>
      <c r="H327" s="26">
        <f>IFERROR(VLOOKUP(B327,Sheet2!A:D,4,FALSE),0)</f>
        <v>0.31</v>
      </c>
      <c r="I327" s="27">
        <f t="shared" si="46"/>
        <v>0</v>
      </c>
    </row>
    <row r="328" spans="1:9" x14ac:dyDescent="0.4">
      <c r="A328" s="28"/>
      <c r="B328" s="29" t="s">
        <v>268</v>
      </c>
      <c r="C328" s="30">
        <f>IFERROR(VLOOKUP(B328,Sheet2!A:C,3,FALSE),0)</f>
        <v>3.55</v>
      </c>
      <c r="D328" s="31"/>
      <c r="E328" s="32">
        <f t="shared" si="47"/>
        <v>0</v>
      </c>
      <c r="F328" s="33" t="s">
        <v>97</v>
      </c>
      <c r="G328" s="34" t="str">
        <f>IFERROR(VLOOKUP(B328,Sheet2!A:C,2,FALSE),0)</f>
        <v xml:space="preserve">SADDLE DROP GASKET  </v>
      </c>
      <c r="H328" s="26">
        <f>IFERROR(VLOOKUP(B328,Sheet2!A:D,4,FALSE),0)</f>
        <v>1.05</v>
      </c>
      <c r="I328" s="27">
        <f t="shared" si="46"/>
        <v>0</v>
      </c>
    </row>
    <row r="329" spans="1:9" x14ac:dyDescent="0.4">
      <c r="A329" s="28"/>
      <c r="B329" s="29" t="s">
        <v>269</v>
      </c>
      <c r="C329" s="30">
        <f>IFERROR(VLOOKUP(B329,Sheet2!A:C,3,FALSE),0)</f>
        <v>4.0999999999999996</v>
      </c>
      <c r="D329" s="31"/>
      <c r="E329" s="32">
        <f t="shared" si="47"/>
        <v>0</v>
      </c>
      <c r="F329" s="33" t="s">
        <v>25</v>
      </c>
      <c r="G329" s="34" t="str">
        <f>IFERROR(VLOOKUP(B329,Sheet2!A:C,2,FALSE),0)</f>
        <v>SADDLE DROP GASKET</v>
      </c>
      <c r="H329" s="26">
        <f>IFERROR(VLOOKUP(B329,Sheet2!A:D,4,FALSE),0)</f>
        <v>1.2</v>
      </c>
      <c r="I329" s="27">
        <f t="shared" si="46"/>
        <v>0</v>
      </c>
    </row>
    <row r="330" spans="1:9" ht="13.5" thickBot="1" x14ac:dyDescent="0.45">
      <c r="A330" s="37"/>
      <c r="B330" s="138" t="s">
        <v>270</v>
      </c>
      <c r="C330" s="47">
        <f>IFERROR(VLOOKUP(B330,Sheet2!A:C,3,FALSE),0)</f>
        <v>4.6500000000000004</v>
      </c>
      <c r="D330" s="48"/>
      <c r="E330" s="49">
        <f t="shared" si="47"/>
        <v>0</v>
      </c>
      <c r="F330" s="50" t="s">
        <v>27</v>
      </c>
      <c r="G330" s="131" t="str">
        <f>IFERROR(VLOOKUP(B330,Sheet2!A:C,2,FALSE),0)</f>
        <v>SADDLE DROP GASKET</v>
      </c>
      <c r="H330" s="26">
        <f>IFERROR(VLOOKUP(B330,Sheet2!A:D,4,FALSE),0)</f>
        <v>3.1</v>
      </c>
      <c r="I330" s="27">
        <f t="shared" si="46"/>
        <v>0</v>
      </c>
    </row>
    <row r="331" spans="1:9" ht="13.5" thickBot="1" x14ac:dyDescent="0.45">
      <c r="A331" s="19"/>
      <c r="B331" s="208" t="s">
        <v>271</v>
      </c>
      <c r="C331" s="211"/>
      <c r="D331" s="211"/>
      <c r="E331" s="211"/>
      <c r="F331" s="211"/>
      <c r="G331" s="212"/>
      <c r="H331" s="26">
        <f>IFERROR(VLOOKUP(B331,Sheet2!A:D,4,FALSE),0)</f>
        <v>0</v>
      </c>
      <c r="I331" s="27">
        <f t="shared" si="46"/>
        <v>0</v>
      </c>
    </row>
    <row r="332" spans="1:9" x14ac:dyDescent="0.4">
      <c r="A332" s="28"/>
      <c r="B332" s="40" t="s">
        <v>272</v>
      </c>
      <c r="C332" s="21">
        <f>IFERROR(VLOOKUP(B332,Sheet2!A:C,3,FALSE),0)</f>
        <v>127.49</v>
      </c>
      <c r="D332" s="22"/>
      <c r="E332" s="23">
        <f t="shared" ref="E332:E350" si="48">C332*D332</f>
        <v>0</v>
      </c>
      <c r="F332" s="24" t="s">
        <v>273</v>
      </c>
      <c r="G332" s="78" t="str">
        <f>IFERROR(VLOOKUP(B332,Sheet2!A:C,2,FALSE),0)</f>
        <v>1/2" MAXLINE TUBING 100FT ROLL</v>
      </c>
      <c r="H332" s="26">
        <f>IFERROR(VLOOKUP(B332,Sheet2!A:D,4,FALSE),0)</f>
        <v>10</v>
      </c>
      <c r="I332" s="27">
        <f t="shared" si="46"/>
        <v>0</v>
      </c>
    </row>
    <row r="333" spans="1:9" x14ac:dyDescent="0.4">
      <c r="A333" s="28"/>
      <c r="B333" s="36" t="s">
        <v>274</v>
      </c>
      <c r="C333" s="30">
        <f>IFERROR(VLOOKUP(B333,Sheet2!A:C,3,FALSE),0)</f>
        <v>267.99</v>
      </c>
      <c r="D333" s="31"/>
      <c r="E333" s="79">
        <f t="shared" si="48"/>
        <v>0</v>
      </c>
      <c r="F333" s="33" t="s">
        <v>273</v>
      </c>
      <c r="G333" s="97" t="str">
        <f>IFERROR(VLOOKUP(B333,Sheet2!A:C,2,FALSE),0)</f>
        <v>1/2" MAXLINE TUBING 300FT ROLL</v>
      </c>
      <c r="H333" s="26">
        <f>IFERROR(VLOOKUP(B333,Sheet2!A:D,4,FALSE),0)</f>
        <v>27</v>
      </c>
      <c r="I333" s="27">
        <f t="shared" si="46"/>
        <v>0</v>
      </c>
    </row>
    <row r="334" spans="1:9" x14ac:dyDescent="0.4">
      <c r="A334" s="28"/>
      <c r="B334" s="36" t="s">
        <v>275</v>
      </c>
      <c r="C334" s="30">
        <f>IFERROR(VLOOKUP(B334,Sheet2!A:C,3,FALSE),0)</f>
        <v>199.49</v>
      </c>
      <c r="D334" s="31"/>
      <c r="E334" s="79">
        <f t="shared" si="48"/>
        <v>0</v>
      </c>
      <c r="F334" s="33" t="s">
        <v>19</v>
      </c>
      <c r="G334" s="97" t="str">
        <f>IFERROR(VLOOKUP(B334,Sheet2!A:C,2,FALSE),0)</f>
        <v>3/4" MAXLINE TUBING 100FT ROLL,</v>
      </c>
      <c r="H334" s="26">
        <f>IFERROR(VLOOKUP(B334,Sheet2!A:D,4,FALSE),0)</f>
        <v>18</v>
      </c>
      <c r="I334" s="27">
        <f t="shared" si="46"/>
        <v>0</v>
      </c>
    </row>
    <row r="335" spans="1:9" x14ac:dyDescent="0.4">
      <c r="A335" s="28"/>
      <c r="B335" s="36" t="s">
        <v>276</v>
      </c>
      <c r="C335" s="30">
        <f>IFERROR(VLOOKUP(B335,Sheet2!A:C,3,FALSE),0)</f>
        <v>499.49</v>
      </c>
      <c r="D335" s="31"/>
      <c r="E335" s="79">
        <f t="shared" si="48"/>
        <v>0</v>
      </c>
      <c r="F335" s="33" t="s">
        <v>19</v>
      </c>
      <c r="G335" s="97" t="str">
        <f>IFERROR(VLOOKUP(B335,Sheet2!A:C,2,FALSE),0)</f>
        <v xml:space="preserve">3/4" MAXLINE TUBING 300FT ROLL, </v>
      </c>
      <c r="H335" s="26">
        <f>IFERROR(VLOOKUP(B335,Sheet2!A:D,4,FALSE),0)</f>
        <v>50</v>
      </c>
      <c r="I335" s="27">
        <f t="shared" si="46"/>
        <v>0</v>
      </c>
    </row>
    <row r="336" spans="1:9" x14ac:dyDescent="0.4">
      <c r="A336" s="28"/>
      <c r="B336" s="36"/>
      <c r="C336" s="30">
        <f>IFERROR(VLOOKUP(B336,Sheet2!A:C,3,FALSE),0)</f>
        <v>0</v>
      </c>
      <c r="D336" s="31"/>
      <c r="E336" s="79">
        <f t="shared" si="48"/>
        <v>0</v>
      </c>
      <c r="F336" s="33"/>
      <c r="G336" s="97">
        <f>IFERROR(VLOOKUP(B336,Sheet2!A:C,2,FALSE),0)</f>
        <v>0</v>
      </c>
      <c r="H336" s="26">
        <f>IFERROR(VLOOKUP(B336,Sheet2!A:D,4,FALSE),0)</f>
        <v>0</v>
      </c>
      <c r="I336" s="27">
        <f t="shared" si="46"/>
        <v>0</v>
      </c>
    </row>
    <row r="337" spans="1:9" x14ac:dyDescent="0.4">
      <c r="A337" s="28"/>
      <c r="B337" s="36" t="s">
        <v>277</v>
      </c>
      <c r="C337" s="30">
        <f>IFERROR(VLOOKUP(B337,Sheet2!A:C,3,FALSE),0)</f>
        <v>9.06</v>
      </c>
      <c r="D337" s="31"/>
      <c r="E337" s="79">
        <f t="shared" si="48"/>
        <v>0</v>
      </c>
      <c r="F337" s="33" t="s">
        <v>273</v>
      </c>
      <c r="G337" s="97" t="str">
        <f>IFERROR(VLOOKUP(B337,Sheet2!A:C,2,FALSE),0)</f>
        <v>1/2" MAXLINE X 1/2" MALE NPT STRAIGHT FITTING</v>
      </c>
      <c r="H337" s="26">
        <f>IFERROR(VLOOKUP(B337,Sheet2!A:D,4,FALSE),0)</f>
        <v>0.35</v>
      </c>
      <c r="I337" s="27">
        <f t="shared" si="46"/>
        <v>0</v>
      </c>
    </row>
    <row r="338" spans="1:9" x14ac:dyDescent="0.4">
      <c r="A338" s="28"/>
      <c r="B338" s="36" t="s">
        <v>278</v>
      </c>
      <c r="C338" s="30">
        <f>IFERROR(VLOOKUP(B338,Sheet2!A:C,3,FALSE),0)</f>
        <v>18.07</v>
      </c>
      <c r="D338" s="31"/>
      <c r="E338" s="79">
        <f t="shared" si="48"/>
        <v>0</v>
      </c>
      <c r="F338" s="33" t="s">
        <v>19</v>
      </c>
      <c r="G338" s="97" t="str">
        <f>IFERROR(VLOOKUP(B338,Sheet2!A:C,2,FALSE),0)</f>
        <v>3/4" MAXLINE X 1/2" MALE NPT FITTING</v>
      </c>
      <c r="H338" s="26">
        <f>IFERROR(VLOOKUP(B338,Sheet2!A:D,4,FALSE),0)</f>
        <v>0.18</v>
      </c>
      <c r="I338" s="27">
        <f t="shared" si="46"/>
        <v>0</v>
      </c>
    </row>
    <row r="339" spans="1:9" x14ac:dyDescent="0.4">
      <c r="A339" s="28"/>
      <c r="B339" s="36" t="s">
        <v>279</v>
      </c>
      <c r="C339" s="30">
        <f>IFERROR(VLOOKUP(B339,Sheet2!A:C,3,FALSE),0)</f>
        <v>19.37</v>
      </c>
      <c r="D339" s="31"/>
      <c r="E339" s="79">
        <f t="shared" si="48"/>
        <v>0</v>
      </c>
      <c r="F339" s="33" t="s">
        <v>19</v>
      </c>
      <c r="G339" s="97" t="str">
        <f>IFERROR(VLOOKUP(B339,Sheet2!A:C,2,FALSE),0)</f>
        <v>3/4" MAXLINE X 3/4" MALE NPT FITTING</v>
      </c>
      <c r="H339" s="26">
        <f>IFERROR(VLOOKUP(B339,Sheet2!A:D,4,FALSE),0)</f>
        <v>0.54</v>
      </c>
      <c r="I339" s="27">
        <f t="shared" si="46"/>
        <v>0</v>
      </c>
    </row>
    <row r="340" spans="1:9" x14ac:dyDescent="0.4">
      <c r="A340" s="28"/>
      <c r="B340" s="36"/>
      <c r="C340" s="30">
        <f>IFERROR(VLOOKUP(B340,Sheet2!A:C,3,FALSE),0)</f>
        <v>0</v>
      </c>
      <c r="D340" s="31"/>
      <c r="E340" s="79">
        <f t="shared" si="48"/>
        <v>0</v>
      </c>
      <c r="F340" s="33"/>
      <c r="G340" s="97">
        <f>IFERROR(VLOOKUP(B340,Sheet2!A:C,2,FALSE),0)</f>
        <v>0</v>
      </c>
      <c r="H340" s="26">
        <f>IFERROR(VLOOKUP(B340,Sheet2!A:D,4,FALSE),0)</f>
        <v>0</v>
      </c>
      <c r="I340" s="27">
        <f t="shared" si="46"/>
        <v>0</v>
      </c>
    </row>
    <row r="341" spans="1:9" x14ac:dyDescent="0.4">
      <c r="A341" s="28"/>
      <c r="B341" s="36" t="s">
        <v>280</v>
      </c>
      <c r="C341" s="30">
        <f>IFERROR(VLOOKUP(B341,Sheet2!A:C,3,FALSE),0)</f>
        <v>14.3</v>
      </c>
      <c r="D341" s="31"/>
      <c r="E341" s="79">
        <f t="shared" si="48"/>
        <v>0</v>
      </c>
      <c r="F341" s="33" t="s">
        <v>273</v>
      </c>
      <c r="G341" s="97" t="str">
        <f>IFERROR(VLOOKUP(B341,Sheet2!A:C,2,FALSE),0)</f>
        <v>1/2" PIPE CLIP MAXLINE 10/PACK</v>
      </c>
      <c r="H341" s="26">
        <f>IFERROR(VLOOKUP(B341,Sheet2!A:D,4,FALSE),0)</f>
        <v>0.18</v>
      </c>
      <c r="I341" s="27">
        <f t="shared" si="46"/>
        <v>0</v>
      </c>
    </row>
    <row r="342" spans="1:9" x14ac:dyDescent="0.4">
      <c r="A342" s="28"/>
      <c r="B342" s="36" t="s">
        <v>281</v>
      </c>
      <c r="C342" s="30">
        <f>IFERROR(VLOOKUP(B342,Sheet2!A:C,3,FALSE),0)</f>
        <v>19.940000000000001</v>
      </c>
      <c r="D342" s="31"/>
      <c r="E342" s="79">
        <f t="shared" si="48"/>
        <v>0</v>
      </c>
      <c r="F342" s="33" t="s">
        <v>19</v>
      </c>
      <c r="G342" s="97" t="str">
        <f>IFERROR(VLOOKUP(B342,Sheet2!A:C,2,FALSE),0)</f>
        <v>3/4" PIPE CLIP MAXLINE 10/PACK</v>
      </c>
      <c r="H342" s="26">
        <f>IFERROR(VLOOKUP(B342,Sheet2!A:D,4,FALSE),0)</f>
        <v>0.38</v>
      </c>
      <c r="I342" s="27">
        <f t="shared" si="46"/>
        <v>0</v>
      </c>
    </row>
    <row r="343" spans="1:9" x14ac:dyDescent="0.4">
      <c r="A343" s="28"/>
      <c r="B343" s="36"/>
      <c r="C343" s="30">
        <f>IFERROR(VLOOKUP(B343,Sheet2!A:C,3,FALSE),0)</f>
        <v>0</v>
      </c>
      <c r="D343" s="31"/>
      <c r="E343" s="79">
        <f t="shared" si="48"/>
        <v>0</v>
      </c>
      <c r="F343" s="33"/>
      <c r="G343" s="97">
        <f>IFERROR(VLOOKUP(B343,Sheet2!A:C,2,FALSE),0)</f>
        <v>0</v>
      </c>
      <c r="H343" s="26">
        <f>IFERROR(VLOOKUP(B343,Sheet2!A:D,4,FALSE),0)</f>
        <v>0</v>
      </c>
      <c r="I343" s="27">
        <f t="shared" si="46"/>
        <v>0</v>
      </c>
    </row>
    <row r="344" spans="1:9" x14ac:dyDescent="0.4">
      <c r="A344" s="28"/>
      <c r="B344" s="36" t="s">
        <v>282</v>
      </c>
      <c r="C344" s="30">
        <f>IFERROR(VLOOKUP(B344,Sheet2!A:C,3,FALSE),0)</f>
        <v>15.39</v>
      </c>
      <c r="D344" s="31"/>
      <c r="E344" s="79">
        <f t="shared" si="48"/>
        <v>0</v>
      </c>
      <c r="F344" s="33" t="s">
        <v>273</v>
      </c>
      <c r="G344" s="97" t="str">
        <f>IFERROR(VLOOKUP(B344,Sheet2!A:C,2,FALSE),0)</f>
        <v>1/2"  EQUAL TEE MAXLINE</v>
      </c>
      <c r="H344" s="26">
        <f>IFERROR(VLOOKUP(B344,Sheet2!A:D,4,FALSE),0)</f>
        <v>0.83</v>
      </c>
      <c r="I344" s="27">
        <f t="shared" si="46"/>
        <v>0</v>
      </c>
    </row>
    <row r="345" spans="1:9" x14ac:dyDescent="0.4">
      <c r="A345" s="28"/>
      <c r="B345" s="36" t="s">
        <v>283</v>
      </c>
      <c r="C345" s="30">
        <f>IFERROR(VLOOKUP(B345,Sheet2!A:C,3,FALSE),0)</f>
        <v>27.76</v>
      </c>
      <c r="D345" s="31"/>
      <c r="E345" s="79">
        <f t="shared" si="48"/>
        <v>0</v>
      </c>
      <c r="F345" s="33" t="s">
        <v>19</v>
      </c>
      <c r="G345" s="97" t="str">
        <f>IFERROR(VLOOKUP(B345,Sheet2!A:C,2,FALSE),0)</f>
        <v>3/4" EQUAL TEE MAXLINE</v>
      </c>
      <c r="H345" s="26">
        <f>IFERROR(VLOOKUP(B345,Sheet2!A:D,4,FALSE),0)</f>
        <v>1.38</v>
      </c>
      <c r="I345" s="27">
        <f t="shared" si="46"/>
        <v>0</v>
      </c>
    </row>
    <row r="346" spans="1:9" x14ac:dyDescent="0.4">
      <c r="A346" s="28"/>
      <c r="B346" s="36" t="s">
        <v>284</v>
      </c>
      <c r="C346" s="30">
        <f>IFERROR(VLOOKUP(B346,Sheet2!A:C,3,FALSE),0)</f>
        <v>15.75</v>
      </c>
      <c r="D346" s="31"/>
      <c r="E346" s="79">
        <f t="shared" si="48"/>
        <v>0</v>
      </c>
      <c r="F346" s="33" t="s">
        <v>273</v>
      </c>
      <c r="G346" s="97" t="str">
        <f>IFERROR(VLOOKUP(B346,Sheet2!A:C,2,FALSE),0)</f>
        <v>1/2" REDUCING TEE X 1/2" FEMALE NPT MAXLINE</v>
      </c>
      <c r="H346" s="26">
        <f>IFERROR(VLOOKUP(B346,Sheet2!A:D,4,FALSE),0)</f>
        <v>0.26</v>
      </c>
      <c r="I346" s="27">
        <f t="shared" si="46"/>
        <v>0</v>
      </c>
    </row>
    <row r="347" spans="1:9" x14ac:dyDescent="0.4">
      <c r="A347" s="28"/>
      <c r="B347" s="36" t="s">
        <v>285</v>
      </c>
      <c r="C347" s="30">
        <f>IFERROR(VLOOKUP(B347,Sheet2!A:C,3,FALSE),0)</f>
        <v>24.5</v>
      </c>
      <c r="D347" s="31"/>
      <c r="E347" s="79">
        <f t="shared" si="48"/>
        <v>0</v>
      </c>
      <c r="F347" s="33" t="s">
        <v>19</v>
      </c>
      <c r="G347" s="97" t="str">
        <f>IFERROR(VLOOKUP(B347,Sheet2!A:C,2,FALSE),0)</f>
        <v>3/4" REDUCING TEE, 1/2" FEMALE NPT DROP LEG  MAXLINE</v>
      </c>
      <c r="H347" s="26">
        <f>IFERROR(VLOOKUP(B347,Sheet2!A:D,4,FALSE),0)</f>
        <v>0.25</v>
      </c>
      <c r="I347" s="27">
        <f t="shared" si="46"/>
        <v>0</v>
      </c>
    </row>
    <row r="348" spans="1:9" x14ac:dyDescent="0.4">
      <c r="A348" s="28"/>
      <c r="B348" s="36"/>
      <c r="C348" s="30">
        <f>IFERROR(VLOOKUP(B348,Sheet2!A:C,3,FALSE),0)</f>
        <v>0</v>
      </c>
      <c r="D348" s="31"/>
      <c r="E348" s="79">
        <f t="shared" si="48"/>
        <v>0</v>
      </c>
      <c r="F348" s="33"/>
      <c r="G348" s="97">
        <f>IFERROR(VLOOKUP(B348,Sheet2!A:C,2,FALSE),0)</f>
        <v>0</v>
      </c>
      <c r="H348" s="26">
        <f>IFERROR(VLOOKUP(B348,Sheet2!A:D,4,FALSE),0)</f>
        <v>0</v>
      </c>
      <c r="I348" s="27">
        <f t="shared" si="46"/>
        <v>0</v>
      </c>
    </row>
    <row r="349" spans="1:9" x14ac:dyDescent="0.4">
      <c r="A349" s="28"/>
      <c r="B349" s="36" t="s">
        <v>286</v>
      </c>
      <c r="C349" s="30">
        <f>IFERROR(VLOOKUP(B349,Sheet2!A:C,3,FALSE),0)</f>
        <v>59.99</v>
      </c>
      <c r="D349" s="31"/>
      <c r="E349" s="79">
        <f t="shared" si="48"/>
        <v>0</v>
      </c>
      <c r="F349" s="33" t="s">
        <v>273</v>
      </c>
      <c r="G349" s="97" t="str">
        <f>IFERROR(VLOOKUP(B349,Sheet2!A:C,2,FALSE),0)</f>
        <v>1/2" MAXLINE MULTI PORT OUTLET  WITH SHUTOFF</v>
      </c>
      <c r="H349" s="26">
        <f>IFERROR(VLOOKUP(B349,Sheet2!A:D,4,FALSE),0)</f>
        <v>1.99</v>
      </c>
      <c r="I349" s="27">
        <f t="shared" si="46"/>
        <v>0</v>
      </c>
    </row>
    <row r="350" spans="1:9" ht="13.5" thickBot="1" x14ac:dyDescent="0.45">
      <c r="A350" s="37"/>
      <c r="B350" s="46" t="s">
        <v>287</v>
      </c>
      <c r="C350" s="47">
        <f>IFERROR(VLOOKUP(B350,Sheet2!A:C,3,FALSE),0)</f>
        <v>69.989999999999995</v>
      </c>
      <c r="D350" s="48"/>
      <c r="E350" s="81">
        <f t="shared" si="48"/>
        <v>0</v>
      </c>
      <c r="F350" s="50" t="s">
        <v>19</v>
      </c>
      <c r="G350" s="98" t="str">
        <f>IFERROR(VLOOKUP(B350,Sheet2!A:C,2,FALSE),0)</f>
        <v xml:space="preserve">3/4" MAXLINE MULTI PORT OUTLET WITH SHUTOFF, </v>
      </c>
      <c r="H350" s="26">
        <f>IFERROR(VLOOKUP(B350,Sheet2!A:D,4,FALSE),0)</f>
        <v>2.25</v>
      </c>
      <c r="I350" s="27">
        <f t="shared" si="46"/>
        <v>0</v>
      </c>
    </row>
    <row r="351" spans="1:9" ht="13.5" thickBot="1" x14ac:dyDescent="0.45">
      <c r="A351" s="19"/>
      <c r="B351" s="208" t="s">
        <v>288</v>
      </c>
      <c r="C351" s="206"/>
      <c r="D351" s="206"/>
      <c r="E351" s="206"/>
      <c r="F351" s="206"/>
      <c r="G351" s="207"/>
      <c r="H351" s="26">
        <f>IFERROR(VLOOKUP(B351,Sheet2!A:D,4,FALSE),0)</f>
        <v>0</v>
      </c>
      <c r="I351" s="27">
        <f t="shared" si="46"/>
        <v>0</v>
      </c>
    </row>
    <row r="352" spans="1:9" x14ac:dyDescent="0.4">
      <c r="A352" s="28"/>
      <c r="B352" s="20" t="s">
        <v>289</v>
      </c>
      <c r="C352" s="21">
        <f>IFERROR(VLOOKUP(B352,Sheet2!A:C,3,FALSE),0)</f>
        <v>35.950000000000003</v>
      </c>
      <c r="D352" s="22"/>
      <c r="E352" s="23">
        <f t="shared" ref="E352:E358" si="49">C352*D352</f>
        <v>0</v>
      </c>
      <c r="F352" s="24" t="s">
        <v>273</v>
      </c>
      <c r="G352" s="25" t="str">
        <f>IFERROR(VLOOKUP(B352,Sheet2!A:C,2,FALSE),0)</f>
        <v>JUMPER HOSE RUBBER  1/2" NPT MALE X FEM X 2 FT</v>
      </c>
      <c r="H352" s="26">
        <f>IFERROR(VLOOKUP(B352,Sheet2!A:D,4,FALSE),0)</f>
        <v>0.54</v>
      </c>
      <c r="I352" s="27">
        <f t="shared" si="46"/>
        <v>0</v>
      </c>
    </row>
    <row r="353" spans="1:9" x14ac:dyDescent="0.4">
      <c r="A353" s="28"/>
      <c r="B353" s="29" t="s">
        <v>290</v>
      </c>
      <c r="C353" s="30">
        <f>IFERROR(VLOOKUP(B353,Sheet2!A:C,3,FALSE),0)</f>
        <v>37.49</v>
      </c>
      <c r="D353" s="31"/>
      <c r="E353" s="79">
        <f t="shared" si="49"/>
        <v>0</v>
      </c>
      <c r="F353" s="33" t="s">
        <v>273</v>
      </c>
      <c r="G353" s="139" t="str">
        <f>IFERROR(VLOOKUP(B353,Sheet2!A:C,2,FALSE),0)</f>
        <v>JUMPER HOSE RUBBER  1/2" NPT MALE X FEM X 3 FT</v>
      </c>
      <c r="H353" s="26">
        <f>IFERROR(VLOOKUP(B353,Sheet2!A:D,4,FALSE),0)</f>
        <v>0.69</v>
      </c>
      <c r="I353" s="27">
        <f t="shared" si="46"/>
        <v>0</v>
      </c>
    </row>
    <row r="354" spans="1:9" x14ac:dyDescent="0.4">
      <c r="A354" s="28"/>
      <c r="B354" s="29" t="s">
        <v>291</v>
      </c>
      <c r="C354" s="30">
        <f>IFERROR(VLOOKUP(B354,Sheet2!A:C,3,FALSE),0)</f>
        <v>41.99</v>
      </c>
      <c r="D354" s="31"/>
      <c r="E354" s="79">
        <f t="shared" si="49"/>
        <v>0</v>
      </c>
      <c r="F354" s="33" t="s">
        <v>19</v>
      </c>
      <c r="G354" s="139" t="str">
        <f>IFERROR(VLOOKUP(B354,Sheet2!A:C,2,FALSE),0)</f>
        <v>JUMPER HOSE RUBBER  3/4" NPT MALE X FEM X 2 FT</v>
      </c>
      <c r="H354" s="26">
        <f>IFERROR(VLOOKUP(B354,Sheet2!A:D,4,FALSE),0)</f>
        <v>0.88</v>
      </c>
      <c r="I354" s="27">
        <f t="shared" si="46"/>
        <v>0</v>
      </c>
    </row>
    <row r="355" spans="1:9" x14ac:dyDescent="0.4">
      <c r="A355" s="28"/>
      <c r="B355" s="29" t="s">
        <v>292</v>
      </c>
      <c r="C355" s="30">
        <f>IFERROR(VLOOKUP(B355,Sheet2!A:C,3,FALSE),0)</f>
        <v>51.99</v>
      </c>
      <c r="D355" s="31"/>
      <c r="E355" s="79">
        <f t="shared" si="49"/>
        <v>0</v>
      </c>
      <c r="F355" s="33" t="s">
        <v>19</v>
      </c>
      <c r="G355" s="139" t="str">
        <f>IFERROR(VLOOKUP(B355,Sheet2!A:C,2,FALSE),0)</f>
        <v>JUMPER HOSE RUBBER  3/4" NPT MALE X FEM X 3 FT</v>
      </c>
      <c r="H355" s="26">
        <f>IFERROR(VLOOKUP(B355,Sheet2!A:D,4,FALSE),0)</f>
        <v>1.22</v>
      </c>
      <c r="I355" s="27">
        <f t="shared" si="46"/>
        <v>0</v>
      </c>
    </row>
    <row r="356" spans="1:9" x14ac:dyDescent="0.4">
      <c r="A356" s="28"/>
      <c r="B356" s="29" t="s">
        <v>293</v>
      </c>
      <c r="C356" s="30">
        <f>IFERROR(VLOOKUP(B356,Sheet2!A:C,3,FALSE),0)</f>
        <v>56.56</v>
      </c>
      <c r="D356" s="31"/>
      <c r="E356" s="79">
        <f t="shared" si="49"/>
        <v>0</v>
      </c>
      <c r="F356" s="33" t="s">
        <v>19</v>
      </c>
      <c r="G356" s="139" t="str">
        <f>IFERROR(VLOOKUP(B356,Sheet2!A:C,2,FALSE),0)</f>
        <v>JUMPER HOSE RUBBER  3/4" NPT MALE X FEM X 5 FT</v>
      </c>
      <c r="H356" s="26">
        <f>IFERROR(VLOOKUP(B356,Sheet2!A:D,4,FALSE),0)</f>
        <v>1.81</v>
      </c>
      <c r="I356" s="27">
        <f t="shared" si="46"/>
        <v>0</v>
      </c>
    </row>
    <row r="357" spans="1:9" x14ac:dyDescent="0.4">
      <c r="A357" s="28"/>
      <c r="B357" s="29" t="s">
        <v>294</v>
      </c>
      <c r="C357" s="30">
        <f>IFERROR(VLOOKUP(B357,Sheet2!A:C,3,FALSE),0)</f>
        <v>75.489999999999995</v>
      </c>
      <c r="D357" s="31"/>
      <c r="E357" s="79">
        <f t="shared" si="49"/>
        <v>0</v>
      </c>
      <c r="F357" s="33" t="s">
        <v>21</v>
      </c>
      <c r="G357" s="139" t="str">
        <f>IFERROR(VLOOKUP(B357,Sheet2!A:C,2,FALSE),0)</f>
        <v>JUMPER HOSE RUBBER  1" NPT MALE X FEM X 2 FT</v>
      </c>
      <c r="H357" s="26">
        <f>IFERROR(VLOOKUP(B357,Sheet2!A:D,4,FALSE),0)</f>
        <v>1.52</v>
      </c>
      <c r="I357" s="27">
        <f t="shared" si="46"/>
        <v>0</v>
      </c>
    </row>
    <row r="358" spans="1:9" ht="13.5" thickBot="1" x14ac:dyDescent="0.45">
      <c r="A358" s="37"/>
      <c r="B358" s="138" t="s">
        <v>295</v>
      </c>
      <c r="C358" s="47">
        <f>IFERROR(VLOOKUP(B358,Sheet2!A:C,3,FALSE),0)</f>
        <v>85.49</v>
      </c>
      <c r="D358" s="48"/>
      <c r="E358" s="81">
        <f t="shared" si="49"/>
        <v>0</v>
      </c>
      <c r="F358" s="50" t="s">
        <v>21</v>
      </c>
      <c r="G358" s="140" t="str">
        <f>IFERROR(VLOOKUP(B358,Sheet2!A:C,2,FALSE),0)</f>
        <v>JUMPER HOSE RUBBER  1" NPT MALE X FEM X 3 FT</v>
      </c>
      <c r="H358" s="26">
        <f>IFERROR(VLOOKUP(B358,Sheet2!A:D,4,FALSE),0)</f>
        <v>1.96</v>
      </c>
      <c r="I358" s="27">
        <f t="shared" si="46"/>
        <v>0</v>
      </c>
    </row>
    <row r="359" spans="1:9" ht="13.5" thickBot="1" x14ac:dyDescent="0.45">
      <c r="A359" s="19"/>
      <c r="B359" s="206" t="s">
        <v>296</v>
      </c>
      <c r="C359" s="211"/>
      <c r="D359" s="211"/>
      <c r="E359" s="211"/>
      <c r="F359" s="211"/>
      <c r="G359" s="212"/>
      <c r="H359" s="26">
        <f>IFERROR(VLOOKUP(B359,Sheet2!A:D,4,FALSE),0)</f>
        <v>0</v>
      </c>
      <c r="I359" s="27">
        <f t="shared" si="46"/>
        <v>0</v>
      </c>
    </row>
    <row r="360" spans="1:9" x14ac:dyDescent="0.4">
      <c r="A360" s="28"/>
      <c r="B360" s="40" t="s">
        <v>297</v>
      </c>
      <c r="C360" s="21">
        <f>IFERROR(VLOOKUP(B360,Sheet2!A:C,3,FALSE),0)</f>
        <v>0</v>
      </c>
      <c r="D360" s="22"/>
      <c r="E360" s="23">
        <f t="shared" ref="E360:E372" si="50">C360*D360</f>
        <v>0</v>
      </c>
      <c r="F360" s="24" t="s">
        <v>298</v>
      </c>
      <c r="G360" s="141" t="str">
        <f>IFERROR(VLOOKUP(B360,Sheet2!A:C,2,FALSE),0)</f>
        <v>3/8" PUSH ON HOSE 160 FT ROLL</v>
      </c>
      <c r="H360" s="26">
        <f>IFERROR(VLOOKUP(B360,Sheet2!A:D,4,FALSE),0)</f>
        <v>21</v>
      </c>
      <c r="I360" s="27">
        <f t="shared" si="46"/>
        <v>0</v>
      </c>
    </row>
    <row r="361" spans="1:9" x14ac:dyDescent="0.4">
      <c r="A361" s="28"/>
      <c r="B361" s="36" t="s">
        <v>299</v>
      </c>
      <c r="C361" s="30">
        <f>IFERROR(VLOOKUP(B361,Sheet2!A:C,3,FALSE),0)</f>
        <v>4.49</v>
      </c>
      <c r="D361" s="31"/>
      <c r="E361" s="79">
        <f t="shared" si="50"/>
        <v>0</v>
      </c>
      <c r="F361" s="33" t="s">
        <v>298</v>
      </c>
      <c r="G361" s="139" t="str">
        <f>IFERROR(VLOOKUP(B361,Sheet2!A:C,2,FALSE),0)</f>
        <v>3/8" PUSH ON HOSE, SOLD BY THE FOOT</v>
      </c>
      <c r="H361" s="26">
        <f>IFERROR(VLOOKUP(B361,Sheet2!A:D,4,FALSE),0)</f>
        <v>0.12</v>
      </c>
      <c r="I361" s="27">
        <f t="shared" si="46"/>
        <v>0</v>
      </c>
    </row>
    <row r="362" spans="1:9" x14ac:dyDescent="0.4">
      <c r="A362" s="28"/>
      <c r="B362" s="36" t="s">
        <v>300</v>
      </c>
      <c r="C362" s="30">
        <f>IFERROR(VLOOKUP(B362,Sheet2!A:C,3,FALSE),0)</f>
        <v>3.49</v>
      </c>
      <c r="D362" s="31"/>
      <c r="E362" s="79">
        <f t="shared" si="50"/>
        <v>0</v>
      </c>
      <c r="F362" s="33" t="s">
        <v>298</v>
      </c>
      <c r="G362" s="139" t="str">
        <f>IFERROR(VLOOKUP(B362,Sheet2!A:C,2,FALSE),0)</f>
        <v>3/8" PUSH ON HOSE FITTING X 1/4" MALE NPT</v>
      </c>
      <c r="H362" s="26">
        <f>IFERROR(VLOOKUP(B362,Sheet2!A:D,4,FALSE),0)</f>
        <v>0.06</v>
      </c>
      <c r="I362" s="27">
        <f t="shared" si="46"/>
        <v>0</v>
      </c>
    </row>
    <row r="363" spans="1:9" x14ac:dyDescent="0.4">
      <c r="A363" s="28"/>
      <c r="B363" s="36" t="s">
        <v>301</v>
      </c>
      <c r="C363" s="30">
        <f>IFERROR(VLOOKUP(B363,Sheet2!A:C,3,FALSE),0)</f>
        <v>4.99</v>
      </c>
      <c r="D363" s="31"/>
      <c r="E363" s="79">
        <f t="shared" si="50"/>
        <v>0</v>
      </c>
      <c r="F363" s="33" t="s">
        <v>298</v>
      </c>
      <c r="G363" s="139" t="str">
        <f>IFERROR(VLOOKUP(B363,Sheet2!A:C,2,FALSE),0)</f>
        <v>3/8" PUSH ON HOSE FITTING X 3/8" MALE NPT</v>
      </c>
      <c r="H363" s="26">
        <f>IFERROR(VLOOKUP(B363,Sheet2!A:D,4,FALSE),0)</f>
        <v>0.08</v>
      </c>
      <c r="I363" s="27">
        <f t="shared" si="46"/>
        <v>0</v>
      </c>
    </row>
    <row r="364" spans="1:9" x14ac:dyDescent="0.4">
      <c r="A364" s="28"/>
      <c r="B364" s="36" t="s">
        <v>302</v>
      </c>
      <c r="C364" s="30">
        <f>IFERROR(VLOOKUP(B364,Sheet2!A:C,3,FALSE),0)</f>
        <v>5.49</v>
      </c>
      <c r="D364" s="31"/>
      <c r="E364" s="79">
        <f t="shared" si="50"/>
        <v>0</v>
      </c>
      <c r="F364" s="33" t="s">
        <v>298</v>
      </c>
      <c r="G364" s="139" t="str">
        <f>IFERROR(VLOOKUP(B364,Sheet2!A:C,2,FALSE),0)</f>
        <v>3/8" PUSH ON HOSE FITTING X 1/2" MALE NPT</v>
      </c>
      <c r="H364" s="26">
        <f>IFERROR(VLOOKUP(B364,Sheet2!A:D,4,FALSE),0)</f>
        <v>0.12</v>
      </c>
      <c r="I364" s="27">
        <f t="shared" si="46"/>
        <v>0</v>
      </c>
    </row>
    <row r="365" spans="1:9" x14ac:dyDescent="0.4">
      <c r="A365" s="28"/>
      <c r="B365" s="36" t="s">
        <v>303</v>
      </c>
      <c r="C365" s="30">
        <f>IFERROR(VLOOKUP(B365,Sheet2!A:C,3,FALSE),0)</f>
        <v>5.25</v>
      </c>
      <c r="D365" s="31"/>
      <c r="E365" s="79">
        <f t="shared" si="50"/>
        <v>0</v>
      </c>
      <c r="F365" s="33" t="s">
        <v>298</v>
      </c>
      <c r="G365" s="139" t="str">
        <f>IFERROR(VLOOKUP(B365,Sheet2!A:C,2,FALSE),0)</f>
        <v>3/8" PUSH ON HOSE FITTING X 1/4" FEMALE SWIVEL NPT</v>
      </c>
      <c r="H365" s="26">
        <f>IFERROR(VLOOKUP(B365,Sheet2!A:D,4,FALSE),0)</f>
        <v>0.06</v>
      </c>
      <c r="I365" s="27">
        <f t="shared" si="46"/>
        <v>0</v>
      </c>
    </row>
    <row r="366" spans="1:9" x14ac:dyDescent="0.4">
      <c r="A366" s="28"/>
      <c r="B366" s="36" t="s">
        <v>304</v>
      </c>
      <c r="C366" s="30">
        <f>IFERROR(VLOOKUP(B366,Sheet2!A:C,3,FALSE),0)</f>
        <v>6.25</v>
      </c>
      <c r="D366" s="31"/>
      <c r="E366" s="79">
        <f t="shared" si="50"/>
        <v>0</v>
      </c>
      <c r="F366" s="33" t="s">
        <v>298</v>
      </c>
      <c r="G366" s="139" t="str">
        <f>IFERROR(VLOOKUP(B366,Sheet2!A:C,2,FALSE),0)</f>
        <v>3/8" PUSH ON HOSE FITTING X 1/2" FEMALE SWIVEL NPT</v>
      </c>
      <c r="H366" s="26">
        <f>IFERROR(VLOOKUP(B366,Sheet2!A:D,4,FALSE),0)</f>
        <v>0.2</v>
      </c>
      <c r="I366" s="27">
        <f t="shared" si="46"/>
        <v>0</v>
      </c>
    </row>
    <row r="367" spans="1:9" x14ac:dyDescent="0.4">
      <c r="A367" s="28"/>
      <c r="B367" s="36" t="s">
        <v>305</v>
      </c>
      <c r="C367" s="30">
        <f>IFERROR(VLOOKUP(B367,Sheet2!A:C,3,FALSE),0)</f>
        <v>0</v>
      </c>
      <c r="D367" s="31"/>
      <c r="E367" s="79">
        <f t="shared" si="50"/>
        <v>0</v>
      </c>
      <c r="F367" s="33" t="s">
        <v>273</v>
      </c>
      <c r="G367" s="139" t="str">
        <f>IFERROR(VLOOKUP(B367,Sheet2!A:C,2,FALSE),0)</f>
        <v>1/2" PUSH ON HOSE 160 FT ROLL</v>
      </c>
      <c r="H367" s="26">
        <f>IFERROR(VLOOKUP(B367,Sheet2!A:D,4,FALSE),0)</f>
        <v>0.113</v>
      </c>
      <c r="I367" s="27">
        <f t="shared" si="46"/>
        <v>0</v>
      </c>
    </row>
    <row r="368" spans="1:9" x14ac:dyDescent="0.4">
      <c r="A368" s="28"/>
      <c r="B368" s="36" t="s">
        <v>306</v>
      </c>
      <c r="C368" s="30">
        <f>IFERROR(VLOOKUP(B368,Sheet2!A:C,3,FALSE),0)</f>
        <v>4.49</v>
      </c>
      <c r="D368" s="31"/>
      <c r="E368" s="79">
        <f t="shared" si="50"/>
        <v>0</v>
      </c>
      <c r="F368" s="33" t="s">
        <v>273</v>
      </c>
      <c r="G368" s="139" t="str">
        <f>IFERROR(VLOOKUP(B368,Sheet2!A:C,2,FALSE),0)</f>
        <v>1/2" PUSH ON HOSE PER FT</v>
      </c>
      <c r="H368" s="26">
        <f>IFERROR(VLOOKUP(B368,Sheet2!A:D,4,FALSE),0)</f>
        <v>0.2</v>
      </c>
      <c r="I368" s="27">
        <f t="shared" si="46"/>
        <v>0</v>
      </c>
    </row>
    <row r="369" spans="1:9" x14ac:dyDescent="0.4">
      <c r="A369" s="28"/>
      <c r="B369" s="36" t="s">
        <v>307</v>
      </c>
      <c r="C369" s="30">
        <f>IFERROR(VLOOKUP(B369,Sheet2!A:C,3,FALSE),0)</f>
        <v>5.97</v>
      </c>
      <c r="D369" s="31"/>
      <c r="E369" s="79">
        <f t="shared" si="50"/>
        <v>0</v>
      </c>
      <c r="F369" s="33" t="s">
        <v>273</v>
      </c>
      <c r="G369" s="139" t="str">
        <f>IFERROR(VLOOKUP(B369,Sheet2!A:C,2,FALSE),0)</f>
        <v>1/2" PUSH ON HOSE FITTING X 1/2" MALE NPT</v>
      </c>
      <c r="H369" s="26">
        <f>IFERROR(VLOOKUP(B369,Sheet2!A:D,4,FALSE),0)</f>
        <v>0.16</v>
      </c>
      <c r="I369" s="27">
        <f t="shared" si="46"/>
        <v>0</v>
      </c>
    </row>
    <row r="370" spans="1:9" ht="13.5" thickBot="1" x14ac:dyDescent="0.45">
      <c r="A370" s="28"/>
      <c r="B370" s="46" t="s">
        <v>308</v>
      </c>
      <c r="C370" s="47">
        <f>IFERROR(VLOOKUP(B370,Sheet2!A:C,3,FALSE),0)</f>
        <v>7.73</v>
      </c>
      <c r="D370" s="48"/>
      <c r="E370" s="81">
        <f t="shared" si="50"/>
        <v>0</v>
      </c>
      <c r="F370" s="50" t="s">
        <v>273</v>
      </c>
      <c r="G370" s="140" t="str">
        <f>IFERROR(VLOOKUP(B370,Sheet2!A:C,2,FALSE),0)</f>
        <v>1/2" PUSH ON HOSE FITTING X 1/2" FEMALE SWIVEL NPT</v>
      </c>
      <c r="H370" s="26">
        <f>IFERROR(VLOOKUP(B370,Sheet2!A:D,4,FALSE),0)</f>
        <v>0.125</v>
      </c>
      <c r="I370" s="27">
        <f t="shared" si="46"/>
        <v>0</v>
      </c>
    </row>
    <row r="371" spans="1:9" x14ac:dyDescent="0.4">
      <c r="A371" s="28"/>
      <c r="B371" s="40" t="s">
        <v>309</v>
      </c>
      <c r="C371" s="21">
        <f>IFERROR(VLOOKUP(B371,Sheet2!A:C,3,FALSE),0)</f>
        <v>13.78</v>
      </c>
      <c r="D371" s="22"/>
      <c r="E371" s="23">
        <f t="shared" si="50"/>
        <v>0</v>
      </c>
      <c r="F371" s="24" t="s">
        <v>298</v>
      </c>
      <c r="G371" s="141" t="str">
        <f>IFERROR(VLOOKUP(B371,Sheet2!A:C,2,FALSE),0)</f>
        <v xml:space="preserve">3/8  HOSE STRAIN RELIEF                 </v>
      </c>
      <c r="H371" s="26">
        <f>IFERROR(VLOOKUP(B371,Sheet2!A:D,4,FALSE),0)</f>
        <v>0.2</v>
      </c>
      <c r="I371" s="27">
        <f t="shared" si="46"/>
        <v>0</v>
      </c>
    </row>
    <row r="372" spans="1:9" ht="13.5" thickBot="1" x14ac:dyDescent="0.45">
      <c r="A372" s="37"/>
      <c r="B372" s="46" t="s">
        <v>310</v>
      </c>
      <c r="C372" s="47">
        <f>IFERROR(VLOOKUP(B372,Sheet2!A:C,3,FALSE),0)</f>
        <v>14.83</v>
      </c>
      <c r="D372" s="48"/>
      <c r="E372" s="81">
        <f t="shared" si="50"/>
        <v>0</v>
      </c>
      <c r="F372" s="50" t="s">
        <v>273</v>
      </c>
      <c r="G372" s="140" t="str">
        <f>IFERROR(VLOOKUP(B372,Sheet2!A:C,2,FALSE),0)</f>
        <v xml:space="preserve">1/2  HOSE STRAIN RELIEF             </v>
      </c>
      <c r="H372" s="26">
        <f>IFERROR(VLOOKUP(B372,Sheet2!A:D,4,FALSE),0)</f>
        <v>3.9</v>
      </c>
      <c r="I372" s="27">
        <f t="shared" si="46"/>
        <v>0</v>
      </c>
    </row>
    <row r="373" spans="1:9" ht="13.5" thickBot="1" x14ac:dyDescent="0.45">
      <c r="A373" s="19"/>
      <c r="B373" s="208" t="s">
        <v>311</v>
      </c>
      <c r="C373" s="206"/>
      <c r="D373" s="206"/>
      <c r="E373" s="206"/>
      <c r="F373" s="206"/>
      <c r="G373" s="207"/>
      <c r="H373" s="26">
        <f>IFERROR(VLOOKUP(B373,Sheet2!A:D,4,FALSE),0)</f>
        <v>0</v>
      </c>
      <c r="I373" s="27">
        <f t="shared" si="46"/>
        <v>0</v>
      </c>
    </row>
    <row r="374" spans="1:9" x14ac:dyDescent="0.4">
      <c r="A374" s="28"/>
      <c r="B374" s="40" t="s">
        <v>312</v>
      </c>
      <c r="C374" s="21">
        <f>IFERROR(VLOOKUP(B374,Sheet2!A:C,3,FALSE),0)</f>
        <v>151.65</v>
      </c>
      <c r="D374" s="22"/>
      <c r="E374" s="23">
        <f t="shared" ref="E374:E377" si="51">C374*D374</f>
        <v>0</v>
      </c>
      <c r="F374" s="24" t="s">
        <v>23</v>
      </c>
      <c r="G374" s="141" t="str">
        <f>IFERROR(VLOOKUP(B374,Sheet2!A:C,2,FALSE),0)</f>
        <v>JUMPER HOSE BRAIDED SS   1-1/2 " NPT MALE X FEM X 18"</v>
      </c>
      <c r="H374" s="26">
        <f>IFERROR(VLOOKUP(B374,Sheet2!A:D,4,FALSE),0)</f>
        <v>3.63</v>
      </c>
      <c r="I374" s="27">
        <f t="shared" si="46"/>
        <v>0</v>
      </c>
    </row>
    <row r="375" spans="1:9" x14ac:dyDescent="0.4">
      <c r="A375" s="28"/>
      <c r="B375" s="36" t="s">
        <v>313</v>
      </c>
      <c r="C375" s="30">
        <f>IFERROR(VLOOKUP(B375,Sheet2!A:C,3,FALSE),0)</f>
        <v>234.57</v>
      </c>
      <c r="D375" s="31"/>
      <c r="E375" s="79">
        <f t="shared" si="51"/>
        <v>0</v>
      </c>
      <c r="F375" s="33" t="s">
        <v>23</v>
      </c>
      <c r="G375" s="139" t="str">
        <f>IFERROR(VLOOKUP(B375,Sheet2!A:C,2,FALSE),0)</f>
        <v>JUMPER HOSE BRAIDED SS   1-1/2 " NPT MALE X FEM X 36"</v>
      </c>
      <c r="H375" s="26">
        <f>IFERROR(VLOOKUP(B375,Sheet2!A:D,4,FALSE),0)</f>
        <v>6</v>
      </c>
      <c r="I375" s="27">
        <f t="shared" si="46"/>
        <v>0</v>
      </c>
    </row>
    <row r="376" spans="1:9" x14ac:dyDescent="0.4">
      <c r="A376" s="28"/>
      <c r="B376" s="36" t="s">
        <v>314</v>
      </c>
      <c r="C376" s="30">
        <f>IFERROR(VLOOKUP(B376,Sheet2!A:C,3,FALSE),0)</f>
        <v>303.32</v>
      </c>
      <c r="D376" s="31"/>
      <c r="E376" s="79">
        <f t="shared" si="51"/>
        <v>0</v>
      </c>
      <c r="F376" s="33" t="s">
        <v>25</v>
      </c>
      <c r="G376" s="139" t="str">
        <f>IFERROR(VLOOKUP(B376,Sheet2!A:C,2,FALSE),0)</f>
        <v>JUMPER HOSE BRAIDED SS    2 " NPT MALE X FEM X 36"</v>
      </c>
      <c r="H376" s="26">
        <f>IFERROR(VLOOKUP(B376,Sheet2!A:D,4,FALSE),0)</f>
        <v>9</v>
      </c>
      <c r="I376" s="27">
        <f t="shared" si="46"/>
        <v>0</v>
      </c>
    </row>
    <row r="377" spans="1:9" ht="13.5" thickBot="1" x14ac:dyDescent="0.45">
      <c r="A377" s="37"/>
      <c r="B377" s="46" t="s">
        <v>315</v>
      </c>
      <c r="C377" s="47">
        <f>IFERROR(VLOOKUP(B377,Sheet2!A:C,3,FALSE),0)</f>
        <v>522.65</v>
      </c>
      <c r="D377" s="48"/>
      <c r="E377" s="81">
        <f t="shared" si="51"/>
        <v>0</v>
      </c>
      <c r="F377" s="50" t="s">
        <v>27</v>
      </c>
      <c r="G377" s="140" t="str">
        <f>IFERROR(VLOOKUP(B377,Sheet2!A:C,2,FALSE),0)</f>
        <v>JUMPER HOSE BRAIDED SS   3" NPT MALE X FEM X 36"</v>
      </c>
      <c r="H377" s="26">
        <f>IFERROR(VLOOKUP(B377,Sheet2!A:D,4,FALSE),0)</f>
        <v>20</v>
      </c>
      <c r="I377" s="27">
        <f t="shared" si="46"/>
        <v>0</v>
      </c>
    </row>
    <row r="378" spans="1:9" ht="13.5" thickBot="1" x14ac:dyDescent="0.45">
      <c r="A378" s="19"/>
      <c r="B378" s="206" t="s">
        <v>316</v>
      </c>
      <c r="C378" s="206"/>
      <c r="D378" s="206"/>
      <c r="E378" s="206"/>
      <c r="F378" s="206"/>
      <c r="G378" s="207"/>
      <c r="H378" s="26">
        <f>IFERROR(VLOOKUP(B378,Sheet2!A:D,4,FALSE),0)</f>
        <v>0</v>
      </c>
      <c r="I378" s="27">
        <f t="shared" ref="I378:I413" si="52">H378*D378</f>
        <v>0</v>
      </c>
    </row>
    <row r="379" spans="1:9" x14ac:dyDescent="0.4">
      <c r="A379" s="28"/>
      <c r="B379" s="40" t="s">
        <v>317</v>
      </c>
      <c r="C379" s="21">
        <f>IFERROR(VLOOKUP(B379,Sheet2!A:C,3,FALSE),0)</f>
        <v>54.97</v>
      </c>
      <c r="D379" s="22"/>
      <c r="E379" s="23">
        <f t="shared" ref="E379:E386" si="53">C379*D379</f>
        <v>0</v>
      </c>
      <c r="F379" s="24" t="s">
        <v>298</v>
      </c>
      <c r="G379" s="141" t="str">
        <f>IFERROR(VLOOKUP(B379,Sheet2!A:C,2,FALSE),0)</f>
        <v>3/8" FILTER REGULATOR UNIT WITH GAUGE, 3/8"  NPT PORTS</v>
      </c>
      <c r="H379" s="26">
        <f>IFERROR(VLOOKUP(B379,Sheet2!A:D,4,FALSE),0)</f>
        <v>1.48</v>
      </c>
      <c r="I379" s="27">
        <f t="shared" si="52"/>
        <v>0</v>
      </c>
    </row>
    <row r="380" spans="1:9" x14ac:dyDescent="0.4">
      <c r="A380" s="28"/>
      <c r="B380" s="36" t="s">
        <v>318</v>
      </c>
      <c r="C380" s="30">
        <f>IFERROR(VLOOKUP(B380,Sheet2!A:C,3,FALSE),0)</f>
        <v>81.650000000000006</v>
      </c>
      <c r="D380" s="31"/>
      <c r="E380" s="79">
        <f t="shared" si="53"/>
        <v>0</v>
      </c>
      <c r="F380" s="33" t="s">
        <v>273</v>
      </c>
      <c r="G380" s="139" t="str">
        <f>IFERROR(VLOOKUP(B380,Sheet2!A:C,2,FALSE),0)</f>
        <v>1/2" FILTER REGULATOR UNIT WITH GAUGE, 1/2"  NPT PORTS</v>
      </c>
      <c r="H380" s="26">
        <f>IFERROR(VLOOKUP(B380,Sheet2!A:D,4,FALSE),0)</f>
        <v>3.08</v>
      </c>
      <c r="I380" s="27">
        <f t="shared" si="52"/>
        <v>0</v>
      </c>
    </row>
    <row r="381" spans="1:9" x14ac:dyDescent="0.4">
      <c r="A381" s="28"/>
      <c r="B381" s="36" t="s">
        <v>319</v>
      </c>
      <c r="C381" s="30">
        <f>IFERROR(VLOOKUP(B381,Sheet2!A:C,3,FALSE),0)</f>
        <v>102.19</v>
      </c>
      <c r="D381" s="31"/>
      <c r="E381" s="79">
        <f t="shared" si="53"/>
        <v>0</v>
      </c>
      <c r="F381" s="33" t="s">
        <v>19</v>
      </c>
      <c r="G381" s="139" t="str">
        <f>IFERROR(VLOOKUP(B381,Sheet2!A:C,2,FALSE),0)</f>
        <v>3/4" FILTER REGULATOR UNIT WITH GAUGE, 3/4"  NPT PORTS</v>
      </c>
      <c r="H381" s="26">
        <f>IFERROR(VLOOKUP(B381,Sheet2!A:D,4,FALSE),0)</f>
        <v>3.15</v>
      </c>
      <c r="I381" s="27">
        <f t="shared" si="52"/>
        <v>0</v>
      </c>
    </row>
    <row r="382" spans="1:9" x14ac:dyDescent="0.4">
      <c r="A382" s="28"/>
      <c r="B382" s="36" t="s">
        <v>320</v>
      </c>
      <c r="C382" s="30">
        <f>IFERROR(VLOOKUP(B382,Sheet2!A:C,3,FALSE),0)</f>
        <v>114.94</v>
      </c>
      <c r="D382" s="31"/>
      <c r="E382" s="79">
        <f t="shared" si="53"/>
        <v>0</v>
      </c>
      <c r="F382" s="33" t="s">
        <v>21</v>
      </c>
      <c r="G382" s="139" t="str">
        <f>IFERROR(VLOOKUP(B382,Sheet2!A:C,2,FALSE),0)</f>
        <v>1" FILTER REGULATOR UNIT WITH GAUGE, 1"  NPT PORTS</v>
      </c>
      <c r="H382" s="26">
        <f>IFERROR(VLOOKUP(B382,Sheet2!A:D,4,FALSE),0)</f>
        <v>4.6399999999999997</v>
      </c>
      <c r="I382" s="27">
        <f t="shared" si="52"/>
        <v>0</v>
      </c>
    </row>
    <row r="383" spans="1:9" x14ac:dyDescent="0.4">
      <c r="A383" s="28"/>
      <c r="B383" s="36"/>
      <c r="C383" s="30">
        <f>IFERROR(VLOOKUP(B383,Sheet2!A:C,3,FALSE),0)</f>
        <v>0</v>
      </c>
      <c r="D383" s="31"/>
      <c r="E383" s="79">
        <f t="shared" si="53"/>
        <v>0</v>
      </c>
      <c r="F383" s="33"/>
      <c r="G383" s="139">
        <f>IFERROR(VLOOKUP(B383,Sheet2!A:C,2,FALSE),0)</f>
        <v>0</v>
      </c>
      <c r="H383" s="26">
        <f>IFERROR(VLOOKUP(B383,Sheet2!A:D,4,FALSE),0)</f>
        <v>0</v>
      </c>
      <c r="I383" s="27">
        <f t="shared" si="52"/>
        <v>0</v>
      </c>
    </row>
    <row r="384" spans="1:9" x14ac:dyDescent="0.4">
      <c r="A384" s="28"/>
      <c r="B384" s="36" t="s">
        <v>321</v>
      </c>
      <c r="C384" s="30">
        <f>IFERROR(VLOOKUP(B384,Sheet2!A:C,3,FALSE),0)</f>
        <v>133.87</v>
      </c>
      <c r="D384" s="31"/>
      <c r="E384" s="79">
        <f t="shared" si="53"/>
        <v>0</v>
      </c>
      <c r="F384" s="33" t="s">
        <v>273</v>
      </c>
      <c r="G384" s="139" t="str">
        <f>IFERROR(VLOOKUP(B384,Sheet2!A:C,2,FALSE),0)</f>
        <v>1/2" VERTICAL FILTER REGULATOR  1/2"  NPT PORTS</v>
      </c>
      <c r="H384" s="26">
        <f>IFERROR(VLOOKUP(B384,Sheet2!A:D,4,FALSE),0)</f>
        <v>5</v>
      </c>
      <c r="I384" s="27">
        <f t="shared" si="52"/>
        <v>0</v>
      </c>
    </row>
    <row r="385" spans="1:12" x14ac:dyDescent="0.4">
      <c r="A385" s="28"/>
      <c r="B385" s="36" t="s">
        <v>322</v>
      </c>
      <c r="C385" s="30">
        <f>IFERROR(VLOOKUP(B385,Sheet2!A:C,3,FALSE),0)</f>
        <v>137.77000000000001</v>
      </c>
      <c r="D385" s="31"/>
      <c r="E385" s="79">
        <f t="shared" si="53"/>
        <v>0</v>
      </c>
      <c r="F385" s="33" t="s">
        <v>19</v>
      </c>
      <c r="G385" s="139" t="str">
        <f>IFERROR(VLOOKUP(B385,Sheet2!A:C,2,FALSE),0)</f>
        <v>3/4" VERTICAL FILTER REGULATOR  3/4"  NPT PORTS</v>
      </c>
      <c r="H385" s="26">
        <f>IFERROR(VLOOKUP(B385,Sheet2!A:D,4,FALSE),0)</f>
        <v>5</v>
      </c>
      <c r="I385" s="27">
        <f t="shared" si="52"/>
        <v>0</v>
      </c>
      <c r="L385" s="3"/>
    </row>
    <row r="386" spans="1:12" ht="13.5" thickBot="1" x14ac:dyDescent="0.45">
      <c r="A386" s="28"/>
      <c r="B386" s="36"/>
      <c r="C386" s="30">
        <f>IFERROR(VLOOKUP(B386,Sheet2!A:C,3,FALSE),0)</f>
        <v>0</v>
      </c>
      <c r="D386" s="31"/>
      <c r="E386" s="79">
        <f t="shared" si="53"/>
        <v>0</v>
      </c>
      <c r="F386" s="33"/>
      <c r="G386" s="139">
        <f>IFERROR(VLOOKUP(B386,Sheet2!A:C,2,FALSE),0)</f>
        <v>0</v>
      </c>
      <c r="H386" s="26">
        <f>IFERROR(VLOOKUP(B386,Sheet2!A:D,4,FALSE),0)</f>
        <v>0</v>
      </c>
      <c r="I386" s="27">
        <f t="shared" si="52"/>
        <v>0</v>
      </c>
    </row>
    <row r="387" spans="1:12" ht="13.5" thickBot="1" x14ac:dyDescent="0.45">
      <c r="A387" s="37"/>
      <c r="B387" s="206" t="s">
        <v>323</v>
      </c>
      <c r="C387" s="206"/>
      <c r="D387" s="206"/>
      <c r="E387" s="206"/>
      <c r="F387" s="206"/>
      <c r="G387" s="207"/>
      <c r="H387" s="26">
        <f>IFERROR(VLOOKUP(B387,Sheet2!A:D,4,FALSE),0)</f>
        <v>0</v>
      </c>
      <c r="I387" s="27">
        <f t="shared" si="52"/>
        <v>0</v>
      </c>
    </row>
    <row r="388" spans="1:12" x14ac:dyDescent="0.4">
      <c r="A388" s="39"/>
      <c r="B388" s="40" t="s">
        <v>324</v>
      </c>
      <c r="C388" s="21">
        <f>IFERROR(VLOOKUP(B388,Sheet2!A:C,3,FALSE),0)</f>
        <v>517.94000000000005</v>
      </c>
      <c r="D388" s="22"/>
      <c r="E388" s="23">
        <f t="shared" ref="E388:E413" si="54">C388*D388</f>
        <v>0</v>
      </c>
      <c r="F388" s="24"/>
      <c r="G388" s="141" t="str">
        <f>IFERROR(VLOOKUP(B388,Sheet2!A:C,2,FALSE),0)</f>
        <v xml:space="preserve">3/4" FASTPIPE MASTER KIT 90 FT, 3 OUTLETS </v>
      </c>
      <c r="H388" s="26">
        <f>IFERROR(VLOOKUP(B388,Sheet2!A:D,4,FALSE),0)</f>
        <v>9</v>
      </c>
      <c r="I388" s="27">
        <f t="shared" si="52"/>
        <v>0</v>
      </c>
    </row>
    <row r="389" spans="1:12" x14ac:dyDescent="0.4">
      <c r="A389" s="39"/>
      <c r="B389" s="36" t="s">
        <v>325</v>
      </c>
      <c r="C389" s="30">
        <f>IFERROR(VLOOKUP(B389,Sheet2!A:C,3,FALSE),0)</f>
        <v>724.99</v>
      </c>
      <c r="D389" s="31"/>
      <c r="E389" s="79">
        <f t="shared" si="54"/>
        <v>0</v>
      </c>
      <c r="F389" s="33"/>
      <c r="G389" s="139" t="str">
        <f>IFERROR(VLOOKUP(B389,Sheet2!A:C,2,FALSE),0)</f>
        <v>1" FASTPIPE MASTER KIT 90FT, 3 OUTLETS</v>
      </c>
      <c r="H389" s="26">
        <f>IFERROR(VLOOKUP(B389,Sheet2!A:D,4,FALSE),0)</f>
        <v>11.6</v>
      </c>
      <c r="I389" s="27">
        <f t="shared" si="52"/>
        <v>0</v>
      </c>
    </row>
    <row r="390" spans="1:12" x14ac:dyDescent="0.4">
      <c r="A390" s="39"/>
      <c r="B390" s="36"/>
      <c r="C390" s="30">
        <f>IFERROR(VLOOKUP(B390,Sheet2!A:C,3,FALSE),0)</f>
        <v>0</v>
      </c>
      <c r="D390" s="31"/>
      <c r="E390" s="79">
        <f t="shared" si="54"/>
        <v>0</v>
      </c>
      <c r="F390" s="33"/>
      <c r="G390" s="139">
        <f>IFERROR(VLOOKUP(B390,Sheet2!A:C,2,FALSE),0)</f>
        <v>0</v>
      </c>
      <c r="H390" s="26">
        <f>IFERROR(VLOOKUP(B390,Sheet2!A:D,4,FALSE),0)</f>
        <v>0</v>
      </c>
      <c r="I390" s="27">
        <f t="shared" si="52"/>
        <v>0</v>
      </c>
    </row>
    <row r="391" spans="1:12" x14ac:dyDescent="0.4">
      <c r="A391" s="39"/>
      <c r="B391" s="36" t="s">
        <v>326</v>
      </c>
      <c r="C391" s="30">
        <f>IFERROR(VLOOKUP(B391,Sheet2!A:C,3,FALSE),0)</f>
        <v>1064.99</v>
      </c>
      <c r="D391" s="31"/>
      <c r="E391" s="79">
        <f t="shared" si="54"/>
        <v>0</v>
      </c>
      <c r="F391" s="33"/>
      <c r="G391" s="139" t="str">
        <f>IFERROR(VLOOKUP(B391,Sheet2!A:C,2,FALSE),0)</f>
        <v xml:space="preserve">3/4" FASTPIPE MASTER KIT 235FT, 5 OUTLETS </v>
      </c>
      <c r="H391" s="26">
        <f>IFERROR(VLOOKUP(B391,Sheet2!A:D,4,FALSE),0)</f>
        <v>12</v>
      </c>
      <c r="I391" s="27">
        <f t="shared" si="52"/>
        <v>0</v>
      </c>
    </row>
    <row r="392" spans="1:12" x14ac:dyDescent="0.4">
      <c r="A392" s="39"/>
      <c r="B392" s="36" t="s">
        <v>327</v>
      </c>
      <c r="C392" s="30">
        <f>IFERROR(VLOOKUP(B392,Sheet2!A:C,3,FALSE),0)</f>
        <v>1294.99</v>
      </c>
      <c r="D392" s="31"/>
      <c r="E392" s="79">
        <f t="shared" si="54"/>
        <v>0</v>
      </c>
      <c r="F392" s="33"/>
      <c r="G392" s="139" t="str">
        <f>IFERROR(VLOOKUP(B392,Sheet2!A:C,2,FALSE),0)</f>
        <v xml:space="preserve">1" FASTPIPE MASTER KIT 235FT, 5 OUTLETS </v>
      </c>
      <c r="H392" s="26">
        <f>IFERROR(VLOOKUP(B392,Sheet2!A:D,4,FALSE),0)</f>
        <v>15</v>
      </c>
      <c r="I392" s="27">
        <f t="shared" si="52"/>
        <v>0</v>
      </c>
    </row>
    <row r="393" spans="1:12" x14ac:dyDescent="0.4">
      <c r="A393" s="39"/>
      <c r="B393" s="36" t="s">
        <v>328</v>
      </c>
      <c r="C393" s="30">
        <f>IFERROR(VLOOKUP(B393,Sheet2!A:C,3,FALSE),0)</f>
        <v>374.99</v>
      </c>
      <c r="D393" s="31"/>
      <c r="E393" s="79">
        <f t="shared" si="54"/>
        <v>0</v>
      </c>
      <c r="F393" s="33"/>
      <c r="G393" s="139" t="str">
        <f>IFERROR(VLOOKUP(B393,Sheet2!A:C,2,FALSE),0)</f>
        <v>3/4" FASTPIPE COOLING KIT</v>
      </c>
      <c r="H393" s="26">
        <f>IFERROR(VLOOKUP(B393,Sheet2!A:D,4,FALSE),0)</f>
        <v>34</v>
      </c>
      <c r="I393" s="27">
        <f t="shared" si="52"/>
        <v>0</v>
      </c>
    </row>
    <row r="394" spans="1:12" x14ac:dyDescent="0.4">
      <c r="A394" s="39"/>
      <c r="B394" s="58" t="s">
        <v>329</v>
      </c>
      <c r="C394" s="59">
        <f>IFERROR(VLOOKUP(B394,Sheet2!A:C,3,FALSE),0)</f>
        <v>474.99</v>
      </c>
      <c r="D394" s="60"/>
      <c r="E394" s="95">
        <f t="shared" si="54"/>
        <v>0</v>
      </c>
      <c r="F394" s="62"/>
      <c r="G394" s="142" t="str">
        <f>IFERROR(VLOOKUP(B394,Sheet2!A:C,2,FALSE),0)</f>
        <v>1" FASTPIPE COOLING KIT</v>
      </c>
      <c r="H394" s="26">
        <f>IFERROR(VLOOKUP(B394,Sheet2!A:D,4,FALSE),0)</f>
        <v>66</v>
      </c>
      <c r="I394" s="27">
        <f t="shared" si="52"/>
        <v>0</v>
      </c>
    </row>
    <row r="395" spans="1:12" x14ac:dyDescent="0.4">
      <c r="A395" s="143"/>
      <c r="B395" s="36"/>
      <c r="C395" s="30">
        <f>IFERROR(VLOOKUP(B395,Sheet2!A:C,3,FALSE),0)</f>
        <v>0</v>
      </c>
      <c r="D395" s="31"/>
      <c r="E395" s="79">
        <f t="shared" si="54"/>
        <v>0</v>
      </c>
      <c r="F395" s="33"/>
      <c r="G395" s="139">
        <f>IFERROR(VLOOKUP(B395,Sheet2!A:C,2,FALSE),0)</f>
        <v>0</v>
      </c>
      <c r="H395" s="26">
        <f>IFERROR(VLOOKUP(B395,Sheet2!A:D,4,FALSE),0)</f>
        <v>0</v>
      </c>
      <c r="I395" s="27">
        <f t="shared" si="52"/>
        <v>0</v>
      </c>
    </row>
    <row r="396" spans="1:12" x14ac:dyDescent="0.4">
      <c r="A396" s="143"/>
      <c r="B396" s="36"/>
      <c r="C396" s="30">
        <f>IFERROR(VLOOKUP(B396,Sheet2!A:C,3,FALSE),0)</f>
        <v>0</v>
      </c>
      <c r="D396" s="31"/>
      <c r="E396" s="32">
        <f t="shared" si="54"/>
        <v>0</v>
      </c>
      <c r="F396" s="33"/>
      <c r="G396" s="34">
        <f>IFERROR(VLOOKUP(B396,Sheet2!A:C,2,FALSE),0)</f>
        <v>0</v>
      </c>
      <c r="H396" s="26">
        <f>IFERROR(VLOOKUP(B396,Sheet2!A:D,4,FALSE),0)</f>
        <v>0</v>
      </c>
      <c r="I396" s="27">
        <f t="shared" si="52"/>
        <v>0</v>
      </c>
    </row>
    <row r="397" spans="1:12" x14ac:dyDescent="0.4">
      <c r="A397" s="143"/>
      <c r="B397" s="36" t="s">
        <v>330</v>
      </c>
      <c r="C397" s="30">
        <f>IFERROR(VLOOKUP(B397,Sheet2!A:C,3,FALSE),0)</f>
        <v>266.58999999999997</v>
      </c>
      <c r="D397" s="31"/>
      <c r="E397" s="32">
        <f t="shared" si="54"/>
        <v>0</v>
      </c>
      <c r="F397" s="33"/>
      <c r="G397" s="34" t="str">
        <f>IFERROR(VLOOKUP(B397,Sheet2!A:C,2,FALSE),0)</f>
        <v>1/2" MAXLINE MASTER KIT 100 FT,  3 OUTLETS</v>
      </c>
      <c r="H397" s="26">
        <f>IFERROR(VLOOKUP(B397,Sheet2!A:D,4,FALSE),0)</f>
        <v>1.21</v>
      </c>
      <c r="I397" s="27">
        <f t="shared" si="52"/>
        <v>0</v>
      </c>
    </row>
    <row r="398" spans="1:12" x14ac:dyDescent="0.4">
      <c r="A398" s="143"/>
      <c r="B398" s="36" t="s">
        <v>331</v>
      </c>
      <c r="C398" s="30">
        <f>IFERROR(VLOOKUP(B398,Sheet2!A:C,3,FALSE),0)</f>
        <v>316.99</v>
      </c>
      <c r="D398" s="31"/>
      <c r="E398" s="32">
        <f t="shared" si="54"/>
        <v>0</v>
      </c>
      <c r="F398" s="33"/>
      <c r="G398" s="34" t="str">
        <f>IFERROR(VLOOKUP(B398,Sheet2!A:C,2,FALSE),0)</f>
        <v>3/4" MAXLINE MASTER KIT COMPLETE 100FT</v>
      </c>
      <c r="H398" s="26">
        <f>IFERROR(VLOOKUP(B398,Sheet2!A:D,4,FALSE),0)</f>
        <v>7</v>
      </c>
      <c r="I398" s="27">
        <f t="shared" si="52"/>
        <v>0</v>
      </c>
    </row>
    <row r="399" spans="1:12" x14ac:dyDescent="0.4">
      <c r="A399" s="143"/>
      <c r="B399" s="36" t="s">
        <v>332</v>
      </c>
      <c r="C399" s="30">
        <f>IFERROR(VLOOKUP(B399,Sheet2!A:C,3,FALSE),0)</f>
        <v>676.99</v>
      </c>
      <c r="D399" s="31"/>
      <c r="E399" s="32">
        <f t="shared" si="54"/>
        <v>0</v>
      </c>
      <c r="F399" s="33"/>
      <c r="G399" s="34" t="str">
        <f>IFERROR(VLOOKUP(B399,Sheet2!A:C,2,FALSE),0)</f>
        <v>3/4" MAXLINE MASTER KIT 300 FT</v>
      </c>
      <c r="H399" s="26">
        <f>IFERROR(VLOOKUP(B399,Sheet2!A:D,4,FALSE),0)</f>
        <v>0</v>
      </c>
      <c r="I399" s="27">
        <f t="shared" si="52"/>
        <v>0</v>
      </c>
    </row>
    <row r="400" spans="1:12" x14ac:dyDescent="0.4">
      <c r="A400" s="143"/>
      <c r="B400" s="36"/>
      <c r="C400" s="30">
        <f>IFERROR(VLOOKUP(B400,Sheet2!A:C,3,FALSE),0)</f>
        <v>0</v>
      </c>
      <c r="D400" s="31"/>
      <c r="E400" s="32">
        <f t="shared" si="54"/>
        <v>0</v>
      </c>
      <c r="F400" s="33"/>
      <c r="G400" s="34">
        <f>IFERROR(VLOOKUP(B400,Sheet2!A:C,2,FALSE),0)</f>
        <v>0</v>
      </c>
      <c r="H400" s="26">
        <f>IFERROR(VLOOKUP(B400,Sheet2!A:D,4,FALSE),0)</f>
        <v>0</v>
      </c>
      <c r="I400" s="27">
        <f t="shared" si="52"/>
        <v>0</v>
      </c>
    </row>
    <row r="401" spans="1:9" ht="13.5" thickBot="1" x14ac:dyDescent="0.45">
      <c r="A401" s="144"/>
      <c r="B401" s="58"/>
      <c r="C401" s="59">
        <f>IFERROR(VLOOKUP(B401,Sheet2!A:C,3,FALSE),0)</f>
        <v>0</v>
      </c>
      <c r="D401" s="60"/>
      <c r="E401" s="61">
        <f t="shared" si="54"/>
        <v>0</v>
      </c>
      <c r="F401" s="62"/>
      <c r="G401" s="137">
        <f>IFERROR(VLOOKUP(B401,Sheet2!A:C,2,FALSE),0)</f>
        <v>0</v>
      </c>
      <c r="H401" s="26">
        <f>IFERROR(VLOOKUP(B401,Sheet2!A:D,4,FALSE),0)</f>
        <v>0</v>
      </c>
      <c r="I401" s="27">
        <f t="shared" si="52"/>
        <v>0</v>
      </c>
    </row>
    <row r="402" spans="1:9" x14ac:dyDescent="0.4">
      <c r="A402" s="38"/>
      <c r="B402" s="40" t="s">
        <v>333</v>
      </c>
      <c r="C402" s="21">
        <f>IFERROR(VLOOKUP(B402,Sheet2!A:C,3,FALSE),0)</f>
        <v>242.74</v>
      </c>
      <c r="D402" s="22"/>
      <c r="E402" s="180">
        <f t="shared" si="54"/>
        <v>0</v>
      </c>
      <c r="F402" s="24" t="s">
        <v>298</v>
      </c>
      <c r="G402" s="25" t="str">
        <f>IFERROR(VLOOKUP(B402,Sheet2!A:C,2,FALSE),0)</f>
        <v>HOSE REEL,  3/8 X 50 FT, 1/2" INLET X 1/4" OUTLET</v>
      </c>
      <c r="H402" s="26">
        <f>IFERROR(VLOOKUP(B402,Sheet2!A:D,4,FALSE),0)</f>
        <v>35</v>
      </c>
      <c r="I402" s="27">
        <f t="shared" si="52"/>
        <v>0</v>
      </c>
    </row>
    <row r="403" spans="1:9" x14ac:dyDescent="0.4">
      <c r="A403" s="39"/>
      <c r="B403" s="36" t="s">
        <v>334</v>
      </c>
      <c r="C403" s="30">
        <f>IFERROR(VLOOKUP(B403,Sheet2!A:C,3,FALSE),0)</f>
        <v>332.74</v>
      </c>
      <c r="D403" s="31"/>
      <c r="E403" s="181">
        <f t="shared" si="54"/>
        <v>0</v>
      </c>
      <c r="F403" s="33" t="s">
        <v>298</v>
      </c>
      <c r="G403" s="34" t="str">
        <f>IFERROR(VLOOKUP(B403,Sheet2!A:C,2,FALSE),0)</f>
        <v>HOSE REEL,  3/8 X 75 FT, 1/2" INLET X 1/4" OUTLET</v>
      </c>
      <c r="H403" s="26">
        <f>IFERROR(VLOOKUP(B403,Sheet2!A:D,4,FALSE),0)</f>
        <v>55</v>
      </c>
      <c r="I403" s="27">
        <f t="shared" si="52"/>
        <v>0</v>
      </c>
    </row>
    <row r="404" spans="1:9" x14ac:dyDescent="0.4">
      <c r="A404" s="39"/>
      <c r="B404" s="36" t="s">
        <v>335</v>
      </c>
      <c r="C404" s="30">
        <f>IFERROR(VLOOKUP(B404,Sheet2!A:C,3,FALSE),0)</f>
        <v>302.74</v>
      </c>
      <c r="D404" s="31"/>
      <c r="E404" s="181">
        <f t="shared" si="54"/>
        <v>0</v>
      </c>
      <c r="F404" s="33" t="s">
        <v>273</v>
      </c>
      <c r="G404" s="34" t="str">
        <f>IFERROR(VLOOKUP(B404,Sheet2!A:C,2,FALSE),0)</f>
        <v>HOSE REEL,  1/2 X 50 FT, 1/2" INLET X 1/2" NPT OUTLET</v>
      </c>
      <c r="H404" s="26">
        <f>IFERROR(VLOOKUP(B404,Sheet2!A:D,4,FALSE),0)</f>
        <v>50</v>
      </c>
      <c r="I404" s="27">
        <f t="shared" si="52"/>
        <v>0</v>
      </c>
    </row>
    <row r="405" spans="1:9" x14ac:dyDescent="0.4">
      <c r="A405" s="39"/>
      <c r="B405" s="36" t="s">
        <v>336</v>
      </c>
      <c r="C405" s="30">
        <f>IFERROR(VLOOKUP(B405,Sheet2!A:C,3,FALSE),0)</f>
        <v>692.74</v>
      </c>
      <c r="D405" s="31"/>
      <c r="E405" s="181">
        <f t="shared" si="54"/>
        <v>0</v>
      </c>
      <c r="F405" s="33" t="s">
        <v>273</v>
      </c>
      <c r="G405" s="34" t="str">
        <f>IFERROR(VLOOKUP(B405,Sheet2!A:C,2,FALSE),0)</f>
        <v>HOSE REEL,  1/2 X 100 FT, 1/2" INLET X 1/2" NPT OUTLET</v>
      </c>
      <c r="H405" s="26">
        <f>IFERROR(VLOOKUP(B405,Sheet2!A:D,4,FALSE),0)</f>
        <v>75</v>
      </c>
      <c r="I405" s="27">
        <f t="shared" si="52"/>
        <v>0</v>
      </c>
    </row>
    <row r="406" spans="1:9" x14ac:dyDescent="0.4">
      <c r="A406" s="39"/>
      <c r="B406" s="145">
        <v>50616</v>
      </c>
      <c r="C406" s="30">
        <f>IFERROR(VLOOKUP(B406,Sheet2!A:C,3,FALSE),0)</f>
        <v>6.95</v>
      </c>
      <c r="D406" s="31"/>
      <c r="E406" s="181">
        <f t="shared" si="54"/>
        <v>0</v>
      </c>
      <c r="F406" s="33" t="s">
        <v>273</v>
      </c>
      <c r="G406" s="34" t="str">
        <f>IFERROR(VLOOKUP(B406,Sheet2!A:C,2,FALSE),0)</f>
        <v>1/2" NPT HEX NIPPLE (28-214L)</v>
      </c>
      <c r="H406" s="26">
        <f>IFERROR(VLOOKUP(B406,Sheet2!A:D,4,FALSE),0)</f>
        <v>0.11</v>
      </c>
      <c r="I406" s="27">
        <f t="shared" si="52"/>
        <v>0</v>
      </c>
    </row>
    <row r="407" spans="1:9" x14ac:dyDescent="0.4">
      <c r="A407" s="39"/>
      <c r="B407" s="36" t="s">
        <v>337</v>
      </c>
      <c r="C407" s="30">
        <f>IFERROR(VLOOKUP(B407,Sheet2!A:C,3,FALSE),0)</f>
        <v>71.7</v>
      </c>
      <c r="D407" s="31"/>
      <c r="E407" s="181">
        <f t="shared" si="54"/>
        <v>0</v>
      </c>
      <c r="F407" s="33"/>
      <c r="G407" s="34" t="str">
        <f>IFERROR(VLOOKUP(B407,Sheet2!A:C,2,FALSE),0)</f>
        <v>SWIVEL BRACKET FOR R-03050</v>
      </c>
      <c r="H407" s="26">
        <f>IFERROR(VLOOKUP(B407,Sheet2!A:D,4,FALSE),0)</f>
        <v>3.5</v>
      </c>
      <c r="I407" s="27">
        <f t="shared" si="52"/>
        <v>0</v>
      </c>
    </row>
    <row r="408" spans="1:9" ht="13.5" thickBot="1" x14ac:dyDescent="0.45">
      <c r="A408" s="71"/>
      <c r="B408" s="179" t="s">
        <v>338</v>
      </c>
      <c r="C408" s="47">
        <f>IFERROR(VLOOKUP(B408,Sheet2!A:C,3,FALSE),0)</f>
        <v>0</v>
      </c>
      <c r="D408" s="31"/>
      <c r="E408" s="181">
        <f t="shared" si="54"/>
        <v>0</v>
      </c>
      <c r="F408" s="33"/>
      <c r="G408" s="34">
        <f>IFERROR(VLOOKUP(B408,Sheet2!A:C,2,FALSE),0)</f>
        <v>0</v>
      </c>
      <c r="H408" s="26">
        <f>IFERROR(VLOOKUP(B408,Sheet2!A:D,4,FALSE),0)</f>
        <v>0</v>
      </c>
      <c r="I408" s="27">
        <f t="shared" si="52"/>
        <v>0</v>
      </c>
    </row>
    <row r="409" spans="1:9" x14ac:dyDescent="0.4">
      <c r="B409" s="178">
        <v>50700</v>
      </c>
      <c r="C409" s="199">
        <f>IFERROR(VLOOKUP(B409,Sheet2!A:C,3,FALSE),0)</f>
        <v>19.989999999999998</v>
      </c>
      <c r="D409" s="31"/>
      <c r="E409" s="181">
        <f t="shared" si="54"/>
        <v>0</v>
      </c>
      <c r="F409" s="33"/>
      <c r="G409" s="34" t="str">
        <f>IFERROR(VLOOKUP(B409,Sheet2!A:C,2,FALSE),0)</f>
        <v>(1) BOTTLE OF PIPE SEALANT, (1) BOTTLE OF TEFLON TAP</v>
      </c>
      <c r="H409" s="26">
        <f>IFERROR(VLOOKUP(B409,Sheet2!A:D,4,FALSE),0)</f>
        <v>1</v>
      </c>
      <c r="I409" s="27">
        <f t="shared" ref="I409:I412" si="55">H409*D409</f>
        <v>0</v>
      </c>
    </row>
    <row r="410" spans="1:9" x14ac:dyDescent="0.4">
      <c r="B410" s="145" t="s">
        <v>339</v>
      </c>
      <c r="C410" s="200">
        <f>IFERROR(VLOOKUP(B410,Sheet2!A:C,3,FALSE),0)</f>
        <v>18.940000000000001</v>
      </c>
      <c r="D410" s="31"/>
      <c r="E410" s="181">
        <f t="shared" si="54"/>
        <v>0</v>
      </c>
      <c r="F410" s="33"/>
      <c r="G410" s="34" t="str">
        <f>IFERROR(VLOOKUP(B410,Sheet2!A:C,2,FALSE),0)</f>
        <v>1/2" NPT BALL VALVE, BRASS, FEMALE X FEMALE</v>
      </c>
      <c r="H410" s="26">
        <f>IFERROR(VLOOKUP(B410,Sheet2!A:D,4,FALSE),0)</f>
        <v>0.43099999999999999</v>
      </c>
      <c r="I410" s="27">
        <f t="shared" si="55"/>
        <v>0</v>
      </c>
    </row>
    <row r="411" spans="1:9" x14ac:dyDescent="0.4">
      <c r="B411" s="145" t="s">
        <v>340</v>
      </c>
      <c r="C411" s="200">
        <f>IFERROR(VLOOKUP(B411,Sheet2!A:C,3,FALSE),0)</f>
        <v>13.13</v>
      </c>
      <c r="D411" s="31"/>
      <c r="E411" s="181">
        <f t="shared" si="54"/>
        <v>0</v>
      </c>
      <c r="F411" s="33"/>
      <c r="G411" s="34" t="str">
        <f>IFERROR(VLOOKUP(B411,Sheet2!A:C,2,FALSE),0)</f>
        <v>1/2" NPT BALL VALVE, BRASS, MALE X FEMALE</v>
      </c>
      <c r="H411" s="26">
        <f>IFERROR(VLOOKUP(B411,Sheet2!A:D,4,FALSE),0)</f>
        <v>0.47</v>
      </c>
      <c r="I411" s="27">
        <f t="shared" si="55"/>
        <v>0</v>
      </c>
    </row>
    <row r="412" spans="1:9" x14ac:dyDescent="0.4">
      <c r="B412" s="145" t="s">
        <v>341</v>
      </c>
      <c r="C412" s="200">
        <f>IFERROR(VLOOKUP(B412,Sheet2!A:C,3,FALSE),0)</f>
        <v>17.52</v>
      </c>
      <c r="D412" s="31"/>
      <c r="E412" s="181">
        <f t="shared" si="54"/>
        <v>0</v>
      </c>
      <c r="F412" s="33">
        <v>1</v>
      </c>
      <c r="G412" s="34" t="str">
        <f>IFERROR(VLOOKUP(B412,Sheet2!A:C,2,FALSE),0)</f>
        <v>3/4" NPT BALL VALVE, BRASS, MALE X FEMALE</v>
      </c>
      <c r="H412" s="26">
        <f>IFERROR(VLOOKUP(B412,Sheet2!A:D,4,FALSE),0)</f>
        <v>0.72</v>
      </c>
      <c r="I412" s="27">
        <f t="shared" si="55"/>
        <v>0</v>
      </c>
    </row>
    <row r="413" spans="1:9" ht="13.5" thickBot="1" x14ac:dyDescent="0.45">
      <c r="B413" s="179"/>
      <c r="C413" s="201">
        <f>IFERROR(VLOOKUP(B413,Sheet2!A:C,3,FALSE),0)</f>
        <v>0</v>
      </c>
      <c r="D413" s="48"/>
      <c r="E413" s="182">
        <f t="shared" si="54"/>
        <v>0</v>
      </c>
      <c r="F413" s="50"/>
      <c r="G413" s="131"/>
      <c r="H413" s="26">
        <f>IFERROR(VLOOKUP(B413,Sheet2!A:D,4,FALSE),0)</f>
        <v>0</v>
      </c>
      <c r="I413" s="27">
        <f t="shared" si="52"/>
        <v>0</v>
      </c>
    </row>
    <row r="414" spans="1:9" ht="24" customHeight="1" thickBot="1" x14ac:dyDescent="0.45">
      <c r="A414" s="153" t="s">
        <v>342</v>
      </c>
      <c r="B414" s="176" t="s">
        <v>343</v>
      </c>
      <c r="C414" s="176"/>
      <c r="D414" s="202">
        <v>1</v>
      </c>
      <c r="E414" s="176">
        <v>0</v>
      </c>
      <c r="G414" s="177" t="s">
        <v>344</v>
      </c>
      <c r="H414" s="26"/>
      <c r="I414" s="91"/>
    </row>
    <row r="415" spans="1:9" x14ac:dyDescent="0.4">
      <c r="A415" s="153"/>
      <c r="B415" s="154"/>
      <c r="C415" s="198"/>
      <c r="D415" s="155"/>
      <c r="E415" s="156" t="s">
        <v>345</v>
      </c>
      <c r="G415" s="146"/>
      <c r="I415" s="8"/>
    </row>
    <row r="416" spans="1:9" ht="15" customHeight="1" thickBot="1" x14ac:dyDescent="0.45">
      <c r="A416" s="153"/>
      <c r="B416" s="157"/>
      <c r="C416" s="160"/>
      <c r="D416" s="158"/>
      <c r="E416" s="159">
        <f>SUM(E7:E414)</f>
        <v>4595.66</v>
      </c>
      <c r="G416" s="146"/>
      <c r="I416" s="8"/>
    </row>
    <row r="417" spans="1:9" ht="13.5" hidden="1" thickBot="1" x14ac:dyDescent="0.45">
      <c r="A417" s="153"/>
      <c r="B417" s="157"/>
      <c r="C417" s="160"/>
      <c r="D417" s="158"/>
      <c r="E417" s="161" t="e">
        <f>(E416-(E414+#REF!))*0.05</f>
        <v>#REF!</v>
      </c>
      <c r="G417" s="146" t="s">
        <v>346</v>
      </c>
      <c r="I417" s="8"/>
    </row>
    <row r="418" spans="1:9" ht="13.5" hidden="1" thickBot="1" x14ac:dyDescent="0.45">
      <c r="A418" s="162"/>
      <c r="B418" s="154"/>
      <c r="C418" s="161"/>
      <c r="D418" s="163"/>
      <c r="E418" s="164" t="e">
        <f>E416-E417</f>
        <v>#REF!</v>
      </c>
      <c r="F418" s="56"/>
      <c r="G418" s="57" t="s">
        <v>347</v>
      </c>
      <c r="I418" s="8"/>
    </row>
    <row r="419" spans="1:9" ht="13.5" thickBot="1" x14ac:dyDescent="0.45">
      <c r="A419" s="153"/>
      <c r="B419" s="153" t="s">
        <v>348</v>
      </c>
      <c r="C419" s="161"/>
      <c r="D419" s="163"/>
      <c r="E419" s="161"/>
      <c r="I419" s="8"/>
    </row>
    <row r="420" spans="1:9" x14ac:dyDescent="0.4">
      <c r="A420" s="165" t="s">
        <v>349</v>
      </c>
      <c r="B420" s="166">
        <f>SUM(I13:I15)+SUM(I388:I389)+SUM(I393:I394)</f>
        <v>0</v>
      </c>
      <c r="C420" s="161"/>
      <c r="D420" s="163"/>
      <c r="E420" s="161"/>
      <c r="G420" s="19" t="s">
        <v>350</v>
      </c>
    </row>
    <row r="421" spans="1:9" x14ac:dyDescent="0.4">
      <c r="A421" s="165" t="s">
        <v>351</v>
      </c>
      <c r="B421" s="166">
        <f>SUM(I7:I11)+SUM(I17:I22)+SUM(I391:I392)</f>
        <v>359.40000000000003</v>
      </c>
      <c r="C421" s="161"/>
      <c r="D421" s="163"/>
      <c r="E421" s="161"/>
      <c r="G421" s="28" t="s">
        <v>352</v>
      </c>
    </row>
    <row r="422" spans="1:9" x14ac:dyDescent="0.4">
      <c r="A422" s="165" t="s">
        <v>46</v>
      </c>
      <c r="B422" s="166">
        <f>I30</f>
        <v>0</v>
      </c>
      <c r="C422" s="161"/>
      <c r="D422" s="163"/>
      <c r="E422" s="161"/>
      <c r="G422" s="28" t="s">
        <v>353</v>
      </c>
    </row>
    <row r="423" spans="1:9" ht="13.5" thickBot="1" x14ac:dyDescent="0.45">
      <c r="A423" s="165" t="s">
        <v>354</v>
      </c>
      <c r="B423" s="167">
        <f>SUM(I31:I413)+SUM(I24:I28)</f>
        <v>0</v>
      </c>
      <c r="C423" s="161"/>
      <c r="D423" s="163"/>
      <c r="E423" s="161"/>
      <c r="G423" s="28" t="s">
        <v>355</v>
      </c>
    </row>
    <row r="424" spans="1:9" ht="13.5" thickBot="1" x14ac:dyDescent="0.45">
      <c r="A424" s="168" t="s">
        <v>15</v>
      </c>
      <c r="B424" s="169">
        <f>SUM(I7:I413)</f>
        <v>359.40000000000003</v>
      </c>
      <c r="C424" s="161"/>
      <c r="D424" s="163"/>
      <c r="E424" s="161"/>
      <c r="G424" s="37" t="s">
        <v>356</v>
      </c>
    </row>
    <row r="425" spans="1:9" ht="13.5" thickBot="1" x14ac:dyDescent="0.45">
      <c r="A425" s="153" t="s">
        <v>357</v>
      </c>
      <c r="B425" s="170"/>
      <c r="C425" s="161"/>
      <c r="D425" s="163"/>
      <c r="E425" s="161"/>
    </row>
    <row r="426" spans="1:9" x14ac:dyDescent="0.4">
      <c r="A426" s="151"/>
      <c r="B426" s="151"/>
      <c r="C426" s="152"/>
      <c r="D426" s="152"/>
      <c r="E426" s="152"/>
    </row>
  </sheetData>
  <mergeCells count="23">
    <mergeCell ref="B237:G237"/>
    <mergeCell ref="B214:G214"/>
    <mergeCell ref="B127:G127"/>
    <mergeCell ref="B133:G133"/>
    <mergeCell ref="B162:G162"/>
    <mergeCell ref="B173:G173"/>
    <mergeCell ref="B148:G148"/>
    <mergeCell ref="B387:G387"/>
    <mergeCell ref="B23:G23"/>
    <mergeCell ref="B331:G331"/>
    <mergeCell ref="B351:G351"/>
    <mergeCell ref="B359:G359"/>
    <mergeCell ref="B373:G373"/>
    <mergeCell ref="B378:G378"/>
    <mergeCell ref="B255:G255"/>
    <mergeCell ref="B267:G267"/>
    <mergeCell ref="B274:G274"/>
    <mergeCell ref="B284:G284"/>
    <mergeCell ref="B319:G319"/>
    <mergeCell ref="B190:G190"/>
    <mergeCell ref="B96:G96"/>
    <mergeCell ref="B228:G228"/>
    <mergeCell ref="B203:G203"/>
  </mergeCells>
  <phoneticPr fontId="5" type="noConversion"/>
  <hyperlinks>
    <hyperlink ref="A3" r:id="rId1" xr:uid="{2ECD3CD9-B199-4C29-9CB1-64AB246AC3CB}"/>
  </hyperlinks>
  <printOptions horizontalCentered="1"/>
  <pageMargins left="0.5" right="0.5" top="0.25" bottom="0.25" header="0.5" footer="0.25"/>
  <pageSetup scale="96" fitToHeight="0" orientation="portrait" r:id="rId2"/>
  <headerFooter alignWithMargins="0">
    <oddHeader>&amp;R&amp;P</oddHeader>
  </headerFooter>
  <rowBreaks count="8" manualBreakCount="8">
    <brk id="48" max="7" man="1"/>
    <brk id="95" max="7" man="1"/>
    <brk id="142" max="7" man="1"/>
    <brk id="189" max="7" man="1"/>
    <brk id="236" max="6" man="1"/>
    <brk id="283" max="7" man="1"/>
    <brk id="330" max="7" man="1"/>
    <brk id="377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C927F-DFAA-4FA2-ACDC-40EC2D0C9A25}">
  <dimension ref="A1:D830"/>
  <sheetViews>
    <sheetView workbookViewId="0">
      <selection activeCell="F12" sqref="F12"/>
    </sheetView>
  </sheetViews>
  <sheetFormatPr defaultColWidth="9.1328125" defaultRowHeight="14.25" x14ac:dyDescent="0.45"/>
  <cols>
    <col min="1" max="1" width="32.73046875" style="189" customWidth="1"/>
    <col min="2" max="2" width="59" style="186" customWidth="1"/>
    <col min="3" max="3" width="11.3984375" style="172" bestFit="1" customWidth="1"/>
    <col min="4" max="4" width="9.265625" style="171" bestFit="1" customWidth="1"/>
    <col min="5" max="16384" width="9.1328125" style="171"/>
  </cols>
  <sheetData>
    <row r="1" spans="1:4" s="1" customFormat="1" x14ac:dyDescent="0.45">
      <c r="A1" s="189"/>
      <c r="B1" s="186"/>
      <c r="C1" s="172"/>
      <c r="D1" s="173" t="s">
        <v>358</v>
      </c>
    </row>
    <row r="2" spans="1:4" x14ac:dyDescent="0.45">
      <c r="A2" s="190">
        <v>17790</v>
      </c>
      <c r="B2" s="175" t="s">
        <v>359</v>
      </c>
      <c r="C2" s="172" t="e">
        <v>#N/A</v>
      </c>
      <c r="D2" s="171">
        <v>15</v>
      </c>
    </row>
    <row r="3" spans="1:4" x14ac:dyDescent="0.45">
      <c r="A3" s="190">
        <v>20100</v>
      </c>
      <c r="B3" s="175" t="s">
        <v>360</v>
      </c>
      <c r="C3" s="172">
        <v>81.95</v>
      </c>
      <c r="D3" s="171">
        <v>6</v>
      </c>
    </row>
    <row r="4" spans="1:4" x14ac:dyDescent="0.45">
      <c r="A4" s="190">
        <v>20200</v>
      </c>
      <c r="B4" s="175" t="s">
        <v>361</v>
      </c>
      <c r="C4" s="172">
        <v>6.12</v>
      </c>
      <c r="D4" s="171">
        <v>0.03</v>
      </c>
    </row>
    <row r="5" spans="1:4" x14ac:dyDescent="0.45">
      <c r="A5" s="190">
        <v>50100</v>
      </c>
      <c r="B5" s="175" t="s">
        <v>362</v>
      </c>
      <c r="C5" s="172">
        <v>6.5</v>
      </c>
      <c r="D5" s="171">
        <v>0.08</v>
      </c>
    </row>
    <row r="6" spans="1:4" x14ac:dyDescent="0.45">
      <c r="A6" s="190">
        <v>50110</v>
      </c>
      <c r="B6" s="175" t="s">
        <v>363</v>
      </c>
      <c r="C6" s="172">
        <v>7.77</v>
      </c>
      <c r="D6" s="171">
        <v>0.1</v>
      </c>
    </row>
    <row r="7" spans="1:4" x14ac:dyDescent="0.45">
      <c r="A7" s="190">
        <v>50120</v>
      </c>
      <c r="B7" s="175" t="s">
        <v>364</v>
      </c>
      <c r="C7" s="172">
        <v>7.99</v>
      </c>
      <c r="D7" s="171">
        <v>0.19</v>
      </c>
    </row>
    <row r="8" spans="1:4" x14ac:dyDescent="0.45">
      <c r="A8" s="190">
        <v>50125</v>
      </c>
      <c r="B8" s="175" t="s">
        <v>365</v>
      </c>
      <c r="C8" s="172">
        <v>3.29</v>
      </c>
      <c r="D8" s="171">
        <v>0.03</v>
      </c>
    </row>
    <row r="9" spans="1:4" x14ac:dyDescent="0.45">
      <c r="A9" s="191">
        <v>50130</v>
      </c>
      <c r="B9" s="174" t="s">
        <v>366</v>
      </c>
      <c r="C9" s="172">
        <v>3.77</v>
      </c>
      <c r="D9" s="173">
        <v>0.08</v>
      </c>
    </row>
    <row r="10" spans="1:4" x14ac:dyDescent="0.45">
      <c r="A10" s="191">
        <v>50131</v>
      </c>
      <c r="B10" s="174" t="s">
        <v>367</v>
      </c>
      <c r="C10" s="172">
        <v>8.24</v>
      </c>
      <c r="D10" s="173">
        <v>0.21</v>
      </c>
    </row>
    <row r="11" spans="1:4" x14ac:dyDescent="0.45">
      <c r="A11" s="191">
        <v>50132</v>
      </c>
      <c r="B11" s="174" t="s">
        <v>368</v>
      </c>
      <c r="C11" s="172">
        <v>58.92</v>
      </c>
      <c r="D11" s="173">
        <v>0.34399999999999997</v>
      </c>
    </row>
    <row r="12" spans="1:4" x14ac:dyDescent="0.45">
      <c r="A12" s="190">
        <v>50134</v>
      </c>
      <c r="B12" s="175" t="s">
        <v>369</v>
      </c>
      <c r="C12" s="172">
        <v>2.73</v>
      </c>
      <c r="D12" s="171">
        <v>0.02</v>
      </c>
    </row>
    <row r="13" spans="1:4" x14ac:dyDescent="0.45">
      <c r="A13" s="191">
        <v>50135</v>
      </c>
      <c r="B13" s="174" t="s">
        <v>370</v>
      </c>
      <c r="C13" s="172">
        <v>2.99</v>
      </c>
      <c r="D13" s="173">
        <v>0.03</v>
      </c>
    </row>
    <row r="14" spans="1:4" x14ac:dyDescent="0.45">
      <c r="A14" s="191">
        <v>50136</v>
      </c>
      <c r="B14" s="174" t="s">
        <v>371</v>
      </c>
      <c r="C14" s="172">
        <v>8.65</v>
      </c>
      <c r="D14" s="173">
        <v>0.06</v>
      </c>
    </row>
    <row r="15" spans="1:4" x14ac:dyDescent="0.45">
      <c r="A15" s="191">
        <v>50137</v>
      </c>
      <c r="B15" s="174" t="s">
        <v>372</v>
      </c>
      <c r="C15" s="172">
        <v>22.99</v>
      </c>
      <c r="D15" s="173">
        <v>0.113</v>
      </c>
    </row>
    <row r="16" spans="1:4" x14ac:dyDescent="0.45">
      <c r="A16" s="191">
        <v>50138</v>
      </c>
      <c r="B16" s="174" t="s">
        <v>373</v>
      </c>
      <c r="C16" s="172">
        <v>33.29</v>
      </c>
      <c r="D16" s="173">
        <v>0.26900000000000002</v>
      </c>
    </row>
    <row r="17" spans="1:4" x14ac:dyDescent="0.45">
      <c r="A17" s="190">
        <v>50200</v>
      </c>
      <c r="B17" s="175" t="s">
        <v>374</v>
      </c>
      <c r="C17" s="172">
        <v>7.54</v>
      </c>
      <c r="D17" s="171">
        <v>7.0000000000000007E-2</v>
      </c>
    </row>
    <row r="18" spans="1:4" x14ac:dyDescent="0.45">
      <c r="A18" s="190">
        <v>50300</v>
      </c>
      <c r="B18" s="175" t="s">
        <v>375</v>
      </c>
      <c r="C18" s="172">
        <v>5.77</v>
      </c>
      <c r="D18" s="171">
        <v>0.05</v>
      </c>
    </row>
    <row r="19" spans="1:4" x14ac:dyDescent="0.45">
      <c r="A19" s="190">
        <v>50400</v>
      </c>
      <c r="B19" s="175" t="s">
        <v>376</v>
      </c>
      <c r="C19" s="172">
        <v>8.77</v>
      </c>
      <c r="D19" s="171">
        <v>0.1</v>
      </c>
    </row>
    <row r="20" spans="1:4" x14ac:dyDescent="0.45">
      <c r="A20" s="190">
        <v>50500</v>
      </c>
      <c r="B20" s="175" t="s">
        <v>377</v>
      </c>
      <c r="C20" s="172">
        <v>5.77</v>
      </c>
      <c r="D20" s="171">
        <v>0.05</v>
      </c>
    </row>
    <row r="21" spans="1:4" x14ac:dyDescent="0.45">
      <c r="A21" s="191">
        <v>50604</v>
      </c>
      <c r="B21" s="174" t="s">
        <v>378</v>
      </c>
      <c r="C21" s="172">
        <v>11.46</v>
      </c>
      <c r="D21" s="173">
        <v>0.16</v>
      </c>
    </row>
    <row r="22" spans="1:4" x14ac:dyDescent="0.45">
      <c r="A22" s="190">
        <v>50604</v>
      </c>
      <c r="B22" s="175" t="s">
        <v>379</v>
      </c>
      <c r="C22" s="172">
        <v>11.46</v>
      </c>
      <c r="D22" s="171">
        <v>0.16</v>
      </c>
    </row>
    <row r="23" spans="1:4" x14ac:dyDescent="0.45">
      <c r="A23" s="191">
        <v>50605</v>
      </c>
      <c r="B23" s="174" t="s">
        <v>380</v>
      </c>
      <c r="C23" s="172">
        <v>39.28</v>
      </c>
      <c r="D23" s="173">
        <v>0.31</v>
      </c>
    </row>
    <row r="24" spans="1:4" x14ac:dyDescent="0.45">
      <c r="A24" s="190">
        <v>50605</v>
      </c>
      <c r="B24" s="175" t="s">
        <v>381</v>
      </c>
      <c r="C24" s="172">
        <v>39.28</v>
      </c>
      <c r="D24" s="171">
        <v>0.32</v>
      </c>
    </row>
    <row r="25" spans="1:4" x14ac:dyDescent="0.45">
      <c r="A25" s="191">
        <v>50606</v>
      </c>
      <c r="B25" s="174" t="s">
        <v>382</v>
      </c>
      <c r="C25" s="172">
        <v>35.840000000000003</v>
      </c>
      <c r="D25" s="173">
        <v>0.35</v>
      </c>
    </row>
    <row r="26" spans="1:4" x14ac:dyDescent="0.45">
      <c r="A26" s="190">
        <v>50606</v>
      </c>
      <c r="B26" s="175" t="s">
        <v>383</v>
      </c>
      <c r="C26" s="172">
        <v>35.840000000000003</v>
      </c>
      <c r="D26" s="171">
        <v>0.3</v>
      </c>
    </row>
    <row r="27" spans="1:4" x14ac:dyDescent="0.45">
      <c r="A27" s="190">
        <v>50607</v>
      </c>
      <c r="B27" s="175" t="s">
        <v>384</v>
      </c>
      <c r="C27" s="172">
        <v>25.16</v>
      </c>
      <c r="D27" s="171">
        <v>0.24</v>
      </c>
    </row>
    <row r="28" spans="1:4" x14ac:dyDescent="0.45">
      <c r="A28" s="190">
        <v>50609</v>
      </c>
      <c r="B28" s="175" t="s">
        <v>385</v>
      </c>
      <c r="C28" s="172">
        <v>4.17</v>
      </c>
      <c r="D28" s="171">
        <v>0.06</v>
      </c>
    </row>
    <row r="29" spans="1:4" x14ac:dyDescent="0.45">
      <c r="A29" s="190">
        <v>50610</v>
      </c>
      <c r="B29" s="175" t="s">
        <v>386</v>
      </c>
      <c r="C29" s="172">
        <v>3.49</v>
      </c>
      <c r="D29" s="171">
        <v>0.04</v>
      </c>
    </row>
    <row r="30" spans="1:4" x14ac:dyDescent="0.45">
      <c r="A30" s="190">
        <v>50611</v>
      </c>
      <c r="B30" s="175" t="s">
        <v>387</v>
      </c>
      <c r="C30" s="172">
        <v>6.3</v>
      </c>
      <c r="D30" s="171">
        <v>0.1</v>
      </c>
    </row>
    <row r="31" spans="1:4" x14ac:dyDescent="0.45">
      <c r="A31" s="190">
        <v>50612</v>
      </c>
      <c r="B31" s="175" t="s">
        <v>388</v>
      </c>
      <c r="C31" s="172">
        <v>7.99</v>
      </c>
      <c r="D31" s="171">
        <v>0.11</v>
      </c>
    </row>
    <row r="32" spans="1:4" x14ac:dyDescent="0.45">
      <c r="A32" s="190">
        <v>50613</v>
      </c>
      <c r="B32" s="175" t="s">
        <v>389</v>
      </c>
      <c r="C32" s="172">
        <v>10.43</v>
      </c>
      <c r="D32" s="171">
        <v>0.16</v>
      </c>
    </row>
    <row r="33" spans="1:4" x14ac:dyDescent="0.45">
      <c r="A33" s="190">
        <v>50614</v>
      </c>
      <c r="B33" s="175" t="s">
        <v>390</v>
      </c>
      <c r="C33" s="172">
        <v>15.14</v>
      </c>
      <c r="D33" s="171">
        <v>0.21</v>
      </c>
    </row>
    <row r="34" spans="1:4" x14ac:dyDescent="0.45">
      <c r="A34" s="190">
        <v>50615</v>
      </c>
      <c r="B34" s="175" t="s">
        <v>391</v>
      </c>
      <c r="C34" s="172">
        <v>4.49</v>
      </c>
      <c r="D34" s="171">
        <v>7.0000000000000007E-2</v>
      </c>
    </row>
    <row r="35" spans="1:4" x14ac:dyDescent="0.45">
      <c r="A35" s="190">
        <v>50616</v>
      </c>
      <c r="B35" s="175" t="s">
        <v>392</v>
      </c>
      <c r="C35" s="172">
        <v>6.95</v>
      </c>
      <c r="D35" s="171">
        <v>0.11</v>
      </c>
    </row>
    <row r="36" spans="1:4" x14ac:dyDescent="0.45">
      <c r="A36" s="190">
        <v>50617</v>
      </c>
      <c r="B36" s="175" t="s">
        <v>393</v>
      </c>
      <c r="C36" s="172">
        <v>15.45</v>
      </c>
      <c r="D36" s="171">
        <v>0.23</v>
      </c>
    </row>
    <row r="37" spans="1:4" x14ac:dyDescent="0.45">
      <c r="A37" s="191">
        <v>50618</v>
      </c>
      <c r="B37" s="174" t="s">
        <v>394</v>
      </c>
      <c r="C37" s="172">
        <v>7.95</v>
      </c>
      <c r="D37" s="173">
        <v>0.11</v>
      </c>
    </row>
    <row r="38" spans="1:4" x14ac:dyDescent="0.45">
      <c r="A38" s="191">
        <v>50619</v>
      </c>
      <c r="B38" s="174" t="s">
        <v>395</v>
      </c>
      <c r="C38" s="172">
        <v>21.08</v>
      </c>
      <c r="D38" s="173">
        <v>0.25</v>
      </c>
    </row>
    <row r="39" spans="1:4" x14ac:dyDescent="0.45">
      <c r="A39" s="191">
        <v>50620</v>
      </c>
      <c r="B39" s="174" t="s">
        <v>396</v>
      </c>
      <c r="C39" s="172">
        <v>11.47</v>
      </c>
      <c r="D39" s="173">
        <v>0.15</v>
      </c>
    </row>
    <row r="40" spans="1:4" x14ac:dyDescent="0.45">
      <c r="A40" s="191">
        <v>50621</v>
      </c>
      <c r="B40" s="174" t="s">
        <v>397</v>
      </c>
      <c r="C40" s="172">
        <v>25.38</v>
      </c>
      <c r="D40" s="173">
        <v>0.43</v>
      </c>
    </row>
    <row r="41" spans="1:4" x14ac:dyDescent="0.45">
      <c r="A41" s="191">
        <v>50622</v>
      </c>
      <c r="B41" s="174" t="s">
        <v>398</v>
      </c>
      <c r="C41" s="172">
        <v>23.99</v>
      </c>
      <c r="D41" s="173">
        <v>0.25</v>
      </c>
    </row>
    <row r="42" spans="1:4" x14ac:dyDescent="0.45">
      <c r="A42" s="189">
        <v>50700</v>
      </c>
      <c r="B42" s="186" t="s">
        <v>399</v>
      </c>
      <c r="C42" s="172">
        <v>19.989999999999998</v>
      </c>
      <c r="D42" s="171">
        <v>1</v>
      </c>
    </row>
    <row r="43" spans="1:4" x14ac:dyDescent="0.45">
      <c r="A43" s="191">
        <v>50702</v>
      </c>
      <c r="B43" s="174" t="s">
        <v>400</v>
      </c>
      <c r="C43" s="172">
        <v>12.95</v>
      </c>
      <c r="D43" s="173">
        <v>0</v>
      </c>
    </row>
    <row r="44" spans="1:4" x14ac:dyDescent="0.45">
      <c r="A44" s="191">
        <v>50703</v>
      </c>
      <c r="B44" s="174" t="s">
        <v>401</v>
      </c>
      <c r="C44" s="172">
        <v>9.99</v>
      </c>
      <c r="D44" s="173">
        <v>0</v>
      </c>
    </row>
    <row r="45" spans="1:4" x14ac:dyDescent="0.45">
      <c r="A45" s="191">
        <v>50704</v>
      </c>
      <c r="B45" s="174" t="s">
        <v>402</v>
      </c>
      <c r="C45" s="172">
        <v>28.88</v>
      </c>
      <c r="D45" s="173">
        <v>0.77500000000000002</v>
      </c>
    </row>
    <row r="46" spans="1:4" x14ac:dyDescent="0.45">
      <c r="A46" s="190">
        <v>50705</v>
      </c>
      <c r="B46" s="175" t="s">
        <v>403</v>
      </c>
      <c r="C46" s="172">
        <v>80.37</v>
      </c>
      <c r="D46" s="171">
        <v>0.74</v>
      </c>
    </row>
    <row r="47" spans="1:4" x14ac:dyDescent="0.45">
      <c r="A47" s="190">
        <v>50706</v>
      </c>
      <c r="B47" s="175" t="s">
        <v>404</v>
      </c>
      <c r="C47" s="172">
        <v>112.99</v>
      </c>
      <c r="D47" s="171">
        <v>0.68</v>
      </c>
    </row>
    <row r="48" spans="1:4" x14ac:dyDescent="0.45">
      <c r="A48" s="190">
        <v>50707</v>
      </c>
      <c r="B48" s="175" t="s">
        <v>405</v>
      </c>
      <c r="C48" s="172">
        <v>44.99</v>
      </c>
      <c r="D48" s="171">
        <v>0.51</v>
      </c>
    </row>
    <row r="49" spans="1:4" x14ac:dyDescent="0.45">
      <c r="A49" s="190">
        <v>50708</v>
      </c>
      <c r="B49" s="175" t="s">
        <v>406</v>
      </c>
      <c r="C49" s="172">
        <v>55.25</v>
      </c>
      <c r="D49" s="171">
        <v>0.5</v>
      </c>
    </row>
    <row r="50" spans="1:4" x14ac:dyDescent="0.45">
      <c r="A50" s="190">
        <v>50709</v>
      </c>
      <c r="B50" s="175" t="s">
        <v>407</v>
      </c>
      <c r="C50" s="172">
        <v>14.62</v>
      </c>
      <c r="D50" s="171">
        <v>0.23</v>
      </c>
    </row>
    <row r="51" spans="1:4" x14ac:dyDescent="0.45">
      <c r="A51" s="190">
        <v>50710</v>
      </c>
      <c r="B51" s="175" t="s">
        <v>408</v>
      </c>
      <c r="C51" s="172">
        <v>18.79</v>
      </c>
      <c r="D51" s="171">
        <v>0.33</v>
      </c>
    </row>
    <row r="52" spans="1:4" x14ac:dyDescent="0.45">
      <c r="A52" s="190">
        <v>50711</v>
      </c>
      <c r="B52" s="175" t="s">
        <v>409</v>
      </c>
      <c r="C52" s="172">
        <v>18.97</v>
      </c>
      <c r="D52" s="171">
        <v>0.28000000000000003</v>
      </c>
    </row>
    <row r="53" spans="1:4" x14ac:dyDescent="0.45">
      <c r="A53" s="190">
        <v>50712</v>
      </c>
      <c r="B53" s="175" t="s">
        <v>410</v>
      </c>
      <c r="C53" s="172">
        <v>7.29</v>
      </c>
      <c r="D53" s="171">
        <v>0.11</v>
      </c>
    </row>
    <row r="54" spans="1:4" x14ac:dyDescent="0.45">
      <c r="A54" s="190">
        <v>50713</v>
      </c>
      <c r="B54" s="175" t="s">
        <v>411</v>
      </c>
      <c r="C54" s="172">
        <v>9.99</v>
      </c>
      <c r="D54" s="171">
        <v>0.15</v>
      </c>
    </row>
    <row r="55" spans="1:4" x14ac:dyDescent="0.45">
      <c r="A55" s="190">
        <v>50714</v>
      </c>
      <c r="B55" s="175" t="s">
        <v>412</v>
      </c>
      <c r="C55" s="172">
        <v>8.5399999999999991</v>
      </c>
      <c r="D55" s="171">
        <v>0.19</v>
      </c>
    </row>
    <row r="56" spans="1:4" x14ac:dyDescent="0.45">
      <c r="A56" s="190">
        <v>50715</v>
      </c>
      <c r="B56" s="175" t="s">
        <v>413</v>
      </c>
      <c r="C56" s="172">
        <v>3.99</v>
      </c>
      <c r="D56" s="171">
        <v>0.05</v>
      </c>
    </row>
    <row r="57" spans="1:4" x14ac:dyDescent="0.45">
      <c r="A57" s="190">
        <v>50716</v>
      </c>
      <c r="B57" s="175" t="s">
        <v>414</v>
      </c>
      <c r="C57" s="172">
        <v>4.95</v>
      </c>
      <c r="D57" s="171">
        <v>0.08</v>
      </c>
    </row>
    <row r="58" spans="1:4" x14ac:dyDescent="0.45">
      <c r="A58" s="190">
        <v>50717</v>
      </c>
      <c r="B58" s="175" t="s">
        <v>415</v>
      </c>
      <c r="C58" s="172">
        <v>3.49</v>
      </c>
      <c r="D58" s="171">
        <v>0.04</v>
      </c>
    </row>
    <row r="59" spans="1:4" x14ac:dyDescent="0.45">
      <c r="A59" s="190">
        <v>50750</v>
      </c>
      <c r="B59" s="175" t="s">
        <v>416</v>
      </c>
      <c r="C59" s="172">
        <v>19.989999999999998</v>
      </c>
      <c r="D59" s="171">
        <v>0.65</v>
      </c>
    </row>
    <row r="60" spans="1:4" x14ac:dyDescent="0.45">
      <c r="A60" s="190">
        <v>50810</v>
      </c>
      <c r="B60" s="175" t="s">
        <v>417</v>
      </c>
      <c r="C60" s="172">
        <v>5.25</v>
      </c>
      <c r="D60" s="171">
        <v>0.08</v>
      </c>
    </row>
    <row r="61" spans="1:4" x14ac:dyDescent="0.45">
      <c r="A61" s="190">
        <v>50811</v>
      </c>
      <c r="B61" s="175" t="s">
        <v>418</v>
      </c>
      <c r="C61" s="172">
        <v>10.47</v>
      </c>
      <c r="D61" s="171">
        <v>0.18</v>
      </c>
    </row>
    <row r="62" spans="1:4" x14ac:dyDescent="0.45">
      <c r="A62" s="190">
        <v>50812</v>
      </c>
      <c r="B62" s="175" t="s">
        <v>419</v>
      </c>
      <c r="C62" s="172">
        <v>13.45</v>
      </c>
      <c r="D62" s="171">
        <v>0.17</v>
      </c>
    </row>
    <row r="63" spans="1:4" x14ac:dyDescent="0.45">
      <c r="A63" s="190">
        <v>50813</v>
      </c>
      <c r="B63" s="175" t="s">
        <v>420</v>
      </c>
      <c r="C63" s="172">
        <v>29.47</v>
      </c>
      <c r="D63" s="171">
        <v>0.34</v>
      </c>
    </row>
    <row r="64" spans="1:4" x14ac:dyDescent="0.45">
      <c r="A64" s="190">
        <v>50860</v>
      </c>
      <c r="B64" s="175" t="s">
        <v>421</v>
      </c>
      <c r="C64" s="172">
        <v>6.47</v>
      </c>
      <c r="D64" s="171">
        <v>0.09</v>
      </c>
    </row>
    <row r="65" spans="1:4" x14ac:dyDescent="0.45">
      <c r="A65" s="190">
        <v>50861</v>
      </c>
      <c r="B65" s="175" t="s">
        <v>422</v>
      </c>
      <c r="C65" s="172">
        <v>7.99</v>
      </c>
      <c r="D65" s="171">
        <v>0.11</v>
      </c>
    </row>
    <row r="66" spans="1:4" x14ac:dyDescent="0.45">
      <c r="A66" s="190">
        <v>50862</v>
      </c>
      <c r="B66" s="175" t="s">
        <v>423</v>
      </c>
      <c r="C66" s="172">
        <v>8.67</v>
      </c>
      <c r="D66" s="171">
        <v>8.7999999999999995E-2</v>
      </c>
    </row>
    <row r="67" spans="1:4" x14ac:dyDescent="0.45">
      <c r="A67" s="190">
        <v>50863</v>
      </c>
      <c r="B67" s="175" t="s">
        <v>424</v>
      </c>
      <c r="C67" s="172">
        <v>12.4</v>
      </c>
      <c r="D67" s="171">
        <v>0.18</v>
      </c>
    </row>
    <row r="68" spans="1:4" x14ac:dyDescent="0.45">
      <c r="A68" s="190">
        <v>50864</v>
      </c>
      <c r="B68" s="175" t="s">
        <v>425</v>
      </c>
      <c r="C68" s="172">
        <v>19.57</v>
      </c>
      <c r="D68" s="171">
        <v>0.44</v>
      </c>
    </row>
    <row r="69" spans="1:4" x14ac:dyDescent="0.45">
      <c r="A69" s="190">
        <v>50870</v>
      </c>
      <c r="B69" s="175" t="s">
        <v>426</v>
      </c>
      <c r="C69" s="172">
        <v>5.99</v>
      </c>
      <c r="D69" s="171">
        <v>7.0000000000000007E-2</v>
      </c>
    </row>
    <row r="70" spans="1:4" x14ac:dyDescent="0.45">
      <c r="A70" s="190">
        <v>50871</v>
      </c>
      <c r="B70" s="175" t="s">
        <v>427</v>
      </c>
      <c r="C70" s="172">
        <v>15.59</v>
      </c>
      <c r="D70" s="171">
        <v>0.12</v>
      </c>
    </row>
    <row r="71" spans="1:4" x14ac:dyDescent="0.45">
      <c r="A71" s="190">
        <v>50872</v>
      </c>
      <c r="B71" s="175" t="s">
        <v>428</v>
      </c>
      <c r="C71" s="172">
        <v>9.7899999999999991</v>
      </c>
      <c r="D71" s="171">
        <v>0.1</v>
      </c>
    </row>
    <row r="72" spans="1:4" x14ac:dyDescent="0.45">
      <c r="A72" s="190">
        <v>50873</v>
      </c>
      <c r="B72" s="175" t="s">
        <v>429</v>
      </c>
      <c r="C72" s="172">
        <v>19.87</v>
      </c>
      <c r="D72" s="171">
        <v>0.15</v>
      </c>
    </row>
    <row r="73" spans="1:4" x14ac:dyDescent="0.45">
      <c r="A73" s="190">
        <v>50877</v>
      </c>
      <c r="B73" s="175" t="s">
        <v>430</v>
      </c>
      <c r="C73" s="172">
        <v>18.989999999999998</v>
      </c>
      <c r="D73" s="171">
        <v>0.4</v>
      </c>
    </row>
    <row r="74" spans="1:4" x14ac:dyDescent="0.45">
      <c r="A74" s="190">
        <v>50878</v>
      </c>
      <c r="B74" s="175" t="s">
        <v>431</v>
      </c>
      <c r="C74" s="172">
        <v>37.25</v>
      </c>
      <c r="D74" s="171">
        <v>0.71</v>
      </c>
    </row>
    <row r="75" spans="1:4" x14ac:dyDescent="0.45">
      <c r="A75" s="190">
        <v>50879</v>
      </c>
      <c r="B75" s="175" t="s">
        <v>432</v>
      </c>
      <c r="C75" s="172">
        <v>32.79</v>
      </c>
      <c r="D75" s="171">
        <v>0.79</v>
      </c>
    </row>
    <row r="76" spans="1:4" x14ac:dyDescent="0.45">
      <c r="A76" s="190">
        <v>50880</v>
      </c>
      <c r="B76" s="175" t="s">
        <v>433</v>
      </c>
      <c r="C76" s="172">
        <v>44.69</v>
      </c>
      <c r="D76" s="171">
        <v>1.27</v>
      </c>
    </row>
    <row r="77" spans="1:4" x14ac:dyDescent="0.45">
      <c r="A77" s="190">
        <v>50883</v>
      </c>
      <c r="B77" s="175" t="s">
        <v>434</v>
      </c>
      <c r="C77" s="172">
        <v>138.32</v>
      </c>
      <c r="D77" s="171">
        <v>2.2200000000000002</v>
      </c>
    </row>
    <row r="78" spans="1:4" x14ac:dyDescent="0.45">
      <c r="A78" s="190">
        <v>50885</v>
      </c>
      <c r="B78" s="175" t="s">
        <v>435</v>
      </c>
      <c r="C78" s="172">
        <v>178.79</v>
      </c>
      <c r="D78" s="171">
        <v>3.33</v>
      </c>
    </row>
    <row r="79" spans="1:4" x14ac:dyDescent="0.45">
      <c r="A79" s="190">
        <v>50910</v>
      </c>
      <c r="B79" s="175" t="s">
        <v>436</v>
      </c>
      <c r="C79" s="172">
        <v>9.7899999999999991</v>
      </c>
      <c r="D79" s="171">
        <v>0.17</v>
      </c>
    </row>
    <row r="80" spans="1:4" x14ac:dyDescent="0.45">
      <c r="A80" s="190">
        <v>50911</v>
      </c>
      <c r="B80" s="175" t="s">
        <v>437</v>
      </c>
      <c r="C80" s="172">
        <v>15.64</v>
      </c>
      <c r="D80" s="171">
        <v>0.23</v>
      </c>
    </row>
    <row r="81" spans="1:4" x14ac:dyDescent="0.45">
      <c r="A81" s="190">
        <v>50912</v>
      </c>
      <c r="B81" s="175" t="s">
        <v>438</v>
      </c>
      <c r="C81" s="172">
        <v>21.85</v>
      </c>
      <c r="D81" s="171">
        <v>0.28000000000000003</v>
      </c>
    </row>
    <row r="82" spans="1:4" x14ac:dyDescent="0.45">
      <c r="A82" s="190">
        <v>50913</v>
      </c>
      <c r="B82" s="175" t="s">
        <v>439</v>
      </c>
      <c r="C82" s="172">
        <v>31.44</v>
      </c>
      <c r="D82" s="171">
        <v>0.4</v>
      </c>
    </row>
    <row r="83" spans="1:4" x14ac:dyDescent="0.45">
      <c r="A83" s="190">
        <v>50914</v>
      </c>
      <c r="B83" s="175" t="s">
        <v>440</v>
      </c>
      <c r="C83" s="172">
        <v>55.83</v>
      </c>
      <c r="D83" s="171">
        <v>0.67</v>
      </c>
    </row>
    <row r="84" spans="1:4" x14ac:dyDescent="0.45">
      <c r="A84" s="191">
        <v>90120</v>
      </c>
      <c r="B84" s="174" t="s">
        <v>441</v>
      </c>
      <c r="C84" s="172">
        <v>21.95</v>
      </c>
      <c r="D84" s="173">
        <v>0.47</v>
      </c>
    </row>
    <row r="85" spans="1:4" x14ac:dyDescent="0.45">
      <c r="A85" s="191" t="s">
        <v>442</v>
      </c>
      <c r="B85" s="174" t="s">
        <v>443</v>
      </c>
      <c r="C85" s="172">
        <v>3.29</v>
      </c>
      <c r="D85" s="173">
        <v>0</v>
      </c>
    </row>
    <row r="86" spans="1:4" x14ac:dyDescent="0.45">
      <c r="A86" s="189" t="s">
        <v>444</v>
      </c>
      <c r="B86" s="186" t="s">
        <v>445</v>
      </c>
      <c r="C86" s="172" t="e">
        <v>#N/A</v>
      </c>
      <c r="D86" s="171">
        <v>6</v>
      </c>
    </row>
    <row r="87" spans="1:4" x14ac:dyDescent="0.45">
      <c r="A87" s="191" t="s">
        <v>446</v>
      </c>
      <c r="B87" s="174" t="s">
        <v>447</v>
      </c>
      <c r="C87" s="172" t="e">
        <v>#N/A</v>
      </c>
      <c r="D87" s="173">
        <v>0.2</v>
      </c>
    </row>
    <row r="88" spans="1:4" x14ac:dyDescent="0.45">
      <c r="A88" s="191" t="s">
        <v>448</v>
      </c>
      <c r="B88" s="174" t="s">
        <v>449</v>
      </c>
      <c r="C88" s="172" t="e">
        <v>#N/A</v>
      </c>
      <c r="D88" s="173">
        <v>0.2</v>
      </c>
    </row>
    <row r="89" spans="1:4" x14ac:dyDescent="0.45">
      <c r="A89" s="191" t="s">
        <v>450</v>
      </c>
      <c r="B89" s="174" t="s">
        <v>451</v>
      </c>
      <c r="C89" s="172" t="e">
        <v>#N/A</v>
      </c>
      <c r="D89" s="173">
        <v>0.25</v>
      </c>
    </row>
    <row r="90" spans="1:4" x14ac:dyDescent="0.45">
      <c r="A90" s="191" t="s">
        <v>452</v>
      </c>
      <c r="B90" s="174" t="s">
        <v>453</v>
      </c>
      <c r="C90" s="172" t="e">
        <v>#N/A</v>
      </c>
      <c r="D90" s="173">
        <v>0.33</v>
      </c>
    </row>
    <row r="91" spans="1:4" x14ac:dyDescent="0.45">
      <c r="A91" s="191" t="s">
        <v>454</v>
      </c>
      <c r="B91" s="174" t="s">
        <v>455</v>
      </c>
      <c r="C91" s="172" t="e">
        <v>#N/A</v>
      </c>
      <c r="D91" s="173">
        <v>0.4</v>
      </c>
    </row>
    <row r="92" spans="1:4" x14ac:dyDescent="0.45">
      <c r="A92" s="191" t="s">
        <v>456</v>
      </c>
      <c r="B92" s="174" t="s">
        <v>457</v>
      </c>
      <c r="C92" s="172" t="e">
        <v>#N/A</v>
      </c>
      <c r="D92" s="173">
        <v>1.03</v>
      </c>
    </row>
    <row r="93" spans="1:4" x14ac:dyDescent="0.45">
      <c r="A93" s="191" t="s">
        <v>458</v>
      </c>
      <c r="B93" s="174" t="s">
        <v>459</v>
      </c>
      <c r="C93" s="172" t="e">
        <v>#N/A</v>
      </c>
      <c r="D93" s="173">
        <v>1.21</v>
      </c>
    </row>
    <row r="94" spans="1:4" x14ac:dyDescent="0.45">
      <c r="A94" s="191" t="s">
        <v>460</v>
      </c>
      <c r="B94" s="174" t="s">
        <v>461</v>
      </c>
      <c r="C94" s="172">
        <v>2.99</v>
      </c>
      <c r="D94" s="173">
        <v>0</v>
      </c>
    </row>
    <row r="95" spans="1:4" x14ac:dyDescent="0.45">
      <c r="A95" s="191" t="s">
        <v>462</v>
      </c>
      <c r="B95" s="174" t="s">
        <v>463</v>
      </c>
      <c r="C95" s="172">
        <v>2.99</v>
      </c>
      <c r="D95" s="173">
        <v>0</v>
      </c>
    </row>
    <row r="96" spans="1:4" x14ac:dyDescent="0.45">
      <c r="A96" s="191" t="s">
        <v>464</v>
      </c>
      <c r="B96" s="174" t="s">
        <v>465</v>
      </c>
      <c r="C96" s="172">
        <v>2.99</v>
      </c>
      <c r="D96" s="173">
        <v>0</v>
      </c>
    </row>
    <row r="97" spans="1:4" x14ac:dyDescent="0.45">
      <c r="A97" s="191" t="s">
        <v>466</v>
      </c>
      <c r="B97" s="174" t="s">
        <v>467</v>
      </c>
      <c r="C97" s="172">
        <v>2.99</v>
      </c>
      <c r="D97" s="173">
        <v>0</v>
      </c>
    </row>
    <row r="98" spans="1:4" x14ac:dyDescent="0.45">
      <c r="A98" s="191" t="s">
        <v>468</v>
      </c>
      <c r="B98" s="174" t="s">
        <v>469</v>
      </c>
      <c r="C98" s="172">
        <v>2.99</v>
      </c>
      <c r="D98" s="173">
        <v>0</v>
      </c>
    </row>
    <row r="99" spans="1:4" x14ac:dyDescent="0.45">
      <c r="A99" s="191" t="s">
        <v>470</v>
      </c>
      <c r="B99" s="174" t="s">
        <v>471</v>
      </c>
      <c r="C99" s="172" t="e">
        <v>#N/A</v>
      </c>
      <c r="D99" s="173">
        <v>1.6</v>
      </c>
    </row>
    <row r="100" spans="1:4" x14ac:dyDescent="0.45">
      <c r="A100" s="191" t="s">
        <v>472</v>
      </c>
      <c r="B100" s="174" t="s">
        <v>473</v>
      </c>
      <c r="C100" s="172" t="e">
        <v>#N/A</v>
      </c>
      <c r="D100" s="173">
        <v>1.61</v>
      </c>
    </row>
    <row r="101" spans="1:4" x14ac:dyDescent="0.45">
      <c r="A101" s="191" t="s">
        <v>474</v>
      </c>
      <c r="B101" s="174" t="s">
        <v>475</v>
      </c>
      <c r="C101" s="172" t="e">
        <v>#N/A</v>
      </c>
      <c r="D101" s="173">
        <v>1.5</v>
      </c>
    </row>
    <row r="102" spans="1:4" x14ac:dyDescent="0.45">
      <c r="A102" s="191" t="s">
        <v>476</v>
      </c>
      <c r="B102" s="174" t="s">
        <v>477</v>
      </c>
      <c r="C102" s="172" t="e">
        <v>#N/A</v>
      </c>
      <c r="D102" s="173" t="s">
        <v>478</v>
      </c>
    </row>
    <row r="103" spans="1:4" x14ac:dyDescent="0.45">
      <c r="A103" s="191" t="s">
        <v>479</v>
      </c>
      <c r="B103" s="174" t="s">
        <v>480</v>
      </c>
      <c r="C103" s="172">
        <v>26.47</v>
      </c>
      <c r="D103" s="173">
        <v>1.1299999999999999</v>
      </c>
    </row>
    <row r="104" spans="1:4" x14ac:dyDescent="0.45">
      <c r="A104" s="191" t="s">
        <v>481</v>
      </c>
      <c r="B104" s="174" t="s">
        <v>482</v>
      </c>
      <c r="C104" s="172">
        <v>44.29</v>
      </c>
      <c r="D104" s="173">
        <v>0.8</v>
      </c>
    </row>
    <row r="105" spans="1:4" x14ac:dyDescent="0.45">
      <c r="A105" s="191" t="s">
        <v>483</v>
      </c>
      <c r="B105" s="174" t="s">
        <v>484</v>
      </c>
      <c r="C105" s="172">
        <v>44.29</v>
      </c>
      <c r="D105" s="173">
        <v>0.6</v>
      </c>
    </row>
    <row r="106" spans="1:4" x14ac:dyDescent="0.45">
      <c r="A106" s="191" t="s">
        <v>59</v>
      </c>
      <c r="B106" s="174" t="s">
        <v>485</v>
      </c>
      <c r="C106" s="172">
        <v>3.42</v>
      </c>
      <c r="D106" s="173">
        <v>0.13750000000000001</v>
      </c>
    </row>
    <row r="107" spans="1:4" x14ac:dyDescent="0.45">
      <c r="A107" s="191" t="s">
        <v>49</v>
      </c>
      <c r="B107" s="174" t="s">
        <v>486</v>
      </c>
      <c r="C107" s="172">
        <v>4.3099999999999996</v>
      </c>
      <c r="D107" s="173">
        <v>0.33</v>
      </c>
    </row>
    <row r="108" spans="1:4" x14ac:dyDescent="0.45">
      <c r="A108" s="189" t="s">
        <v>51</v>
      </c>
      <c r="B108" s="186" t="s">
        <v>487</v>
      </c>
      <c r="C108" s="172">
        <v>2.4500000000000002</v>
      </c>
      <c r="D108" s="171">
        <v>0.09</v>
      </c>
    </row>
    <row r="109" spans="1:4" x14ac:dyDescent="0.45">
      <c r="A109" s="189" t="s">
        <v>53</v>
      </c>
      <c r="B109" s="186" t="s">
        <v>488</v>
      </c>
      <c r="C109" s="172">
        <v>2.4500000000000002</v>
      </c>
      <c r="D109" s="171">
        <v>0.1</v>
      </c>
    </row>
    <row r="110" spans="1:4" x14ac:dyDescent="0.45">
      <c r="A110" s="189" t="s">
        <v>68</v>
      </c>
      <c r="B110" s="186" t="s">
        <v>489</v>
      </c>
      <c r="C110" s="172">
        <v>19.489999999999998</v>
      </c>
      <c r="D110" s="171">
        <v>2.61</v>
      </c>
    </row>
    <row r="111" spans="1:4" x14ac:dyDescent="0.45">
      <c r="A111" s="189" t="s">
        <v>60</v>
      </c>
      <c r="B111" s="186" t="s">
        <v>485</v>
      </c>
      <c r="C111" s="172">
        <v>3.92</v>
      </c>
      <c r="D111" s="171">
        <v>0.156</v>
      </c>
    </row>
    <row r="112" spans="1:4" x14ac:dyDescent="0.45">
      <c r="A112" s="189" t="s">
        <v>62</v>
      </c>
      <c r="B112" s="186" t="s">
        <v>485</v>
      </c>
      <c r="C112" s="172">
        <v>4.7</v>
      </c>
      <c r="D112" s="171">
        <v>0.28110000000000002</v>
      </c>
    </row>
    <row r="113" spans="1:4" x14ac:dyDescent="0.45">
      <c r="A113" s="189" t="s">
        <v>54</v>
      </c>
      <c r="B113" s="186" t="s">
        <v>488</v>
      </c>
      <c r="C113" s="172">
        <v>2.84</v>
      </c>
      <c r="D113" s="171">
        <v>0.12</v>
      </c>
    </row>
    <row r="114" spans="1:4" x14ac:dyDescent="0.45">
      <c r="A114" s="189" t="s">
        <v>63</v>
      </c>
      <c r="B114" s="186" t="s">
        <v>485</v>
      </c>
      <c r="C114" s="172">
        <v>5.4</v>
      </c>
      <c r="D114" s="171">
        <v>0.4</v>
      </c>
    </row>
    <row r="115" spans="1:4" x14ac:dyDescent="0.45">
      <c r="A115" s="189" t="s">
        <v>47</v>
      </c>
      <c r="B115" s="186" t="s">
        <v>490</v>
      </c>
      <c r="C115" s="172">
        <v>11.23</v>
      </c>
      <c r="D115" s="171">
        <v>1.7</v>
      </c>
    </row>
    <row r="116" spans="1:4" x14ac:dyDescent="0.45">
      <c r="A116" s="191" t="s">
        <v>47</v>
      </c>
      <c r="B116" s="174" t="s">
        <v>490</v>
      </c>
      <c r="C116" s="172">
        <v>11.23</v>
      </c>
      <c r="D116" s="173">
        <v>1.7</v>
      </c>
    </row>
    <row r="117" spans="1:4" x14ac:dyDescent="0.45">
      <c r="A117" s="189" t="s">
        <v>48</v>
      </c>
      <c r="B117" s="186" t="s">
        <v>491</v>
      </c>
      <c r="C117" s="172">
        <v>12.97</v>
      </c>
      <c r="D117" s="171">
        <v>1.63</v>
      </c>
    </row>
    <row r="118" spans="1:4" x14ac:dyDescent="0.45">
      <c r="A118" s="189" t="s">
        <v>251</v>
      </c>
      <c r="B118" s="186" t="s">
        <v>492</v>
      </c>
      <c r="C118" s="172">
        <v>36.950000000000003</v>
      </c>
      <c r="D118" s="171">
        <v>0.2</v>
      </c>
    </row>
    <row r="119" spans="1:4" x14ac:dyDescent="0.45">
      <c r="A119" s="189" t="s">
        <v>252</v>
      </c>
      <c r="B119" s="186" t="s">
        <v>493</v>
      </c>
      <c r="C119" s="172">
        <v>35.25</v>
      </c>
      <c r="D119" s="171">
        <v>0.2</v>
      </c>
    </row>
    <row r="120" spans="1:4" s="1" customFormat="1" x14ac:dyDescent="0.45">
      <c r="A120" s="189" t="s">
        <v>253</v>
      </c>
      <c r="B120" s="186" t="s">
        <v>494</v>
      </c>
      <c r="C120" s="172">
        <v>37.1</v>
      </c>
      <c r="D120" s="171">
        <v>0.3</v>
      </c>
    </row>
    <row r="121" spans="1:4" s="1" customFormat="1" x14ac:dyDescent="0.45">
      <c r="A121" s="189" t="s">
        <v>234</v>
      </c>
      <c r="B121" s="186" t="s">
        <v>495</v>
      </c>
      <c r="C121" s="172">
        <v>69.959999999999994</v>
      </c>
      <c r="D121" s="171">
        <v>1.64</v>
      </c>
    </row>
    <row r="122" spans="1:4" s="1" customFormat="1" x14ac:dyDescent="0.45">
      <c r="A122" s="189" t="s">
        <v>235</v>
      </c>
      <c r="B122" s="186" t="s">
        <v>495</v>
      </c>
      <c r="C122" s="172">
        <v>72.489999999999995</v>
      </c>
      <c r="D122" s="171">
        <v>1.68</v>
      </c>
    </row>
    <row r="123" spans="1:4" s="1" customFormat="1" x14ac:dyDescent="0.45">
      <c r="A123" s="189" t="s">
        <v>236</v>
      </c>
      <c r="B123" s="186" t="s">
        <v>495</v>
      </c>
      <c r="C123" s="172">
        <v>189.94</v>
      </c>
      <c r="D123" s="171">
        <v>2</v>
      </c>
    </row>
    <row r="124" spans="1:4" s="1" customFormat="1" x14ac:dyDescent="0.45">
      <c r="A124" s="189" t="s">
        <v>250</v>
      </c>
      <c r="B124" s="186" t="s">
        <v>496</v>
      </c>
      <c r="C124" s="172">
        <v>11.95</v>
      </c>
      <c r="D124" s="171">
        <v>0.2</v>
      </c>
    </row>
    <row r="125" spans="1:4" s="1" customFormat="1" x14ac:dyDescent="0.45">
      <c r="A125" s="189" t="s">
        <v>248</v>
      </c>
      <c r="B125" s="186" t="s">
        <v>497</v>
      </c>
      <c r="C125" s="172">
        <v>43.99</v>
      </c>
      <c r="D125" s="171">
        <v>1.19</v>
      </c>
    </row>
    <row r="126" spans="1:4" s="1" customFormat="1" x14ac:dyDescent="0.45">
      <c r="A126" s="189" t="s">
        <v>246</v>
      </c>
      <c r="B126" s="186" t="s">
        <v>498</v>
      </c>
      <c r="C126" s="172">
        <v>99.99</v>
      </c>
      <c r="D126" s="171">
        <v>1</v>
      </c>
    </row>
    <row r="127" spans="1:4" s="1" customFormat="1" x14ac:dyDescent="0.45">
      <c r="A127" s="189" t="s">
        <v>245</v>
      </c>
      <c r="B127" s="186" t="s">
        <v>499</v>
      </c>
      <c r="C127" s="172">
        <v>21.95</v>
      </c>
      <c r="D127" s="171">
        <v>0.14000000000000001</v>
      </c>
    </row>
    <row r="128" spans="1:4" s="1" customFormat="1" x14ac:dyDescent="0.45">
      <c r="A128" s="191" t="s">
        <v>500</v>
      </c>
      <c r="B128" s="174" t="s">
        <v>501</v>
      </c>
      <c r="C128" s="172">
        <v>19.25</v>
      </c>
      <c r="D128" s="173">
        <v>0.15</v>
      </c>
    </row>
    <row r="129" spans="1:4" s="1" customFormat="1" x14ac:dyDescent="0.45">
      <c r="A129" s="189" t="s">
        <v>237</v>
      </c>
      <c r="B129" s="186" t="s">
        <v>495</v>
      </c>
      <c r="C129" s="172">
        <v>269.79000000000002</v>
      </c>
      <c r="D129" s="171">
        <v>4.5999999999999996</v>
      </c>
    </row>
    <row r="130" spans="1:4" s="1" customFormat="1" x14ac:dyDescent="0.45">
      <c r="A130" s="191" t="s">
        <v>289</v>
      </c>
      <c r="B130" s="174" t="s">
        <v>502</v>
      </c>
      <c r="C130" s="172">
        <v>35.950000000000003</v>
      </c>
      <c r="D130" s="173">
        <v>0.54</v>
      </c>
    </row>
    <row r="131" spans="1:4" s="1" customFormat="1" x14ac:dyDescent="0.45">
      <c r="A131" s="191" t="s">
        <v>290</v>
      </c>
      <c r="B131" s="174" t="s">
        <v>503</v>
      </c>
      <c r="C131" s="172">
        <v>37.49</v>
      </c>
      <c r="D131" s="173">
        <v>0.69</v>
      </c>
    </row>
    <row r="132" spans="1:4" s="1" customFormat="1" x14ac:dyDescent="0.45">
      <c r="A132" s="191" t="s">
        <v>291</v>
      </c>
      <c r="B132" s="174" t="s">
        <v>504</v>
      </c>
      <c r="C132" s="172">
        <v>41.99</v>
      </c>
      <c r="D132" s="173">
        <v>0.88</v>
      </c>
    </row>
    <row r="133" spans="1:4" s="1" customFormat="1" x14ac:dyDescent="0.45">
      <c r="A133" s="191" t="s">
        <v>292</v>
      </c>
      <c r="B133" s="174" t="s">
        <v>505</v>
      </c>
      <c r="C133" s="172">
        <v>51.99</v>
      </c>
      <c r="D133" s="173">
        <v>1.22</v>
      </c>
    </row>
    <row r="134" spans="1:4" s="1" customFormat="1" x14ac:dyDescent="0.45">
      <c r="A134" s="191" t="s">
        <v>294</v>
      </c>
      <c r="B134" s="174" t="s">
        <v>506</v>
      </c>
      <c r="C134" s="172">
        <v>75.489999999999995</v>
      </c>
      <c r="D134" s="173">
        <v>1.52</v>
      </c>
    </row>
    <row r="135" spans="1:4" s="1" customFormat="1" x14ac:dyDescent="0.45">
      <c r="A135" s="191" t="s">
        <v>295</v>
      </c>
      <c r="B135" s="174" t="s">
        <v>507</v>
      </c>
      <c r="C135" s="172">
        <v>85.49</v>
      </c>
      <c r="D135" s="173">
        <v>1.96</v>
      </c>
    </row>
    <row r="136" spans="1:4" s="1" customFormat="1" x14ac:dyDescent="0.45">
      <c r="A136" s="191" t="s">
        <v>293</v>
      </c>
      <c r="B136" s="174" t="s">
        <v>508</v>
      </c>
      <c r="C136" s="172">
        <v>56.56</v>
      </c>
      <c r="D136" s="173">
        <v>1.81</v>
      </c>
    </row>
    <row r="137" spans="1:4" s="1" customFormat="1" x14ac:dyDescent="0.45">
      <c r="A137" s="191" t="s">
        <v>312</v>
      </c>
      <c r="B137" s="174" t="s">
        <v>509</v>
      </c>
      <c r="C137" s="172">
        <v>151.65</v>
      </c>
      <c r="D137" s="173">
        <v>3.63</v>
      </c>
    </row>
    <row r="138" spans="1:4" s="1" customFormat="1" x14ac:dyDescent="0.45">
      <c r="A138" s="191" t="s">
        <v>313</v>
      </c>
      <c r="B138" s="174" t="s">
        <v>510</v>
      </c>
      <c r="C138" s="172">
        <v>234.57</v>
      </c>
      <c r="D138" s="173">
        <v>6</v>
      </c>
    </row>
    <row r="139" spans="1:4" s="1" customFormat="1" x14ac:dyDescent="0.45">
      <c r="A139" s="191" t="s">
        <v>314</v>
      </c>
      <c r="B139" s="174" t="s">
        <v>511</v>
      </c>
      <c r="C139" s="172">
        <v>303.32</v>
      </c>
      <c r="D139" s="173">
        <v>9</v>
      </c>
    </row>
    <row r="140" spans="1:4" s="1" customFormat="1" x14ac:dyDescent="0.45">
      <c r="A140" s="191" t="s">
        <v>315</v>
      </c>
      <c r="B140" s="174" t="s">
        <v>512</v>
      </c>
      <c r="C140" s="172">
        <v>522.65</v>
      </c>
      <c r="D140" s="173">
        <v>20</v>
      </c>
    </row>
    <row r="141" spans="1:4" s="1" customFormat="1" x14ac:dyDescent="0.45">
      <c r="A141" s="191" t="s">
        <v>513</v>
      </c>
      <c r="B141" s="174" t="s">
        <v>514</v>
      </c>
      <c r="C141" s="172" t="e">
        <v>#N/A</v>
      </c>
      <c r="D141" s="173">
        <v>26</v>
      </c>
    </row>
    <row r="142" spans="1:4" s="1" customFormat="1" x14ac:dyDescent="0.45">
      <c r="A142" s="191" t="s">
        <v>515</v>
      </c>
      <c r="B142" s="174" t="s">
        <v>516</v>
      </c>
      <c r="C142" s="172" t="e">
        <v>#N/A</v>
      </c>
      <c r="D142" s="173">
        <v>42</v>
      </c>
    </row>
    <row r="143" spans="1:4" s="1" customFormat="1" x14ac:dyDescent="0.45">
      <c r="A143" s="191" t="s">
        <v>297</v>
      </c>
      <c r="B143" s="174" t="s">
        <v>517</v>
      </c>
      <c r="C143" s="172" t="e">
        <v>#N/A</v>
      </c>
      <c r="D143" s="173">
        <v>21</v>
      </c>
    </row>
    <row r="144" spans="1:4" s="1" customFormat="1" x14ac:dyDescent="0.45">
      <c r="A144" s="191" t="s">
        <v>299</v>
      </c>
      <c r="B144" s="174" t="s">
        <v>518</v>
      </c>
      <c r="C144" s="172">
        <v>4.49</v>
      </c>
      <c r="D144" s="173">
        <v>0.12</v>
      </c>
    </row>
    <row r="145" spans="1:4" s="1" customFormat="1" x14ac:dyDescent="0.45">
      <c r="A145" s="191" t="s">
        <v>309</v>
      </c>
      <c r="B145" s="174" t="s">
        <v>519</v>
      </c>
      <c r="C145" s="172">
        <v>13.78</v>
      </c>
      <c r="D145" s="173">
        <v>0.2</v>
      </c>
    </row>
    <row r="146" spans="1:4" s="1" customFormat="1" x14ac:dyDescent="0.45">
      <c r="A146" s="191" t="s">
        <v>300</v>
      </c>
      <c r="B146" s="174" t="s">
        <v>520</v>
      </c>
      <c r="C146" s="172">
        <v>3.49</v>
      </c>
      <c r="D146" s="173">
        <v>0.06</v>
      </c>
    </row>
    <row r="147" spans="1:4" s="1" customFormat="1" x14ac:dyDescent="0.45">
      <c r="A147" s="191" t="s">
        <v>301</v>
      </c>
      <c r="B147" s="174" t="s">
        <v>521</v>
      </c>
      <c r="C147" s="172">
        <v>4.99</v>
      </c>
      <c r="D147" s="173">
        <v>0.08</v>
      </c>
    </row>
    <row r="148" spans="1:4" s="1" customFormat="1" x14ac:dyDescent="0.45">
      <c r="A148" s="191" t="s">
        <v>302</v>
      </c>
      <c r="B148" s="174" t="s">
        <v>522</v>
      </c>
      <c r="C148" s="172">
        <v>5.49</v>
      </c>
      <c r="D148" s="173">
        <v>0.12</v>
      </c>
    </row>
    <row r="149" spans="1:4" s="1" customFormat="1" x14ac:dyDescent="0.45">
      <c r="A149" s="191" t="s">
        <v>303</v>
      </c>
      <c r="B149" s="174" t="s">
        <v>523</v>
      </c>
      <c r="C149" s="172">
        <v>5.25</v>
      </c>
      <c r="D149" s="173">
        <v>0.06</v>
      </c>
    </row>
    <row r="150" spans="1:4" s="1" customFormat="1" x14ac:dyDescent="0.45">
      <c r="A150" s="191" t="s">
        <v>304</v>
      </c>
      <c r="B150" s="174" t="s">
        <v>524</v>
      </c>
      <c r="C150" s="172">
        <v>6.25</v>
      </c>
      <c r="D150" s="173">
        <v>0.2</v>
      </c>
    </row>
    <row r="151" spans="1:4" s="1" customFormat="1" x14ac:dyDescent="0.45">
      <c r="A151" s="191" t="s">
        <v>525</v>
      </c>
      <c r="B151" s="174" t="s">
        <v>526</v>
      </c>
      <c r="C151" s="172">
        <v>539.99</v>
      </c>
      <c r="D151" s="173">
        <v>30</v>
      </c>
    </row>
    <row r="152" spans="1:4" s="1" customFormat="1" x14ac:dyDescent="0.45">
      <c r="A152" s="191" t="s">
        <v>305</v>
      </c>
      <c r="B152" s="174" t="s">
        <v>527</v>
      </c>
      <c r="C152" s="172" t="e">
        <v>#N/A</v>
      </c>
      <c r="D152" s="173">
        <v>0.113</v>
      </c>
    </row>
    <row r="153" spans="1:4" s="1" customFormat="1" x14ac:dyDescent="0.45">
      <c r="A153" s="191" t="s">
        <v>306</v>
      </c>
      <c r="B153" s="174" t="s">
        <v>528</v>
      </c>
      <c r="C153" s="172">
        <v>4.49</v>
      </c>
      <c r="D153" s="173">
        <v>0.2</v>
      </c>
    </row>
    <row r="154" spans="1:4" s="1" customFormat="1" x14ac:dyDescent="0.45">
      <c r="A154" s="191" t="s">
        <v>307</v>
      </c>
      <c r="B154" s="174" t="s">
        <v>529</v>
      </c>
      <c r="C154" s="172">
        <v>5.97</v>
      </c>
      <c r="D154" s="173">
        <v>0.16</v>
      </c>
    </row>
    <row r="155" spans="1:4" s="1" customFormat="1" x14ac:dyDescent="0.45">
      <c r="A155" s="191" t="s">
        <v>308</v>
      </c>
      <c r="B155" s="174" t="s">
        <v>530</v>
      </c>
      <c r="C155" s="172">
        <v>7.73</v>
      </c>
      <c r="D155" s="173">
        <v>0.125</v>
      </c>
    </row>
    <row r="156" spans="1:4" s="1" customFormat="1" x14ac:dyDescent="0.45">
      <c r="A156" s="191" t="s">
        <v>310</v>
      </c>
      <c r="B156" s="174" t="s">
        <v>531</v>
      </c>
      <c r="C156" s="172">
        <v>14.83</v>
      </c>
      <c r="D156" s="173">
        <v>3.9</v>
      </c>
    </row>
    <row r="157" spans="1:4" s="1" customFormat="1" x14ac:dyDescent="0.45">
      <c r="A157" s="191" t="s">
        <v>532</v>
      </c>
      <c r="B157" s="174" t="s">
        <v>533</v>
      </c>
      <c r="C157" s="172" t="e">
        <v>#N/A</v>
      </c>
      <c r="D157" s="173">
        <v>7.5</v>
      </c>
    </row>
    <row r="158" spans="1:4" s="1" customFormat="1" x14ac:dyDescent="0.45">
      <c r="A158" s="191" t="s">
        <v>534</v>
      </c>
      <c r="B158" s="174" t="s">
        <v>535</v>
      </c>
      <c r="C158" s="172" t="e">
        <v>#N/A</v>
      </c>
      <c r="D158" s="173">
        <v>3</v>
      </c>
    </row>
    <row r="159" spans="1:4" s="1" customFormat="1" x14ac:dyDescent="0.45">
      <c r="A159" s="191" t="s">
        <v>204</v>
      </c>
      <c r="B159" s="174" t="s">
        <v>536</v>
      </c>
      <c r="C159" s="172">
        <v>60.97</v>
      </c>
      <c r="D159" s="173">
        <v>4</v>
      </c>
    </row>
    <row r="160" spans="1:4" s="1" customFormat="1" x14ac:dyDescent="0.45">
      <c r="A160" s="191" t="s">
        <v>205</v>
      </c>
      <c r="B160" s="174" t="s">
        <v>537</v>
      </c>
      <c r="C160" s="172">
        <v>86.9</v>
      </c>
      <c r="D160" s="173">
        <v>6</v>
      </c>
    </row>
    <row r="161" spans="1:4" s="1" customFormat="1" x14ac:dyDescent="0.45">
      <c r="A161" s="191" t="s">
        <v>206</v>
      </c>
      <c r="B161" s="174" t="s">
        <v>538</v>
      </c>
      <c r="C161" s="172">
        <v>101.29</v>
      </c>
      <c r="D161" s="173">
        <v>12</v>
      </c>
    </row>
    <row r="162" spans="1:4" s="1" customFormat="1" x14ac:dyDescent="0.45">
      <c r="A162" s="191" t="s">
        <v>207</v>
      </c>
      <c r="B162" s="174" t="s">
        <v>539</v>
      </c>
      <c r="C162" s="172">
        <v>179.91</v>
      </c>
      <c r="D162" s="173">
        <v>18</v>
      </c>
    </row>
    <row r="163" spans="1:4" s="1" customFormat="1" x14ac:dyDescent="0.45">
      <c r="A163" s="191" t="s">
        <v>208</v>
      </c>
      <c r="B163" s="174" t="s">
        <v>540</v>
      </c>
      <c r="C163" s="172">
        <v>172.99</v>
      </c>
      <c r="D163" s="173">
        <v>28</v>
      </c>
    </row>
    <row r="164" spans="1:4" s="1" customFormat="1" x14ac:dyDescent="0.45">
      <c r="A164" s="189" t="s">
        <v>209</v>
      </c>
      <c r="B164" s="186" t="s">
        <v>541</v>
      </c>
      <c r="C164" s="172">
        <v>229.95</v>
      </c>
      <c r="D164" s="171">
        <v>28</v>
      </c>
    </row>
    <row r="165" spans="1:4" s="1" customFormat="1" x14ac:dyDescent="0.45">
      <c r="A165" s="189" t="s">
        <v>18</v>
      </c>
      <c r="B165" s="187" t="s">
        <v>542</v>
      </c>
      <c r="C165" s="172">
        <v>45.99</v>
      </c>
      <c r="D165" s="171">
        <v>3</v>
      </c>
    </row>
    <row r="166" spans="1:4" s="1" customFormat="1" x14ac:dyDescent="0.45">
      <c r="A166" s="189" t="s">
        <v>31</v>
      </c>
      <c r="B166" s="187" t="s">
        <v>543</v>
      </c>
      <c r="C166" s="172">
        <v>48.29</v>
      </c>
      <c r="D166" s="171">
        <v>3</v>
      </c>
    </row>
    <row r="167" spans="1:4" s="1" customFormat="1" x14ac:dyDescent="0.45">
      <c r="A167" s="189" t="s">
        <v>544</v>
      </c>
      <c r="B167" s="186" t="s">
        <v>545</v>
      </c>
      <c r="C167" s="172">
        <v>82.41</v>
      </c>
      <c r="D167" s="171">
        <v>6.05</v>
      </c>
    </row>
    <row r="168" spans="1:4" s="1" customFormat="1" x14ac:dyDescent="0.45">
      <c r="A168" s="191" t="s">
        <v>70</v>
      </c>
      <c r="B168" s="174" t="s">
        <v>546</v>
      </c>
      <c r="C168" s="172">
        <v>14.37</v>
      </c>
      <c r="D168" s="173">
        <v>0.19</v>
      </c>
    </row>
    <row r="169" spans="1:4" s="1" customFormat="1" x14ac:dyDescent="0.45">
      <c r="A169" s="191" t="s">
        <v>87</v>
      </c>
      <c r="B169" s="174" t="s">
        <v>547</v>
      </c>
      <c r="C169" s="172">
        <v>15.67</v>
      </c>
      <c r="D169" s="173">
        <v>0.28000000000000003</v>
      </c>
    </row>
    <row r="170" spans="1:4" s="1" customFormat="1" x14ac:dyDescent="0.45">
      <c r="A170" s="191" t="s">
        <v>109</v>
      </c>
      <c r="B170" s="174" t="s">
        <v>548</v>
      </c>
      <c r="C170" s="172">
        <v>19.88</v>
      </c>
      <c r="D170" s="173">
        <v>0.17</v>
      </c>
    </row>
    <row r="171" spans="1:4" s="1" customFormat="1" x14ac:dyDescent="0.45">
      <c r="A171" s="191" t="s">
        <v>196</v>
      </c>
      <c r="B171" s="174" t="s">
        <v>549</v>
      </c>
      <c r="C171" s="172">
        <v>26.7</v>
      </c>
      <c r="D171" s="173">
        <v>0.19</v>
      </c>
    </row>
    <row r="172" spans="1:4" s="1" customFormat="1" x14ac:dyDescent="0.45">
      <c r="A172" s="191" t="s">
        <v>133</v>
      </c>
      <c r="B172" s="174" t="s">
        <v>550</v>
      </c>
      <c r="C172" s="172">
        <v>34.69</v>
      </c>
      <c r="D172" s="173">
        <v>0.56000000000000005</v>
      </c>
    </row>
    <row r="173" spans="1:4" s="1" customFormat="1" x14ac:dyDescent="0.45">
      <c r="A173" s="191" t="s">
        <v>134</v>
      </c>
      <c r="B173" s="174" t="s">
        <v>551</v>
      </c>
      <c r="C173" s="172">
        <v>34.69</v>
      </c>
      <c r="D173" s="173">
        <v>1.02</v>
      </c>
    </row>
    <row r="174" spans="1:4" s="1" customFormat="1" x14ac:dyDescent="0.45">
      <c r="A174" s="191" t="s">
        <v>220</v>
      </c>
      <c r="B174" s="174" t="s">
        <v>552</v>
      </c>
      <c r="C174" s="172">
        <v>52.95</v>
      </c>
      <c r="D174" s="173">
        <v>0</v>
      </c>
    </row>
    <row r="175" spans="1:4" s="1" customFormat="1" x14ac:dyDescent="0.45">
      <c r="A175" s="191" t="s">
        <v>175</v>
      </c>
      <c r="B175" s="174" t="s">
        <v>553</v>
      </c>
      <c r="C175" s="172">
        <v>22.63</v>
      </c>
      <c r="D175" s="173">
        <v>7.0000000000000007E-2</v>
      </c>
    </row>
    <row r="176" spans="1:4" s="1" customFormat="1" x14ac:dyDescent="0.45">
      <c r="A176" s="189" t="s">
        <v>239</v>
      </c>
      <c r="B176" s="186" t="s">
        <v>554</v>
      </c>
      <c r="C176" s="172">
        <v>7.2</v>
      </c>
      <c r="D176" s="171">
        <v>7.0000000000000007E-2</v>
      </c>
    </row>
    <row r="177" spans="1:4" s="1" customFormat="1" x14ac:dyDescent="0.45">
      <c r="A177" s="191" t="s">
        <v>555</v>
      </c>
      <c r="B177" s="174" t="s">
        <v>556</v>
      </c>
      <c r="C177" s="172" t="e">
        <v>#N/A</v>
      </c>
      <c r="D177" s="173">
        <v>1</v>
      </c>
    </row>
    <row r="178" spans="1:4" s="1" customFormat="1" x14ac:dyDescent="0.45">
      <c r="A178" s="189" t="s">
        <v>41</v>
      </c>
      <c r="B178" s="186" t="s">
        <v>557</v>
      </c>
      <c r="C178" s="172">
        <v>19.95</v>
      </c>
      <c r="D178" s="171">
        <v>0.44</v>
      </c>
    </row>
    <row r="179" spans="1:4" s="1" customFormat="1" x14ac:dyDescent="0.45">
      <c r="A179" s="191" t="s">
        <v>218</v>
      </c>
      <c r="B179" s="174" t="s">
        <v>558</v>
      </c>
      <c r="C179" s="172">
        <v>44.5</v>
      </c>
      <c r="D179" s="173">
        <v>0.4</v>
      </c>
    </row>
    <row r="180" spans="1:4" s="1" customFormat="1" x14ac:dyDescent="0.45">
      <c r="A180" s="191" t="s">
        <v>559</v>
      </c>
      <c r="B180" s="174" t="s">
        <v>560</v>
      </c>
      <c r="C180" s="172">
        <v>30.7</v>
      </c>
      <c r="D180" s="173">
        <v>2.38</v>
      </c>
    </row>
    <row r="181" spans="1:4" s="1" customFormat="1" x14ac:dyDescent="0.45">
      <c r="A181" s="191" t="s">
        <v>222</v>
      </c>
      <c r="B181" s="174" t="s">
        <v>561</v>
      </c>
      <c r="C181" s="172">
        <v>71.25</v>
      </c>
      <c r="D181" s="173">
        <v>1.1299999999999999</v>
      </c>
    </row>
    <row r="182" spans="1:4" s="1" customFormat="1" x14ac:dyDescent="0.45">
      <c r="A182" s="191" t="s">
        <v>225</v>
      </c>
      <c r="B182" s="174" t="s">
        <v>562</v>
      </c>
      <c r="C182" s="172">
        <v>59.7</v>
      </c>
      <c r="D182" s="173">
        <v>0.54</v>
      </c>
    </row>
    <row r="183" spans="1:4" s="1" customFormat="1" x14ac:dyDescent="0.45">
      <c r="A183" s="191" t="s">
        <v>117</v>
      </c>
      <c r="B183" s="174" t="s">
        <v>563</v>
      </c>
      <c r="C183" s="172">
        <v>20.45</v>
      </c>
      <c r="D183" s="173">
        <v>0</v>
      </c>
    </row>
    <row r="184" spans="1:4" s="1" customFormat="1" x14ac:dyDescent="0.45">
      <c r="A184" s="191" t="s">
        <v>564</v>
      </c>
      <c r="B184" s="174" t="s">
        <v>565</v>
      </c>
      <c r="C184" s="172">
        <v>2.99</v>
      </c>
      <c r="D184" s="173">
        <v>0.5</v>
      </c>
    </row>
    <row r="185" spans="1:4" s="1" customFormat="1" x14ac:dyDescent="0.45">
      <c r="A185" s="191" t="s">
        <v>103</v>
      </c>
      <c r="B185" s="174" t="s">
        <v>566</v>
      </c>
      <c r="C185" s="172">
        <v>30.94</v>
      </c>
      <c r="D185" s="173">
        <v>0</v>
      </c>
    </row>
    <row r="186" spans="1:4" s="1" customFormat="1" x14ac:dyDescent="0.45">
      <c r="A186" s="191" t="s">
        <v>260</v>
      </c>
      <c r="B186" s="174" t="s">
        <v>567</v>
      </c>
      <c r="C186" s="172">
        <v>4.55</v>
      </c>
      <c r="D186" s="173">
        <v>0.19</v>
      </c>
    </row>
    <row r="187" spans="1:4" s="1" customFormat="1" x14ac:dyDescent="0.45">
      <c r="A187" s="191" t="s">
        <v>568</v>
      </c>
      <c r="B187" s="174" t="s">
        <v>569</v>
      </c>
      <c r="C187" s="172">
        <v>11.65</v>
      </c>
      <c r="D187" s="173">
        <v>0.47</v>
      </c>
    </row>
    <row r="188" spans="1:4" s="1" customFormat="1" x14ac:dyDescent="0.45">
      <c r="A188" s="191" t="s">
        <v>104</v>
      </c>
      <c r="B188" s="174" t="s">
        <v>570</v>
      </c>
      <c r="C188" s="172">
        <v>32.1</v>
      </c>
      <c r="D188" s="173">
        <v>1.07</v>
      </c>
    </row>
    <row r="189" spans="1:4" s="1" customFormat="1" x14ac:dyDescent="0.45">
      <c r="A189" s="191" t="s">
        <v>144</v>
      </c>
      <c r="B189" s="174" t="s">
        <v>571</v>
      </c>
      <c r="C189" s="172">
        <v>65.97</v>
      </c>
      <c r="D189" s="173">
        <v>0.53</v>
      </c>
    </row>
    <row r="190" spans="1:4" s="1" customFormat="1" x14ac:dyDescent="0.45">
      <c r="A190" s="191" t="s">
        <v>176</v>
      </c>
      <c r="B190" s="174" t="s">
        <v>572</v>
      </c>
      <c r="C190" s="172">
        <v>22.57</v>
      </c>
      <c r="D190" s="173">
        <v>0.19</v>
      </c>
    </row>
    <row r="191" spans="1:4" s="1" customFormat="1" x14ac:dyDescent="0.45">
      <c r="A191" s="191" t="s">
        <v>186</v>
      </c>
      <c r="B191" s="174" t="s">
        <v>573</v>
      </c>
      <c r="C191" s="172">
        <v>24.47</v>
      </c>
      <c r="D191" s="173">
        <v>1.3</v>
      </c>
    </row>
    <row r="192" spans="1:4" s="1" customFormat="1" x14ac:dyDescent="0.45">
      <c r="A192" s="191" t="s">
        <v>189</v>
      </c>
      <c r="B192" s="174" t="s">
        <v>574</v>
      </c>
      <c r="C192" s="172">
        <v>25.95</v>
      </c>
      <c r="D192" s="173">
        <v>22</v>
      </c>
    </row>
    <row r="193" spans="1:4" s="1" customFormat="1" x14ac:dyDescent="0.45">
      <c r="A193" s="189" t="s">
        <v>28</v>
      </c>
      <c r="B193" s="187" t="s">
        <v>575</v>
      </c>
      <c r="C193" s="172">
        <v>23.74</v>
      </c>
      <c r="D193" s="171">
        <v>1.3</v>
      </c>
    </row>
    <row r="194" spans="1:4" s="1" customFormat="1" x14ac:dyDescent="0.45">
      <c r="A194" s="191" t="s">
        <v>28</v>
      </c>
      <c r="B194" s="174" t="s">
        <v>575</v>
      </c>
      <c r="C194" s="172">
        <v>23.74</v>
      </c>
      <c r="D194" s="173">
        <v>4.2</v>
      </c>
    </row>
    <row r="195" spans="1:4" s="1" customFormat="1" x14ac:dyDescent="0.45">
      <c r="A195" s="191" t="s">
        <v>576</v>
      </c>
      <c r="B195" s="174" t="s">
        <v>577</v>
      </c>
      <c r="C195" s="172">
        <v>270.58999999999997</v>
      </c>
      <c r="D195" s="173">
        <v>1</v>
      </c>
    </row>
    <row r="196" spans="1:4" s="1" customFormat="1" x14ac:dyDescent="0.45">
      <c r="A196" s="191" t="s">
        <v>578</v>
      </c>
      <c r="B196" s="174" t="s">
        <v>579</v>
      </c>
      <c r="C196" s="172">
        <v>26.95</v>
      </c>
      <c r="D196" s="173">
        <v>70</v>
      </c>
    </row>
    <row r="197" spans="1:4" s="1" customFormat="1" x14ac:dyDescent="0.45">
      <c r="A197" s="189" t="s">
        <v>20</v>
      </c>
      <c r="B197" s="187" t="s">
        <v>580</v>
      </c>
      <c r="C197" s="172">
        <v>65.95</v>
      </c>
      <c r="D197" s="171">
        <v>4.2</v>
      </c>
    </row>
    <row r="198" spans="1:4" s="1" customFormat="1" x14ac:dyDescent="0.45">
      <c r="A198" s="191" t="s">
        <v>581</v>
      </c>
      <c r="B198" s="174" t="s">
        <v>582</v>
      </c>
      <c r="C198" s="172">
        <v>751.87</v>
      </c>
      <c r="D198" s="173">
        <v>1.19</v>
      </c>
    </row>
    <row r="199" spans="1:4" s="1" customFormat="1" x14ac:dyDescent="0.45">
      <c r="A199" s="189" t="s">
        <v>32</v>
      </c>
      <c r="B199" s="187" t="s">
        <v>583</v>
      </c>
      <c r="C199" s="172">
        <v>72.55</v>
      </c>
      <c r="D199" s="171">
        <v>4.2</v>
      </c>
    </row>
    <row r="200" spans="1:4" s="1" customFormat="1" x14ac:dyDescent="0.45">
      <c r="A200" s="189" t="s">
        <v>584</v>
      </c>
      <c r="B200" s="186" t="s">
        <v>585</v>
      </c>
      <c r="C200" s="172">
        <v>101.81</v>
      </c>
      <c r="D200" s="171">
        <v>7.8</v>
      </c>
    </row>
    <row r="201" spans="1:4" s="1" customFormat="1" x14ac:dyDescent="0.45">
      <c r="A201" s="191" t="s">
        <v>72</v>
      </c>
      <c r="B201" s="174" t="s">
        <v>546</v>
      </c>
      <c r="C201" s="172">
        <v>22.27</v>
      </c>
      <c r="D201" s="173">
        <v>0.36</v>
      </c>
    </row>
    <row r="202" spans="1:4" s="1" customFormat="1" x14ac:dyDescent="0.45">
      <c r="A202" s="191" t="s">
        <v>88</v>
      </c>
      <c r="B202" s="174" t="s">
        <v>547</v>
      </c>
      <c r="C202" s="172">
        <v>23.64</v>
      </c>
      <c r="D202" s="173">
        <v>0.33</v>
      </c>
    </row>
    <row r="203" spans="1:4" s="1" customFormat="1" x14ac:dyDescent="0.45">
      <c r="A203" s="191" t="s">
        <v>95</v>
      </c>
      <c r="B203" s="174" t="s">
        <v>586</v>
      </c>
      <c r="C203" s="172">
        <v>23.94</v>
      </c>
      <c r="D203" s="173">
        <v>0.5</v>
      </c>
    </row>
    <row r="204" spans="1:4" s="1" customFormat="1" x14ac:dyDescent="0.45">
      <c r="A204" s="191" t="s">
        <v>110</v>
      </c>
      <c r="B204" s="174" t="s">
        <v>548</v>
      </c>
      <c r="C204" s="172">
        <v>28.05</v>
      </c>
      <c r="D204" s="173">
        <v>0.31</v>
      </c>
    </row>
    <row r="205" spans="1:4" s="1" customFormat="1" x14ac:dyDescent="0.45">
      <c r="A205" s="191" t="s">
        <v>197</v>
      </c>
      <c r="B205" s="174" t="s">
        <v>549</v>
      </c>
      <c r="C205" s="172">
        <v>34.950000000000003</v>
      </c>
      <c r="D205" s="173">
        <v>0.3</v>
      </c>
    </row>
    <row r="206" spans="1:4" s="1" customFormat="1" x14ac:dyDescent="0.45">
      <c r="A206" s="191" t="s">
        <v>135</v>
      </c>
      <c r="B206" s="174" t="s">
        <v>587</v>
      </c>
      <c r="C206" s="172">
        <v>41.65</v>
      </c>
      <c r="D206" s="173">
        <v>1.05</v>
      </c>
    </row>
    <row r="207" spans="1:4" s="1" customFormat="1" x14ac:dyDescent="0.45">
      <c r="A207" s="191" t="s">
        <v>137</v>
      </c>
      <c r="B207" s="174" t="s">
        <v>588</v>
      </c>
      <c r="C207" s="172">
        <v>41.65</v>
      </c>
      <c r="D207" s="173">
        <v>1.05</v>
      </c>
    </row>
    <row r="208" spans="1:4" s="1" customFormat="1" x14ac:dyDescent="0.45">
      <c r="A208" s="191" t="s">
        <v>136</v>
      </c>
      <c r="B208" s="174" t="s">
        <v>589</v>
      </c>
      <c r="C208" s="172">
        <v>41.65</v>
      </c>
      <c r="D208" s="173">
        <v>1.25</v>
      </c>
    </row>
    <row r="209" spans="1:4" s="1" customFormat="1" x14ac:dyDescent="0.45">
      <c r="A209" s="191" t="s">
        <v>162</v>
      </c>
      <c r="B209" s="174" t="s">
        <v>590</v>
      </c>
      <c r="C209" s="172">
        <v>40.97</v>
      </c>
      <c r="D209" s="173">
        <v>1.24</v>
      </c>
    </row>
    <row r="210" spans="1:4" s="1" customFormat="1" x14ac:dyDescent="0.45">
      <c r="A210" s="191" t="s">
        <v>163</v>
      </c>
      <c r="B210" s="174" t="s">
        <v>591</v>
      </c>
      <c r="C210" s="172">
        <v>40.97</v>
      </c>
      <c r="D210" s="173">
        <v>1.24</v>
      </c>
    </row>
    <row r="211" spans="1:4" s="1" customFormat="1" x14ac:dyDescent="0.45">
      <c r="A211" s="191" t="s">
        <v>592</v>
      </c>
      <c r="B211" s="174" t="s">
        <v>593</v>
      </c>
      <c r="C211" s="172">
        <v>53.95</v>
      </c>
      <c r="D211" s="173">
        <v>0.33</v>
      </c>
    </row>
    <row r="212" spans="1:4" s="1" customFormat="1" x14ac:dyDescent="0.45">
      <c r="A212" s="191" t="s">
        <v>177</v>
      </c>
      <c r="B212" s="174" t="s">
        <v>553</v>
      </c>
      <c r="C212" s="172">
        <v>28.27</v>
      </c>
      <c r="D212" s="173">
        <v>0.1</v>
      </c>
    </row>
    <row r="213" spans="1:4" s="1" customFormat="1" x14ac:dyDescent="0.45">
      <c r="A213" s="189" t="s">
        <v>240</v>
      </c>
      <c r="B213" s="186" t="s">
        <v>554</v>
      </c>
      <c r="C213" s="172">
        <v>7.95</v>
      </c>
      <c r="D213" s="171">
        <v>0.1</v>
      </c>
    </row>
    <row r="214" spans="1:4" s="1" customFormat="1" x14ac:dyDescent="0.45">
      <c r="A214" s="191" t="s">
        <v>240</v>
      </c>
      <c r="B214" s="174" t="s">
        <v>554</v>
      </c>
      <c r="C214" s="172">
        <v>7.95</v>
      </c>
      <c r="D214" s="173">
        <v>0.5</v>
      </c>
    </row>
    <row r="215" spans="1:4" s="1" customFormat="1" x14ac:dyDescent="0.45">
      <c r="A215" s="191" t="s">
        <v>594</v>
      </c>
      <c r="B215" s="174" t="s">
        <v>595</v>
      </c>
      <c r="C215" s="172" t="e">
        <v>#N/A</v>
      </c>
      <c r="D215" s="173">
        <v>1.54</v>
      </c>
    </row>
    <row r="216" spans="1:4" s="1" customFormat="1" x14ac:dyDescent="0.45">
      <c r="A216" s="189" t="s">
        <v>42</v>
      </c>
      <c r="B216" s="186" t="s">
        <v>557</v>
      </c>
      <c r="C216" s="172">
        <v>23.68</v>
      </c>
      <c r="D216" s="171">
        <v>0.5</v>
      </c>
    </row>
    <row r="217" spans="1:4" s="1" customFormat="1" x14ac:dyDescent="0.45">
      <c r="A217" s="191" t="s">
        <v>219</v>
      </c>
      <c r="B217" s="174" t="s">
        <v>596</v>
      </c>
      <c r="C217" s="172">
        <v>44.29</v>
      </c>
      <c r="D217" s="173">
        <v>1.71</v>
      </c>
    </row>
    <row r="218" spans="1:4" s="1" customFormat="1" x14ac:dyDescent="0.45">
      <c r="A218" s="191" t="s">
        <v>597</v>
      </c>
      <c r="B218" s="174" t="s">
        <v>598</v>
      </c>
      <c r="C218" s="172">
        <v>39.99</v>
      </c>
      <c r="D218" s="173">
        <v>2.66</v>
      </c>
    </row>
    <row r="219" spans="1:4" s="1" customFormat="1" x14ac:dyDescent="0.45">
      <c r="A219" s="191" t="s">
        <v>223</v>
      </c>
      <c r="B219" s="174" t="s">
        <v>599</v>
      </c>
      <c r="C219" s="172">
        <v>71.13</v>
      </c>
      <c r="D219" s="173">
        <v>1.98</v>
      </c>
    </row>
    <row r="220" spans="1:4" s="1" customFormat="1" x14ac:dyDescent="0.45">
      <c r="A220" s="191" t="s">
        <v>226</v>
      </c>
      <c r="B220" s="174" t="s">
        <v>562</v>
      </c>
      <c r="C220" s="172">
        <v>69.75</v>
      </c>
      <c r="D220" s="173">
        <v>1</v>
      </c>
    </row>
    <row r="221" spans="1:4" s="1" customFormat="1" x14ac:dyDescent="0.45">
      <c r="A221" s="191" t="s">
        <v>600</v>
      </c>
      <c r="B221" s="174" t="s">
        <v>601</v>
      </c>
      <c r="C221" s="172">
        <v>44.99</v>
      </c>
      <c r="D221" s="173">
        <v>1.71</v>
      </c>
    </row>
    <row r="222" spans="1:4" s="1" customFormat="1" x14ac:dyDescent="0.45">
      <c r="A222" s="191" t="s">
        <v>602</v>
      </c>
      <c r="B222" s="174" t="s">
        <v>603</v>
      </c>
      <c r="C222" s="172">
        <v>48.73</v>
      </c>
      <c r="D222" s="173">
        <v>0.7</v>
      </c>
    </row>
    <row r="223" spans="1:4" s="1" customFormat="1" x14ac:dyDescent="0.45">
      <c r="A223" s="191" t="s">
        <v>604</v>
      </c>
      <c r="B223" s="174" t="s">
        <v>605</v>
      </c>
      <c r="C223" s="172" t="e">
        <v>#N/A</v>
      </c>
      <c r="D223" s="173">
        <v>0.12</v>
      </c>
    </row>
    <row r="224" spans="1:4" s="1" customFormat="1" x14ac:dyDescent="0.45">
      <c r="A224" s="191" t="s">
        <v>118</v>
      </c>
      <c r="B224" s="174" t="s">
        <v>563</v>
      </c>
      <c r="C224" s="172">
        <v>32.090000000000003</v>
      </c>
      <c r="D224" s="173">
        <v>0.01</v>
      </c>
    </row>
    <row r="225" spans="1:4" s="1" customFormat="1" x14ac:dyDescent="0.45">
      <c r="A225" s="191" t="s">
        <v>606</v>
      </c>
      <c r="B225" s="174" t="s">
        <v>607</v>
      </c>
      <c r="C225" s="172">
        <v>3.09</v>
      </c>
      <c r="D225" s="173">
        <v>0.01</v>
      </c>
    </row>
    <row r="226" spans="1:4" s="1" customFormat="1" x14ac:dyDescent="0.45">
      <c r="A226" s="191" t="s">
        <v>608</v>
      </c>
      <c r="B226" s="174" t="s">
        <v>609</v>
      </c>
      <c r="C226" s="172">
        <v>3.09</v>
      </c>
      <c r="D226" s="173">
        <v>0</v>
      </c>
    </row>
    <row r="227" spans="1:4" s="1" customFormat="1" x14ac:dyDescent="0.45">
      <c r="A227" s="191" t="s">
        <v>610</v>
      </c>
      <c r="B227" s="174" t="s">
        <v>611</v>
      </c>
      <c r="C227" s="172">
        <v>3.09</v>
      </c>
      <c r="D227" s="173">
        <v>0.5</v>
      </c>
    </row>
    <row r="228" spans="1:4" s="1" customFormat="1" x14ac:dyDescent="0.45">
      <c r="A228" s="191" t="s">
        <v>105</v>
      </c>
      <c r="B228" s="174" t="s">
        <v>566</v>
      </c>
      <c r="C228" s="172">
        <v>37.97</v>
      </c>
      <c r="D228" s="173">
        <v>0</v>
      </c>
    </row>
    <row r="229" spans="1:4" s="1" customFormat="1" x14ac:dyDescent="0.45">
      <c r="A229" s="191" t="s">
        <v>261</v>
      </c>
      <c r="B229" s="174" t="s">
        <v>612</v>
      </c>
      <c r="C229" s="172">
        <v>5.0999999999999996</v>
      </c>
      <c r="D229" s="173">
        <v>0.44</v>
      </c>
    </row>
    <row r="230" spans="1:4" s="1" customFormat="1" x14ac:dyDescent="0.45">
      <c r="A230" s="191" t="s">
        <v>613</v>
      </c>
      <c r="B230" s="174" t="s">
        <v>614</v>
      </c>
      <c r="C230" s="172">
        <v>13.15</v>
      </c>
      <c r="D230" s="173">
        <v>0.88</v>
      </c>
    </row>
    <row r="231" spans="1:4" s="1" customFormat="1" x14ac:dyDescent="0.45">
      <c r="A231" s="191" t="s">
        <v>107</v>
      </c>
      <c r="B231" s="174" t="s">
        <v>615</v>
      </c>
      <c r="C231" s="172">
        <v>37.69</v>
      </c>
      <c r="D231" s="173">
        <v>0.88</v>
      </c>
    </row>
    <row r="232" spans="1:4" s="1" customFormat="1" x14ac:dyDescent="0.45">
      <c r="A232" s="191" t="s">
        <v>106</v>
      </c>
      <c r="B232" s="174" t="s">
        <v>570</v>
      </c>
      <c r="C232" s="172">
        <v>37.69</v>
      </c>
      <c r="D232" s="173">
        <v>1.23</v>
      </c>
    </row>
    <row r="233" spans="1:4" s="1" customFormat="1" x14ac:dyDescent="0.45">
      <c r="A233" s="191" t="s">
        <v>127</v>
      </c>
      <c r="B233" s="174" t="s">
        <v>616</v>
      </c>
      <c r="C233" s="172">
        <v>27.95</v>
      </c>
      <c r="D233" s="173">
        <v>0.28999999999999998</v>
      </c>
    </row>
    <row r="234" spans="1:4" s="1" customFormat="1" x14ac:dyDescent="0.45">
      <c r="A234" s="191" t="s">
        <v>164</v>
      </c>
      <c r="B234" s="174" t="s">
        <v>617</v>
      </c>
      <c r="C234" s="172">
        <v>40.97</v>
      </c>
      <c r="D234" s="173">
        <v>0.93</v>
      </c>
    </row>
    <row r="235" spans="1:4" s="1" customFormat="1" x14ac:dyDescent="0.45">
      <c r="A235" s="191" t="s">
        <v>178</v>
      </c>
      <c r="B235" s="174" t="s">
        <v>572</v>
      </c>
      <c r="C235" s="172">
        <v>28.27</v>
      </c>
      <c r="D235" s="173">
        <v>0.27</v>
      </c>
    </row>
    <row r="236" spans="1:4" s="1" customFormat="1" x14ac:dyDescent="0.45">
      <c r="A236" s="191" t="s">
        <v>79</v>
      </c>
      <c r="B236" s="174" t="s">
        <v>618</v>
      </c>
      <c r="C236" s="172">
        <v>22.86</v>
      </c>
      <c r="D236" s="173">
        <v>0.63</v>
      </c>
    </row>
    <row r="237" spans="1:4" s="1" customFormat="1" x14ac:dyDescent="0.45">
      <c r="A237" s="191" t="s">
        <v>152</v>
      </c>
      <c r="B237" s="174" t="s">
        <v>619</v>
      </c>
      <c r="C237" s="172">
        <v>33.119999999999997</v>
      </c>
      <c r="D237" s="173">
        <v>0.01</v>
      </c>
    </row>
    <row r="238" spans="1:4" s="1" customFormat="1" x14ac:dyDescent="0.45">
      <c r="A238" s="191" t="s">
        <v>267</v>
      </c>
      <c r="B238" s="174" t="s">
        <v>620</v>
      </c>
      <c r="C238" s="172">
        <v>3.35</v>
      </c>
      <c r="D238" s="173">
        <v>0.31</v>
      </c>
    </row>
    <row r="239" spans="1:4" s="1" customFormat="1" x14ac:dyDescent="0.45">
      <c r="A239" s="191" t="s">
        <v>179</v>
      </c>
      <c r="B239" s="174" t="s">
        <v>621</v>
      </c>
      <c r="C239" s="172">
        <v>28.32</v>
      </c>
      <c r="D239" s="173">
        <v>0.35</v>
      </c>
    </row>
    <row r="240" spans="1:4" s="1" customFormat="1" x14ac:dyDescent="0.45">
      <c r="A240" s="191" t="s">
        <v>187</v>
      </c>
      <c r="B240" s="174" t="s">
        <v>622</v>
      </c>
      <c r="C240" s="172">
        <v>32.07</v>
      </c>
      <c r="D240" s="173">
        <v>1.5</v>
      </c>
    </row>
    <row r="241" spans="1:4" s="1" customFormat="1" x14ac:dyDescent="0.45">
      <c r="A241" s="191" t="s">
        <v>190</v>
      </c>
      <c r="B241" s="174" t="s">
        <v>574</v>
      </c>
      <c r="C241" s="172">
        <v>33.75</v>
      </c>
      <c r="D241" s="173">
        <v>1.72</v>
      </c>
    </row>
    <row r="242" spans="1:4" s="1" customFormat="1" x14ac:dyDescent="0.45">
      <c r="A242" s="191" t="s">
        <v>145</v>
      </c>
      <c r="B242" s="174" t="s">
        <v>571</v>
      </c>
      <c r="C242" s="172">
        <v>80.52</v>
      </c>
      <c r="D242" s="173">
        <v>0.86</v>
      </c>
    </row>
    <row r="243" spans="1:4" s="1" customFormat="1" x14ac:dyDescent="0.45">
      <c r="A243" s="191" t="s">
        <v>191</v>
      </c>
      <c r="B243" s="174" t="s">
        <v>573</v>
      </c>
      <c r="C243" s="172">
        <v>33.75</v>
      </c>
      <c r="D243" s="173">
        <v>27</v>
      </c>
    </row>
    <row r="244" spans="1:4" s="1" customFormat="1" x14ac:dyDescent="0.45">
      <c r="A244" s="191" t="s">
        <v>324</v>
      </c>
      <c r="B244" s="174" t="s">
        <v>623</v>
      </c>
      <c r="C244" s="172">
        <v>517.94000000000005</v>
      </c>
      <c r="D244" s="173">
        <v>9</v>
      </c>
    </row>
    <row r="245" spans="1:4" s="1" customFormat="1" x14ac:dyDescent="0.45">
      <c r="A245" s="191" t="s">
        <v>328</v>
      </c>
      <c r="B245" s="174" t="s">
        <v>624</v>
      </c>
      <c r="C245" s="172">
        <v>374.99</v>
      </c>
      <c r="D245" s="173">
        <v>34</v>
      </c>
    </row>
    <row r="246" spans="1:4" s="1" customFormat="1" x14ac:dyDescent="0.45">
      <c r="A246" s="191" t="s">
        <v>325</v>
      </c>
      <c r="B246" s="174" t="s">
        <v>625</v>
      </c>
      <c r="C246" s="172">
        <v>724.99</v>
      </c>
      <c r="D246" s="173">
        <v>11.6</v>
      </c>
    </row>
    <row r="247" spans="1:4" s="1" customFormat="1" x14ac:dyDescent="0.45">
      <c r="A247" s="191" t="s">
        <v>329</v>
      </c>
      <c r="B247" s="174" t="s">
        <v>626</v>
      </c>
      <c r="C247" s="172">
        <v>474.99</v>
      </c>
      <c r="D247" s="173">
        <v>66</v>
      </c>
    </row>
    <row r="248" spans="1:4" s="1" customFormat="1" x14ac:dyDescent="0.45">
      <c r="A248" s="191" t="s">
        <v>326</v>
      </c>
      <c r="B248" s="174" t="s">
        <v>627</v>
      </c>
      <c r="C248" s="172">
        <v>1064.99</v>
      </c>
      <c r="D248" s="173">
        <v>12</v>
      </c>
    </row>
    <row r="249" spans="1:4" s="1" customFormat="1" x14ac:dyDescent="0.45">
      <c r="A249" s="191" t="s">
        <v>327</v>
      </c>
      <c r="B249" s="174" t="s">
        <v>628</v>
      </c>
      <c r="C249" s="172">
        <v>1294.99</v>
      </c>
      <c r="D249" s="173">
        <v>15</v>
      </c>
    </row>
    <row r="250" spans="1:4" s="1" customFormat="1" x14ac:dyDescent="0.45">
      <c r="A250" s="189" t="s">
        <v>29</v>
      </c>
      <c r="B250" s="187" t="s">
        <v>629</v>
      </c>
      <c r="C250" s="172">
        <v>34.520000000000003</v>
      </c>
      <c r="D250" s="171">
        <v>1.5</v>
      </c>
    </row>
    <row r="251" spans="1:4" s="1" customFormat="1" x14ac:dyDescent="0.45">
      <c r="A251" s="191" t="s">
        <v>630</v>
      </c>
      <c r="B251" s="174" t="s">
        <v>631</v>
      </c>
      <c r="C251" s="172">
        <v>399.57</v>
      </c>
      <c r="D251" s="173">
        <v>1.6</v>
      </c>
    </row>
    <row r="252" spans="1:4" s="1" customFormat="1" x14ac:dyDescent="0.45">
      <c r="A252" s="191" t="s">
        <v>632</v>
      </c>
      <c r="B252" s="174" t="s">
        <v>633</v>
      </c>
      <c r="C252" s="172" t="e">
        <v>#N/A</v>
      </c>
      <c r="D252" s="173">
        <v>2</v>
      </c>
    </row>
    <row r="253" spans="1:4" s="1" customFormat="1" x14ac:dyDescent="0.45">
      <c r="A253" s="191" t="s">
        <v>634</v>
      </c>
      <c r="B253" s="174" t="s">
        <v>635</v>
      </c>
      <c r="C253" s="172">
        <v>9.15</v>
      </c>
      <c r="D253" s="173">
        <v>0.02</v>
      </c>
    </row>
    <row r="254" spans="1:4" s="1" customFormat="1" x14ac:dyDescent="0.45">
      <c r="A254" s="191" t="s">
        <v>636</v>
      </c>
      <c r="B254" s="174" t="s">
        <v>637</v>
      </c>
      <c r="C254" s="172">
        <v>3.09</v>
      </c>
      <c r="D254" s="173">
        <v>0.25</v>
      </c>
    </row>
    <row r="255" spans="1:4" s="1" customFormat="1" x14ac:dyDescent="0.45">
      <c r="A255" s="191" t="s">
        <v>638</v>
      </c>
      <c r="B255" s="174" t="s">
        <v>639</v>
      </c>
      <c r="C255" s="172">
        <v>8.74</v>
      </c>
      <c r="D255" s="173">
        <v>0.24</v>
      </c>
    </row>
    <row r="256" spans="1:4" s="1" customFormat="1" x14ac:dyDescent="0.45">
      <c r="A256" s="191" t="s">
        <v>640</v>
      </c>
      <c r="B256" s="174" t="s">
        <v>641</v>
      </c>
      <c r="C256" s="172">
        <v>8.74</v>
      </c>
      <c r="D256" s="173">
        <v>0.18</v>
      </c>
    </row>
    <row r="257" spans="1:4" s="1" customFormat="1" x14ac:dyDescent="0.45">
      <c r="A257" s="191" t="s">
        <v>642</v>
      </c>
      <c r="B257" s="174" t="s">
        <v>643</v>
      </c>
      <c r="C257" s="172">
        <v>8.74</v>
      </c>
      <c r="D257" s="173">
        <v>0.21</v>
      </c>
    </row>
    <row r="258" spans="1:4" s="1" customFormat="1" x14ac:dyDescent="0.45">
      <c r="A258" s="191" t="s">
        <v>644</v>
      </c>
      <c r="B258" s="174" t="s">
        <v>645</v>
      </c>
      <c r="C258" s="172">
        <v>9.35</v>
      </c>
      <c r="D258" s="173">
        <v>0</v>
      </c>
    </row>
    <row r="259" spans="1:4" s="1" customFormat="1" x14ac:dyDescent="0.45">
      <c r="A259" s="191" t="s">
        <v>646</v>
      </c>
      <c r="B259" s="174" t="s">
        <v>647</v>
      </c>
      <c r="C259" s="172">
        <v>2.99</v>
      </c>
      <c r="D259" s="173">
        <v>0.18</v>
      </c>
    </row>
    <row r="260" spans="1:4" s="1" customFormat="1" x14ac:dyDescent="0.45">
      <c r="A260" s="191" t="s">
        <v>648</v>
      </c>
      <c r="B260" s="174" t="s">
        <v>649</v>
      </c>
      <c r="C260" s="172">
        <v>7.97</v>
      </c>
      <c r="D260" s="173">
        <v>0.11</v>
      </c>
    </row>
    <row r="261" spans="1:4" s="1" customFormat="1" x14ac:dyDescent="0.45">
      <c r="A261" s="191" t="s">
        <v>650</v>
      </c>
      <c r="B261" s="174" t="s">
        <v>651</v>
      </c>
      <c r="C261" s="172">
        <v>7.97</v>
      </c>
      <c r="D261" s="173">
        <v>8.4</v>
      </c>
    </row>
    <row r="262" spans="1:4" s="1" customFormat="1" x14ac:dyDescent="0.45">
      <c r="A262" s="189" t="s">
        <v>22</v>
      </c>
      <c r="B262" s="187" t="s">
        <v>652</v>
      </c>
      <c r="C262" s="172">
        <v>99.29</v>
      </c>
      <c r="D262" s="171">
        <v>8.4</v>
      </c>
    </row>
    <row r="263" spans="1:4" s="1" customFormat="1" x14ac:dyDescent="0.45">
      <c r="A263" s="189" t="s">
        <v>33</v>
      </c>
      <c r="B263" s="187" t="s">
        <v>653</v>
      </c>
      <c r="C263" s="172">
        <v>107.61</v>
      </c>
      <c r="D263" s="171">
        <v>8.4</v>
      </c>
    </row>
    <row r="264" spans="1:4" s="1" customFormat="1" x14ac:dyDescent="0.45">
      <c r="A264" s="191" t="s">
        <v>654</v>
      </c>
      <c r="B264" s="174" t="s">
        <v>653</v>
      </c>
      <c r="C264" s="172">
        <v>107.61</v>
      </c>
      <c r="D264" s="173">
        <v>1.05</v>
      </c>
    </row>
    <row r="265" spans="1:4" s="1" customFormat="1" x14ac:dyDescent="0.45">
      <c r="A265" s="189" t="s">
        <v>655</v>
      </c>
      <c r="B265" s="186" t="s">
        <v>656</v>
      </c>
      <c r="C265" s="172">
        <v>193.52</v>
      </c>
      <c r="D265" s="171">
        <v>14.83</v>
      </c>
    </row>
    <row r="266" spans="1:4" s="1" customFormat="1" x14ac:dyDescent="0.45">
      <c r="A266" s="191" t="s">
        <v>73</v>
      </c>
      <c r="B266" s="174" t="s">
        <v>546</v>
      </c>
      <c r="C266" s="172">
        <v>36.6</v>
      </c>
      <c r="D266" s="173">
        <v>1.26</v>
      </c>
    </row>
    <row r="267" spans="1:4" s="1" customFormat="1" x14ac:dyDescent="0.45">
      <c r="A267" s="191" t="s">
        <v>89</v>
      </c>
      <c r="B267" s="174" t="s">
        <v>547</v>
      </c>
      <c r="C267" s="172">
        <v>38.1</v>
      </c>
      <c r="D267" s="173">
        <v>1.2</v>
      </c>
    </row>
    <row r="268" spans="1:4" s="1" customFormat="1" x14ac:dyDescent="0.45">
      <c r="A268" s="191" t="s">
        <v>96</v>
      </c>
      <c r="B268" s="174" t="s">
        <v>586</v>
      </c>
      <c r="C268" s="172">
        <v>44.39</v>
      </c>
      <c r="D268" s="173">
        <v>1.78</v>
      </c>
    </row>
    <row r="269" spans="1:4" s="1" customFormat="1" x14ac:dyDescent="0.45">
      <c r="A269" s="191" t="s">
        <v>111</v>
      </c>
      <c r="B269" s="174" t="s">
        <v>548</v>
      </c>
      <c r="C269" s="172">
        <v>59.71</v>
      </c>
      <c r="D269" s="173">
        <v>1.1299999999999999</v>
      </c>
    </row>
    <row r="270" spans="1:4" s="1" customFormat="1" x14ac:dyDescent="0.45">
      <c r="A270" s="191" t="s">
        <v>198</v>
      </c>
      <c r="B270" s="174" t="s">
        <v>549</v>
      </c>
      <c r="C270" s="172">
        <v>43.5</v>
      </c>
      <c r="D270" s="173">
        <v>0.18</v>
      </c>
    </row>
    <row r="271" spans="1:4" s="1" customFormat="1" x14ac:dyDescent="0.45">
      <c r="A271" s="191" t="s">
        <v>139</v>
      </c>
      <c r="B271" s="174" t="s">
        <v>657</v>
      </c>
      <c r="C271" s="172">
        <v>63.68</v>
      </c>
      <c r="D271" s="173">
        <v>2</v>
      </c>
    </row>
    <row r="272" spans="1:4" s="1" customFormat="1" x14ac:dyDescent="0.45">
      <c r="A272" s="191" t="s">
        <v>138</v>
      </c>
      <c r="B272" s="174" t="s">
        <v>658</v>
      </c>
      <c r="C272" s="172">
        <v>63.68</v>
      </c>
      <c r="D272" s="173">
        <v>1.25</v>
      </c>
    </row>
    <row r="273" spans="1:4" s="1" customFormat="1" x14ac:dyDescent="0.45">
      <c r="A273" s="191" t="s">
        <v>165</v>
      </c>
      <c r="B273" s="174" t="s">
        <v>659</v>
      </c>
      <c r="C273" s="172">
        <v>47.11</v>
      </c>
      <c r="D273" s="173">
        <v>1.1599999999999999</v>
      </c>
    </row>
    <row r="274" spans="1:4" s="1" customFormat="1" x14ac:dyDescent="0.45">
      <c r="A274" s="191" t="s">
        <v>166</v>
      </c>
      <c r="B274" s="174" t="s">
        <v>660</v>
      </c>
      <c r="C274" s="172">
        <v>47.11</v>
      </c>
      <c r="D274" s="173">
        <v>0.02</v>
      </c>
    </row>
    <row r="275" spans="1:4" s="1" customFormat="1" x14ac:dyDescent="0.45">
      <c r="A275" s="189" t="s">
        <v>241</v>
      </c>
      <c r="B275" s="186" t="s">
        <v>554</v>
      </c>
      <c r="C275" s="172">
        <v>14.45</v>
      </c>
      <c r="D275" s="171">
        <v>0.18</v>
      </c>
    </row>
    <row r="276" spans="1:4" s="1" customFormat="1" x14ac:dyDescent="0.45">
      <c r="A276" s="189" t="s">
        <v>43</v>
      </c>
      <c r="B276" s="186" t="s">
        <v>557</v>
      </c>
      <c r="C276" s="172">
        <v>40.65</v>
      </c>
      <c r="D276" s="171">
        <v>1.81</v>
      </c>
    </row>
    <row r="277" spans="1:4" s="1" customFormat="1" x14ac:dyDescent="0.45">
      <c r="A277" s="191" t="s">
        <v>119</v>
      </c>
      <c r="B277" s="174" t="s">
        <v>563</v>
      </c>
      <c r="C277" s="172">
        <v>64.97</v>
      </c>
      <c r="D277" s="173">
        <v>0.01</v>
      </c>
    </row>
    <row r="278" spans="1:4" s="1" customFormat="1" x14ac:dyDescent="0.45">
      <c r="A278" s="191" t="s">
        <v>661</v>
      </c>
      <c r="B278" s="174" t="s">
        <v>662</v>
      </c>
      <c r="C278" s="172">
        <v>2.99</v>
      </c>
      <c r="D278" s="173">
        <v>0.01</v>
      </c>
    </row>
    <row r="279" spans="1:4" s="1" customFormat="1" x14ac:dyDescent="0.45">
      <c r="A279" s="191" t="s">
        <v>663</v>
      </c>
      <c r="B279" s="174" t="s">
        <v>664</v>
      </c>
      <c r="C279" s="172">
        <v>3.99</v>
      </c>
      <c r="D279" s="173">
        <v>0.31</v>
      </c>
    </row>
    <row r="280" spans="1:4" s="1" customFormat="1" x14ac:dyDescent="0.45">
      <c r="A280" s="191" t="s">
        <v>665</v>
      </c>
      <c r="B280" s="174" t="s">
        <v>666</v>
      </c>
      <c r="C280" s="172">
        <v>7.49</v>
      </c>
      <c r="D280" s="173">
        <v>0.08</v>
      </c>
    </row>
    <row r="281" spans="1:4" s="1" customFormat="1" x14ac:dyDescent="0.45">
      <c r="A281" s="191" t="s">
        <v>667</v>
      </c>
      <c r="B281" s="174" t="s">
        <v>668</v>
      </c>
      <c r="C281" s="172">
        <v>2.99</v>
      </c>
      <c r="D281" s="173">
        <v>0.08</v>
      </c>
    </row>
    <row r="282" spans="1:4" s="1" customFormat="1" x14ac:dyDescent="0.45">
      <c r="A282" s="191" t="s">
        <v>669</v>
      </c>
      <c r="B282" s="174" t="s">
        <v>670</v>
      </c>
      <c r="C282" s="172">
        <v>2.99</v>
      </c>
      <c r="D282" s="173">
        <v>0.01</v>
      </c>
    </row>
    <row r="283" spans="1:4" s="1" customFormat="1" x14ac:dyDescent="0.45">
      <c r="A283" s="191" t="s">
        <v>671</v>
      </c>
      <c r="B283" s="174" t="s">
        <v>672</v>
      </c>
      <c r="C283" s="172">
        <v>3.99</v>
      </c>
      <c r="D283" s="173">
        <v>0.5</v>
      </c>
    </row>
    <row r="284" spans="1:4" s="1" customFormat="1" x14ac:dyDescent="0.45">
      <c r="A284" s="191" t="s">
        <v>262</v>
      </c>
      <c r="B284" s="174" t="s">
        <v>567</v>
      </c>
      <c r="C284" s="172">
        <v>5.75</v>
      </c>
      <c r="D284" s="173">
        <v>0</v>
      </c>
    </row>
    <row r="285" spans="1:4" s="1" customFormat="1" x14ac:dyDescent="0.45">
      <c r="A285" s="191" t="s">
        <v>673</v>
      </c>
      <c r="B285" s="174" t="s">
        <v>674</v>
      </c>
      <c r="C285" s="172">
        <v>23.95</v>
      </c>
      <c r="D285" s="173">
        <v>1.1599999999999999</v>
      </c>
    </row>
    <row r="286" spans="1:4" s="1" customFormat="1" x14ac:dyDescent="0.45">
      <c r="A286" s="191" t="s">
        <v>153</v>
      </c>
      <c r="B286" s="174" t="s">
        <v>675</v>
      </c>
      <c r="C286" s="172">
        <v>40.99</v>
      </c>
      <c r="D286" s="173">
        <v>1.4</v>
      </c>
    </row>
    <row r="287" spans="1:4" s="1" customFormat="1" x14ac:dyDescent="0.45">
      <c r="A287" s="191" t="s">
        <v>167</v>
      </c>
      <c r="B287" s="174" t="s">
        <v>676</v>
      </c>
      <c r="C287" s="172">
        <v>46.88</v>
      </c>
      <c r="D287" s="173">
        <v>1.2</v>
      </c>
    </row>
    <row r="288" spans="1:4" s="1" customFormat="1" x14ac:dyDescent="0.45">
      <c r="A288" s="191" t="s">
        <v>128</v>
      </c>
      <c r="B288" s="174" t="s">
        <v>677</v>
      </c>
      <c r="C288" s="172">
        <v>54.97</v>
      </c>
      <c r="D288" s="173">
        <v>1.45</v>
      </c>
    </row>
    <row r="289" spans="1:4" s="1" customFormat="1" x14ac:dyDescent="0.45">
      <c r="A289" s="191" t="s">
        <v>129</v>
      </c>
      <c r="B289" s="174" t="s">
        <v>678</v>
      </c>
      <c r="C289" s="172">
        <v>56.48</v>
      </c>
      <c r="D289" s="173">
        <v>0.64</v>
      </c>
    </row>
    <row r="290" spans="1:4" s="1" customFormat="1" x14ac:dyDescent="0.45">
      <c r="A290" s="191" t="s">
        <v>154</v>
      </c>
      <c r="B290" s="174" t="s">
        <v>679</v>
      </c>
      <c r="C290" s="172">
        <v>41.9</v>
      </c>
      <c r="D290" s="173">
        <v>0.02</v>
      </c>
    </row>
    <row r="291" spans="1:4" s="1" customFormat="1" x14ac:dyDescent="0.45">
      <c r="A291" s="191" t="s">
        <v>268</v>
      </c>
      <c r="B291" s="174" t="s">
        <v>680</v>
      </c>
      <c r="C291" s="172">
        <v>3.55</v>
      </c>
      <c r="D291" s="173">
        <v>1.05</v>
      </c>
    </row>
    <row r="292" spans="1:4" s="1" customFormat="1" x14ac:dyDescent="0.45">
      <c r="A292" s="191" t="s">
        <v>180</v>
      </c>
      <c r="B292" s="174" t="s">
        <v>681</v>
      </c>
      <c r="C292" s="172">
        <v>52.95</v>
      </c>
      <c r="D292" s="173">
        <v>0.73</v>
      </c>
    </row>
    <row r="293" spans="1:4" s="1" customFormat="1" x14ac:dyDescent="0.45">
      <c r="A293" s="191" t="s">
        <v>81</v>
      </c>
      <c r="B293" s="174" t="s">
        <v>682</v>
      </c>
      <c r="C293" s="172">
        <v>35.450000000000003</v>
      </c>
      <c r="D293" s="173">
        <v>0.7</v>
      </c>
    </row>
    <row r="294" spans="1:4" s="1" customFormat="1" x14ac:dyDescent="0.45">
      <c r="A294" s="191" t="s">
        <v>80</v>
      </c>
      <c r="B294" s="174" t="s">
        <v>683</v>
      </c>
      <c r="C294" s="172">
        <v>35.450000000000003</v>
      </c>
      <c r="D294" s="173">
        <v>1.08</v>
      </c>
    </row>
    <row r="295" spans="1:4" s="1" customFormat="1" x14ac:dyDescent="0.45">
      <c r="A295" s="191" t="s">
        <v>192</v>
      </c>
      <c r="B295" s="174" t="s">
        <v>684</v>
      </c>
      <c r="C295" s="172">
        <v>38.47</v>
      </c>
      <c r="D295" s="173">
        <v>1.2</v>
      </c>
    </row>
    <row r="296" spans="1:4" s="1" customFormat="1" x14ac:dyDescent="0.45">
      <c r="A296" s="191" t="s">
        <v>685</v>
      </c>
      <c r="B296" s="174" t="s">
        <v>686</v>
      </c>
      <c r="C296" s="172">
        <v>38.47</v>
      </c>
      <c r="D296" s="173">
        <v>4.54</v>
      </c>
    </row>
    <row r="297" spans="1:4" s="1" customFormat="1" x14ac:dyDescent="0.45">
      <c r="A297" s="191" t="s">
        <v>181</v>
      </c>
      <c r="B297" s="174" t="s">
        <v>687</v>
      </c>
      <c r="C297" s="172">
        <v>52.75</v>
      </c>
      <c r="D297" s="173">
        <v>1.28</v>
      </c>
    </row>
    <row r="298" spans="1:4" s="1" customFormat="1" x14ac:dyDescent="0.45">
      <c r="A298" s="191" t="s">
        <v>188</v>
      </c>
      <c r="B298" s="174" t="s">
        <v>688</v>
      </c>
      <c r="C298" s="172">
        <v>56.21</v>
      </c>
      <c r="D298" s="173">
        <v>10.6</v>
      </c>
    </row>
    <row r="299" spans="1:4" s="1" customFormat="1" x14ac:dyDescent="0.45">
      <c r="A299" s="191" t="s">
        <v>146</v>
      </c>
      <c r="B299" s="174" t="s">
        <v>571</v>
      </c>
      <c r="C299" s="172">
        <v>179.45</v>
      </c>
      <c r="D299" s="173">
        <v>4</v>
      </c>
    </row>
    <row r="300" spans="1:4" s="1" customFormat="1" x14ac:dyDescent="0.45">
      <c r="A300" s="189" t="s">
        <v>30</v>
      </c>
      <c r="B300" s="187" t="s">
        <v>689</v>
      </c>
      <c r="C300" s="172">
        <v>51.95</v>
      </c>
      <c r="D300" s="171">
        <v>4</v>
      </c>
    </row>
    <row r="301" spans="1:4" s="1" customFormat="1" x14ac:dyDescent="0.45">
      <c r="A301" s="191" t="s">
        <v>30</v>
      </c>
      <c r="B301" s="174" t="s">
        <v>689</v>
      </c>
      <c r="C301" s="172">
        <v>51.95</v>
      </c>
      <c r="D301" s="173">
        <v>4</v>
      </c>
    </row>
    <row r="302" spans="1:4" s="1" customFormat="1" x14ac:dyDescent="0.45">
      <c r="A302" s="191" t="s">
        <v>690</v>
      </c>
      <c r="B302" s="174" t="s">
        <v>691</v>
      </c>
      <c r="C302" s="172">
        <v>57.97</v>
      </c>
      <c r="D302" s="173">
        <v>3</v>
      </c>
    </row>
    <row r="303" spans="1:4" s="1" customFormat="1" x14ac:dyDescent="0.45">
      <c r="A303" s="189" t="s">
        <v>24</v>
      </c>
      <c r="B303" s="187" t="s">
        <v>692</v>
      </c>
      <c r="C303" s="172">
        <v>128.24</v>
      </c>
      <c r="D303" s="171">
        <v>10.6</v>
      </c>
    </row>
    <row r="304" spans="1:4" s="1" customFormat="1" x14ac:dyDescent="0.45">
      <c r="A304" s="189" t="s">
        <v>34</v>
      </c>
      <c r="B304" s="187" t="s">
        <v>693</v>
      </c>
      <c r="C304" s="172">
        <v>139.77000000000001</v>
      </c>
      <c r="D304" s="171">
        <v>10.6</v>
      </c>
    </row>
    <row r="305" spans="1:4" s="1" customFormat="1" x14ac:dyDescent="0.45">
      <c r="A305" s="191" t="s">
        <v>694</v>
      </c>
      <c r="B305" s="174" t="s">
        <v>693</v>
      </c>
      <c r="C305" s="172">
        <v>139.77000000000001</v>
      </c>
      <c r="D305" s="173">
        <v>1.9</v>
      </c>
    </row>
    <row r="306" spans="1:4" s="1" customFormat="1" x14ac:dyDescent="0.45">
      <c r="A306" s="189" t="s">
        <v>695</v>
      </c>
      <c r="B306" s="186" t="s">
        <v>696</v>
      </c>
      <c r="C306" s="172">
        <v>246.91</v>
      </c>
      <c r="D306" s="171">
        <v>18.96</v>
      </c>
    </row>
    <row r="307" spans="1:4" s="1" customFormat="1" x14ac:dyDescent="0.45">
      <c r="A307" s="191" t="s">
        <v>74</v>
      </c>
      <c r="B307" s="174" t="s">
        <v>546</v>
      </c>
      <c r="C307" s="172">
        <v>45.47</v>
      </c>
      <c r="D307" s="173">
        <v>2.4900000000000002</v>
      </c>
    </row>
    <row r="308" spans="1:4" s="1" customFormat="1" x14ac:dyDescent="0.45">
      <c r="A308" s="191" t="s">
        <v>90</v>
      </c>
      <c r="B308" s="174" t="s">
        <v>547</v>
      </c>
      <c r="C308" s="172">
        <v>53.94</v>
      </c>
      <c r="D308" s="173">
        <v>2.2000000000000002</v>
      </c>
    </row>
    <row r="309" spans="1:4" s="1" customFormat="1" x14ac:dyDescent="0.45">
      <c r="A309" s="191" t="s">
        <v>98</v>
      </c>
      <c r="B309" s="174" t="s">
        <v>586</v>
      </c>
      <c r="C309" s="172">
        <v>58.79</v>
      </c>
      <c r="D309" s="173">
        <v>3.59</v>
      </c>
    </row>
    <row r="310" spans="1:4" s="1" customFormat="1" x14ac:dyDescent="0.45">
      <c r="A310" s="191" t="s">
        <v>112</v>
      </c>
      <c r="B310" s="174" t="s">
        <v>548</v>
      </c>
      <c r="C310" s="172">
        <v>74.17</v>
      </c>
      <c r="D310" s="173">
        <v>1.96</v>
      </c>
    </row>
    <row r="311" spans="1:4" s="1" customFormat="1" x14ac:dyDescent="0.45">
      <c r="A311" s="191" t="s">
        <v>199</v>
      </c>
      <c r="B311" s="174" t="s">
        <v>549</v>
      </c>
      <c r="C311" s="172">
        <v>61.45</v>
      </c>
      <c r="D311" s="173">
        <v>0.91</v>
      </c>
    </row>
    <row r="312" spans="1:4" s="1" customFormat="1" x14ac:dyDescent="0.45">
      <c r="A312" s="191" t="s">
        <v>141</v>
      </c>
      <c r="B312" s="174" t="s">
        <v>697</v>
      </c>
      <c r="C312" s="172">
        <v>69.94</v>
      </c>
      <c r="D312" s="173">
        <v>3</v>
      </c>
    </row>
    <row r="313" spans="1:4" s="1" customFormat="1" x14ac:dyDescent="0.45">
      <c r="A313" s="191" t="s">
        <v>140</v>
      </c>
      <c r="B313" s="174" t="s">
        <v>698</v>
      </c>
      <c r="C313" s="172">
        <v>69.94</v>
      </c>
      <c r="D313" s="173">
        <v>2</v>
      </c>
    </row>
    <row r="314" spans="1:4" s="1" customFormat="1" x14ac:dyDescent="0.45">
      <c r="A314" s="191" t="s">
        <v>168</v>
      </c>
      <c r="B314" s="174" t="s">
        <v>699</v>
      </c>
      <c r="C314" s="172">
        <v>51.64</v>
      </c>
      <c r="D314" s="173">
        <v>1.57</v>
      </c>
    </row>
    <row r="315" spans="1:4" s="1" customFormat="1" x14ac:dyDescent="0.45">
      <c r="A315" s="191" t="s">
        <v>169</v>
      </c>
      <c r="B315" s="174" t="s">
        <v>700</v>
      </c>
      <c r="C315" s="172">
        <v>51.64</v>
      </c>
      <c r="D315" s="173">
        <v>0.3</v>
      </c>
    </row>
    <row r="316" spans="1:4" s="1" customFormat="1" x14ac:dyDescent="0.45">
      <c r="A316" s="189" t="s">
        <v>242</v>
      </c>
      <c r="B316" s="186" t="s">
        <v>554</v>
      </c>
      <c r="C316" s="172">
        <v>67.2</v>
      </c>
      <c r="D316" s="171">
        <v>0.91</v>
      </c>
    </row>
    <row r="317" spans="1:4" s="1" customFormat="1" x14ac:dyDescent="0.45">
      <c r="A317" s="191" t="s">
        <v>242</v>
      </c>
      <c r="B317" s="174" t="s">
        <v>554</v>
      </c>
      <c r="C317" s="172">
        <v>67.2</v>
      </c>
      <c r="D317" s="173">
        <v>2.31</v>
      </c>
    </row>
    <row r="318" spans="1:4" s="1" customFormat="1" x14ac:dyDescent="0.45">
      <c r="A318" s="189" t="s">
        <v>44</v>
      </c>
      <c r="B318" s="186" t="s">
        <v>557</v>
      </c>
      <c r="C318" s="172">
        <v>51.15</v>
      </c>
      <c r="D318" s="171">
        <v>2.31</v>
      </c>
    </row>
    <row r="319" spans="1:4" s="1" customFormat="1" x14ac:dyDescent="0.45">
      <c r="A319" s="191" t="s">
        <v>120</v>
      </c>
      <c r="B319" s="174" t="s">
        <v>563</v>
      </c>
      <c r="C319" s="172">
        <v>85.9</v>
      </c>
      <c r="D319" s="173">
        <v>0.01</v>
      </c>
    </row>
    <row r="320" spans="1:4" s="1" customFormat="1" x14ac:dyDescent="0.45">
      <c r="A320" s="191" t="s">
        <v>701</v>
      </c>
      <c r="B320" s="174" t="s">
        <v>702</v>
      </c>
      <c r="C320" s="172">
        <v>3.99</v>
      </c>
      <c r="D320" s="173">
        <v>0.01</v>
      </c>
    </row>
    <row r="321" spans="1:4" s="1" customFormat="1" x14ac:dyDescent="0.45">
      <c r="A321" s="191" t="s">
        <v>703</v>
      </c>
      <c r="B321" s="174" t="s">
        <v>704</v>
      </c>
      <c r="C321" s="172">
        <v>5.45</v>
      </c>
      <c r="D321" s="173">
        <v>0.88</v>
      </c>
    </row>
    <row r="322" spans="1:4" s="1" customFormat="1" x14ac:dyDescent="0.45">
      <c r="A322" s="191" t="s">
        <v>263</v>
      </c>
      <c r="B322" s="174" t="s">
        <v>612</v>
      </c>
      <c r="C322" s="172">
        <v>6.95</v>
      </c>
      <c r="D322" s="173">
        <v>0</v>
      </c>
    </row>
    <row r="323" spans="1:4" s="1" customFormat="1" x14ac:dyDescent="0.45">
      <c r="A323" s="191" t="s">
        <v>705</v>
      </c>
      <c r="B323" s="174" t="s">
        <v>706</v>
      </c>
      <c r="C323" s="172">
        <v>30.7</v>
      </c>
      <c r="D323" s="173">
        <v>1.57</v>
      </c>
    </row>
    <row r="324" spans="1:4" s="1" customFormat="1" x14ac:dyDescent="0.45">
      <c r="A324" s="191" t="s">
        <v>155</v>
      </c>
      <c r="B324" s="174" t="s">
        <v>707</v>
      </c>
      <c r="C324" s="172">
        <v>43.32</v>
      </c>
      <c r="D324" s="173">
        <v>2.5</v>
      </c>
    </row>
    <row r="325" spans="1:4" s="1" customFormat="1" x14ac:dyDescent="0.45">
      <c r="A325" s="191" t="s">
        <v>170</v>
      </c>
      <c r="B325" s="174" t="s">
        <v>708</v>
      </c>
      <c r="C325" s="172">
        <v>49.97</v>
      </c>
      <c r="D325" s="173">
        <v>1.6</v>
      </c>
    </row>
    <row r="326" spans="1:4" s="1" customFormat="1" x14ac:dyDescent="0.45">
      <c r="A326" s="191" t="s">
        <v>130</v>
      </c>
      <c r="B326" s="174" t="s">
        <v>709</v>
      </c>
      <c r="C326" s="172">
        <v>69.61</v>
      </c>
      <c r="D326" s="173">
        <v>2.5</v>
      </c>
    </row>
    <row r="327" spans="1:4" s="1" customFormat="1" x14ac:dyDescent="0.45">
      <c r="A327" s="191" t="s">
        <v>131</v>
      </c>
      <c r="B327" s="174" t="s">
        <v>710</v>
      </c>
      <c r="C327" s="172">
        <v>71.61</v>
      </c>
      <c r="D327" s="173">
        <v>0.99</v>
      </c>
    </row>
    <row r="328" spans="1:4" s="1" customFormat="1" x14ac:dyDescent="0.45">
      <c r="A328" s="191" t="s">
        <v>156</v>
      </c>
      <c r="B328" s="174" t="s">
        <v>711</v>
      </c>
      <c r="C328" s="172">
        <v>43.9</v>
      </c>
      <c r="D328" s="173">
        <v>0.01</v>
      </c>
    </row>
    <row r="329" spans="1:4" s="1" customFormat="1" x14ac:dyDescent="0.45">
      <c r="A329" s="191" t="s">
        <v>269</v>
      </c>
      <c r="B329" s="174" t="s">
        <v>620</v>
      </c>
      <c r="C329" s="172">
        <v>4.0999999999999996</v>
      </c>
      <c r="D329" s="173">
        <v>1.2</v>
      </c>
    </row>
    <row r="330" spans="1:4" s="1" customFormat="1" x14ac:dyDescent="0.45">
      <c r="A330" s="191" t="s">
        <v>83</v>
      </c>
      <c r="B330" s="174" t="s">
        <v>712</v>
      </c>
      <c r="C330" s="172">
        <v>45.67</v>
      </c>
      <c r="D330" s="173">
        <v>1.1000000000000001</v>
      </c>
    </row>
    <row r="331" spans="1:4" s="1" customFormat="1" x14ac:dyDescent="0.45">
      <c r="A331" s="191" t="s">
        <v>82</v>
      </c>
      <c r="B331" s="174" t="s">
        <v>713</v>
      </c>
      <c r="C331" s="172">
        <v>45.67</v>
      </c>
      <c r="D331" s="173">
        <v>1.76</v>
      </c>
    </row>
    <row r="332" spans="1:4" s="1" customFormat="1" x14ac:dyDescent="0.45">
      <c r="A332" s="191" t="s">
        <v>193</v>
      </c>
      <c r="B332" s="174" t="s">
        <v>684</v>
      </c>
      <c r="C332" s="172">
        <v>59.97</v>
      </c>
      <c r="D332" s="173">
        <v>1.6</v>
      </c>
    </row>
    <row r="333" spans="1:4" s="1" customFormat="1" x14ac:dyDescent="0.45">
      <c r="A333" s="191" t="s">
        <v>194</v>
      </c>
      <c r="B333" s="174" t="s">
        <v>714</v>
      </c>
      <c r="C333" s="172">
        <v>59.97</v>
      </c>
      <c r="D333" s="173">
        <v>7</v>
      </c>
    </row>
    <row r="334" spans="1:4" s="1" customFormat="1" x14ac:dyDescent="0.45">
      <c r="A334" s="191" t="s">
        <v>182</v>
      </c>
      <c r="B334" s="174" t="s">
        <v>687</v>
      </c>
      <c r="C334" s="172">
        <v>66.349999999999994</v>
      </c>
      <c r="D334" s="173">
        <v>1.6</v>
      </c>
    </row>
    <row r="335" spans="1:4" s="1" customFormat="1" x14ac:dyDescent="0.45">
      <c r="A335" s="191" t="s">
        <v>84</v>
      </c>
      <c r="B335" s="174" t="s">
        <v>715</v>
      </c>
      <c r="C335" s="172">
        <v>48.73</v>
      </c>
      <c r="D335" s="173">
        <v>1.79</v>
      </c>
    </row>
    <row r="336" spans="1:4" s="1" customFormat="1" x14ac:dyDescent="0.45">
      <c r="A336" s="191" t="s">
        <v>183</v>
      </c>
      <c r="B336" s="174" t="s">
        <v>716</v>
      </c>
      <c r="C336" s="172">
        <v>69.5</v>
      </c>
      <c r="D336" s="173">
        <v>0.5</v>
      </c>
    </row>
    <row r="337" spans="1:4" s="1" customFormat="1" x14ac:dyDescent="0.45">
      <c r="A337" s="191" t="s">
        <v>147</v>
      </c>
      <c r="B337" s="174" t="s">
        <v>571</v>
      </c>
      <c r="C337" s="172">
        <v>264.94</v>
      </c>
      <c r="D337" s="173">
        <v>4.0999999999999996</v>
      </c>
    </row>
    <row r="338" spans="1:4" s="1" customFormat="1" x14ac:dyDescent="0.45">
      <c r="A338" s="189" t="s">
        <v>717</v>
      </c>
      <c r="B338" s="187" t="s">
        <v>718</v>
      </c>
      <c r="C338" s="172">
        <v>67.489999999999995</v>
      </c>
      <c r="D338" s="171">
        <v>4.2</v>
      </c>
    </row>
    <row r="339" spans="1:4" s="1" customFormat="1" x14ac:dyDescent="0.45">
      <c r="A339" s="191" t="s">
        <v>719</v>
      </c>
      <c r="B339" s="174" t="s">
        <v>720</v>
      </c>
      <c r="C339" s="172">
        <v>74.95</v>
      </c>
      <c r="D339" s="173">
        <v>7</v>
      </c>
    </row>
    <row r="340" spans="1:4" s="1" customFormat="1" x14ac:dyDescent="0.45">
      <c r="A340" s="189" t="s">
        <v>721</v>
      </c>
      <c r="B340" s="186" t="s">
        <v>722</v>
      </c>
      <c r="C340" s="172">
        <v>1069.76</v>
      </c>
      <c r="D340" s="171">
        <v>26.46</v>
      </c>
    </row>
    <row r="341" spans="1:4" s="1" customFormat="1" x14ac:dyDescent="0.45">
      <c r="A341" s="189" t="s">
        <v>723</v>
      </c>
      <c r="B341" s="186" t="s">
        <v>724</v>
      </c>
      <c r="C341" s="172">
        <v>153.77000000000001</v>
      </c>
      <c r="D341" s="171">
        <v>1.85</v>
      </c>
    </row>
    <row r="342" spans="1:4" s="1" customFormat="1" x14ac:dyDescent="0.45">
      <c r="A342" s="189" t="s">
        <v>725</v>
      </c>
      <c r="B342" s="186" t="s">
        <v>726</v>
      </c>
      <c r="C342" s="172">
        <v>153.77000000000001</v>
      </c>
      <c r="D342" s="171">
        <v>1.85</v>
      </c>
    </row>
    <row r="343" spans="1:4" s="1" customFormat="1" x14ac:dyDescent="0.45">
      <c r="A343" s="189" t="s">
        <v>727</v>
      </c>
      <c r="B343" s="186" t="s">
        <v>728</v>
      </c>
      <c r="C343" s="172">
        <v>399.49</v>
      </c>
      <c r="D343" s="171">
        <v>3</v>
      </c>
    </row>
    <row r="344" spans="1:4" s="1" customFormat="1" x14ac:dyDescent="0.45">
      <c r="A344" s="189" t="s">
        <v>729</v>
      </c>
      <c r="B344" s="186" t="s">
        <v>730</v>
      </c>
      <c r="C344" s="172">
        <v>399.49</v>
      </c>
      <c r="D344" s="171">
        <v>3.04</v>
      </c>
    </row>
    <row r="345" spans="1:4" s="1" customFormat="1" x14ac:dyDescent="0.45">
      <c r="A345" s="189" t="s">
        <v>731</v>
      </c>
      <c r="B345" s="186" t="s">
        <v>732</v>
      </c>
      <c r="C345" s="172">
        <v>710.15</v>
      </c>
      <c r="D345" s="171">
        <v>5</v>
      </c>
    </row>
    <row r="346" spans="1:4" s="1" customFormat="1" x14ac:dyDescent="0.45">
      <c r="A346" s="189" t="s">
        <v>733</v>
      </c>
      <c r="B346" s="186" t="s">
        <v>734</v>
      </c>
      <c r="C346" s="172">
        <v>743.1</v>
      </c>
      <c r="D346" s="171">
        <v>6</v>
      </c>
    </row>
    <row r="347" spans="1:4" s="1" customFormat="1" x14ac:dyDescent="0.45">
      <c r="A347" s="189" t="s">
        <v>735</v>
      </c>
      <c r="B347" s="186" t="s">
        <v>736</v>
      </c>
      <c r="C347" s="172">
        <v>737.89</v>
      </c>
      <c r="D347" s="171">
        <v>24</v>
      </c>
    </row>
    <row r="348" spans="1:4" s="1" customFormat="1" x14ac:dyDescent="0.45">
      <c r="A348" s="189" t="s">
        <v>737</v>
      </c>
      <c r="B348" s="186" t="s">
        <v>738</v>
      </c>
      <c r="C348" s="172">
        <v>16.16</v>
      </c>
      <c r="D348" s="171">
        <v>0.09</v>
      </c>
    </row>
    <row r="349" spans="1:4" s="1" customFormat="1" x14ac:dyDescent="0.45">
      <c r="A349" s="189" t="s">
        <v>739</v>
      </c>
      <c r="B349" s="186" t="s">
        <v>740</v>
      </c>
      <c r="C349" s="172">
        <v>17.68</v>
      </c>
      <c r="D349" s="171">
        <v>0.13</v>
      </c>
    </row>
    <row r="350" spans="1:4" s="1" customFormat="1" x14ac:dyDescent="0.45">
      <c r="A350" s="189" t="s">
        <v>741</v>
      </c>
      <c r="B350" s="186" t="s">
        <v>742</v>
      </c>
      <c r="C350" s="172">
        <v>17.5</v>
      </c>
      <c r="D350" s="171">
        <v>0.11</v>
      </c>
    </row>
    <row r="351" spans="1:4" s="1" customFormat="1" x14ac:dyDescent="0.45">
      <c r="A351" s="189" t="s">
        <v>743</v>
      </c>
      <c r="B351" s="186" t="s">
        <v>744</v>
      </c>
      <c r="C351" s="172">
        <v>22.19</v>
      </c>
      <c r="D351" s="171">
        <v>0.26</v>
      </c>
    </row>
    <row r="352" spans="1:4" s="1" customFormat="1" x14ac:dyDescent="0.45">
      <c r="A352" s="189" t="s">
        <v>745</v>
      </c>
      <c r="B352" s="186" t="s">
        <v>746</v>
      </c>
      <c r="C352" s="172">
        <v>29.71</v>
      </c>
      <c r="D352" s="171">
        <v>0.11</v>
      </c>
    </row>
    <row r="353" spans="1:4" s="1" customFormat="1" x14ac:dyDescent="0.45">
      <c r="A353" s="189" t="s">
        <v>747</v>
      </c>
      <c r="B353" s="186" t="s">
        <v>748</v>
      </c>
      <c r="C353" s="172">
        <v>39.4</v>
      </c>
      <c r="D353" s="171">
        <v>0.26</v>
      </c>
    </row>
    <row r="354" spans="1:4" s="1" customFormat="1" x14ac:dyDescent="0.45">
      <c r="A354" s="189" t="s">
        <v>749</v>
      </c>
      <c r="B354" s="186" t="s">
        <v>750</v>
      </c>
      <c r="C354" s="172">
        <v>75.92</v>
      </c>
      <c r="D354" s="171">
        <v>1.25</v>
      </c>
    </row>
    <row r="355" spans="1:4" s="1" customFormat="1" x14ac:dyDescent="0.45">
      <c r="A355" s="189" t="s">
        <v>751</v>
      </c>
      <c r="B355" s="186" t="s">
        <v>752</v>
      </c>
      <c r="C355" s="172">
        <v>25.19</v>
      </c>
      <c r="D355" s="171">
        <v>0.11</v>
      </c>
    </row>
    <row r="356" spans="1:4" s="1" customFormat="1" x14ac:dyDescent="0.45">
      <c r="A356" s="189" t="s">
        <v>753</v>
      </c>
      <c r="B356" s="186" t="s">
        <v>754</v>
      </c>
      <c r="C356" s="172">
        <v>22.96</v>
      </c>
      <c r="D356" s="171">
        <v>0.11</v>
      </c>
    </row>
    <row r="357" spans="1:4" s="1" customFormat="1" x14ac:dyDescent="0.45">
      <c r="A357" s="189" t="s">
        <v>755</v>
      </c>
      <c r="B357" s="186" t="s">
        <v>756</v>
      </c>
      <c r="C357" s="172">
        <v>68.650000000000006</v>
      </c>
      <c r="D357" s="171">
        <v>1.3</v>
      </c>
    </row>
    <row r="358" spans="1:4" s="1" customFormat="1" x14ac:dyDescent="0.45">
      <c r="A358" s="189" t="s">
        <v>757</v>
      </c>
      <c r="B358" s="186" t="s">
        <v>758</v>
      </c>
      <c r="C358" s="172">
        <v>79.36</v>
      </c>
      <c r="D358" s="171">
        <v>1.78</v>
      </c>
    </row>
    <row r="359" spans="1:4" s="1" customFormat="1" x14ac:dyDescent="0.45">
      <c r="A359" s="189" t="s">
        <v>759</v>
      </c>
      <c r="B359" s="186" t="s">
        <v>760</v>
      </c>
      <c r="C359" s="172">
        <v>72.95</v>
      </c>
      <c r="D359" s="171">
        <v>2</v>
      </c>
    </row>
    <row r="360" spans="1:4" s="1" customFormat="1" x14ac:dyDescent="0.45">
      <c r="A360" s="189" t="s">
        <v>761</v>
      </c>
      <c r="B360" s="186" t="s">
        <v>762</v>
      </c>
      <c r="C360" s="172">
        <v>41.13</v>
      </c>
      <c r="D360" s="171">
        <v>0.13</v>
      </c>
    </row>
    <row r="361" spans="1:4" s="1" customFormat="1" x14ac:dyDescent="0.45">
      <c r="A361" s="189" t="s">
        <v>763</v>
      </c>
      <c r="B361" s="186" t="s">
        <v>764</v>
      </c>
      <c r="C361" s="172">
        <v>39.659999999999997</v>
      </c>
      <c r="D361" s="171">
        <v>0.2</v>
      </c>
    </row>
    <row r="362" spans="1:4" s="1" customFormat="1" x14ac:dyDescent="0.45">
      <c r="A362" s="189" t="s">
        <v>765</v>
      </c>
      <c r="B362" s="186" t="s">
        <v>766</v>
      </c>
      <c r="C362" s="172">
        <v>23.36</v>
      </c>
      <c r="D362" s="171">
        <v>0.33</v>
      </c>
    </row>
    <row r="363" spans="1:4" s="1" customFormat="1" x14ac:dyDescent="0.45">
      <c r="A363" s="189" t="s">
        <v>767</v>
      </c>
      <c r="B363" s="186" t="s">
        <v>768</v>
      </c>
      <c r="C363" s="172">
        <v>46.35</v>
      </c>
      <c r="D363" s="171">
        <v>0.2</v>
      </c>
    </row>
    <row r="364" spans="1:4" s="1" customFormat="1" x14ac:dyDescent="0.45">
      <c r="A364" s="189" t="s">
        <v>769</v>
      </c>
      <c r="B364" s="186" t="s">
        <v>770</v>
      </c>
      <c r="C364" s="172">
        <v>9.4700000000000006</v>
      </c>
      <c r="D364" s="171">
        <v>0.02</v>
      </c>
    </row>
    <row r="365" spans="1:4" s="1" customFormat="1" x14ac:dyDescent="0.45">
      <c r="A365" s="189" t="s">
        <v>771</v>
      </c>
      <c r="B365" s="186" t="s">
        <v>772</v>
      </c>
      <c r="C365" s="172">
        <v>36.71</v>
      </c>
      <c r="D365" s="171">
        <v>0.25</v>
      </c>
    </row>
    <row r="366" spans="1:4" s="1" customFormat="1" x14ac:dyDescent="0.45">
      <c r="A366" s="189" t="s">
        <v>773</v>
      </c>
      <c r="B366" s="186" t="s">
        <v>774</v>
      </c>
      <c r="C366" s="172">
        <v>55.9</v>
      </c>
      <c r="D366" s="171">
        <v>0.2</v>
      </c>
    </row>
    <row r="367" spans="1:4" s="1" customFormat="1" x14ac:dyDescent="0.45">
      <c r="A367" s="189" t="s">
        <v>775</v>
      </c>
      <c r="B367" s="186" t="s">
        <v>776</v>
      </c>
      <c r="C367" s="172">
        <v>67.97</v>
      </c>
      <c r="D367" s="171">
        <v>2</v>
      </c>
    </row>
    <row r="368" spans="1:4" s="1" customFormat="1" x14ac:dyDescent="0.45">
      <c r="A368" s="189" t="s">
        <v>777</v>
      </c>
      <c r="B368" s="186" t="s">
        <v>778</v>
      </c>
      <c r="C368" s="172">
        <v>27.92</v>
      </c>
      <c r="D368" s="171">
        <v>0.13</v>
      </c>
    </row>
    <row r="369" spans="1:4" s="1" customFormat="1" x14ac:dyDescent="0.45">
      <c r="A369" s="189" t="s">
        <v>779</v>
      </c>
      <c r="B369" s="186" t="s">
        <v>780</v>
      </c>
      <c r="C369" s="172">
        <v>27.92</v>
      </c>
      <c r="D369" s="171">
        <v>0.13</v>
      </c>
    </row>
    <row r="370" spans="1:4" s="1" customFormat="1" x14ac:dyDescent="0.45">
      <c r="A370" s="189" t="s">
        <v>781</v>
      </c>
      <c r="B370" s="186" t="s">
        <v>782</v>
      </c>
      <c r="C370" s="172">
        <v>25.61</v>
      </c>
      <c r="D370" s="171">
        <v>0.11</v>
      </c>
    </row>
    <row r="371" spans="1:4" s="1" customFormat="1" x14ac:dyDescent="0.45">
      <c r="A371" s="189" t="s">
        <v>783</v>
      </c>
      <c r="B371" s="186" t="s">
        <v>784</v>
      </c>
      <c r="C371" s="172">
        <v>27.2</v>
      </c>
      <c r="D371" s="171">
        <v>0.2</v>
      </c>
    </row>
    <row r="372" spans="1:4" s="1" customFormat="1" x14ac:dyDescent="0.45">
      <c r="A372" s="189" t="s">
        <v>785</v>
      </c>
      <c r="B372" s="186" t="s">
        <v>786</v>
      </c>
      <c r="C372" s="172">
        <v>27.58</v>
      </c>
      <c r="D372" s="171">
        <v>0.18</v>
      </c>
    </row>
    <row r="373" spans="1:4" s="1" customFormat="1" x14ac:dyDescent="0.45">
      <c r="A373" s="189" t="s">
        <v>787</v>
      </c>
      <c r="B373" s="186" t="s">
        <v>788</v>
      </c>
      <c r="C373" s="172">
        <v>32.33</v>
      </c>
      <c r="D373" s="171">
        <v>0.33</v>
      </c>
    </row>
    <row r="374" spans="1:4" s="1" customFormat="1" x14ac:dyDescent="0.45">
      <c r="A374" s="189" t="s">
        <v>789</v>
      </c>
      <c r="B374" s="186" t="s">
        <v>790</v>
      </c>
      <c r="C374" s="172">
        <v>39.53</v>
      </c>
      <c r="D374" s="171">
        <v>0.11</v>
      </c>
    </row>
    <row r="375" spans="1:4" s="1" customFormat="1" x14ac:dyDescent="0.45">
      <c r="A375" s="189" t="s">
        <v>791</v>
      </c>
      <c r="B375" s="186" t="s">
        <v>792</v>
      </c>
      <c r="C375" s="172">
        <v>47.93</v>
      </c>
      <c r="D375" s="171">
        <v>0.26</v>
      </c>
    </row>
    <row r="376" spans="1:4" s="1" customFormat="1" x14ac:dyDescent="0.45">
      <c r="A376" s="189" t="s">
        <v>793</v>
      </c>
      <c r="B376" s="186" t="s">
        <v>794</v>
      </c>
      <c r="C376" s="172">
        <v>47.09</v>
      </c>
      <c r="D376" s="171">
        <v>0.28999999999999998</v>
      </c>
    </row>
    <row r="377" spans="1:4" s="1" customFormat="1" x14ac:dyDescent="0.45">
      <c r="A377" s="189" t="s">
        <v>795</v>
      </c>
      <c r="B377" s="186" t="s">
        <v>796</v>
      </c>
      <c r="C377" s="172">
        <v>105.4</v>
      </c>
      <c r="D377" s="171">
        <v>1.3</v>
      </c>
    </row>
    <row r="378" spans="1:4" s="1" customFormat="1" x14ac:dyDescent="0.45">
      <c r="A378" s="189" t="s">
        <v>797</v>
      </c>
      <c r="B378" s="186" t="s">
        <v>798</v>
      </c>
      <c r="C378" s="172">
        <v>36.74</v>
      </c>
      <c r="D378" s="171">
        <v>0.13</v>
      </c>
    </row>
    <row r="379" spans="1:4" s="1" customFormat="1" x14ac:dyDescent="0.45">
      <c r="A379" s="189" t="s">
        <v>799</v>
      </c>
      <c r="B379" s="186" t="s">
        <v>800</v>
      </c>
      <c r="C379" s="172">
        <v>26.12</v>
      </c>
      <c r="D379" s="171">
        <v>0.15</v>
      </c>
    </row>
    <row r="380" spans="1:4" s="1" customFormat="1" x14ac:dyDescent="0.45">
      <c r="A380" s="189" t="s">
        <v>801</v>
      </c>
      <c r="B380" s="186" t="s">
        <v>802</v>
      </c>
      <c r="C380" s="172">
        <v>76.069999999999993</v>
      </c>
      <c r="D380" s="171">
        <v>1.35</v>
      </c>
    </row>
    <row r="381" spans="1:4" s="1" customFormat="1" x14ac:dyDescent="0.45">
      <c r="A381" s="189" t="s">
        <v>803</v>
      </c>
      <c r="B381" s="186" t="s">
        <v>804</v>
      </c>
      <c r="C381" s="172">
        <v>95.8</v>
      </c>
      <c r="D381" s="171">
        <v>2.25</v>
      </c>
    </row>
    <row r="382" spans="1:4" s="1" customFormat="1" x14ac:dyDescent="0.45">
      <c r="A382" s="189" t="s">
        <v>805</v>
      </c>
      <c r="B382" s="186" t="s">
        <v>806</v>
      </c>
      <c r="C382" s="172">
        <v>83.49</v>
      </c>
      <c r="D382" s="171">
        <v>2</v>
      </c>
    </row>
    <row r="383" spans="1:4" s="1" customFormat="1" x14ac:dyDescent="0.45">
      <c r="A383" s="189" t="s">
        <v>807</v>
      </c>
      <c r="B383" s="186" t="s">
        <v>808</v>
      </c>
      <c r="C383" s="172">
        <v>60.12</v>
      </c>
      <c r="D383" s="171">
        <v>0.15</v>
      </c>
    </row>
    <row r="384" spans="1:4" s="1" customFormat="1" x14ac:dyDescent="0.45">
      <c r="A384" s="189" t="s">
        <v>809</v>
      </c>
      <c r="B384" s="186" t="s">
        <v>810</v>
      </c>
      <c r="C384" s="172">
        <v>41.43</v>
      </c>
      <c r="D384" s="171">
        <v>0.2</v>
      </c>
    </row>
    <row r="385" spans="1:4" s="1" customFormat="1" x14ac:dyDescent="0.45">
      <c r="A385" s="189" t="s">
        <v>811</v>
      </c>
      <c r="B385" s="186" t="s">
        <v>812</v>
      </c>
      <c r="C385" s="172">
        <v>36.590000000000003</v>
      </c>
      <c r="D385" s="171">
        <v>0.44</v>
      </c>
    </row>
    <row r="386" spans="1:4" s="1" customFormat="1" x14ac:dyDescent="0.45">
      <c r="A386" s="189" t="s">
        <v>813</v>
      </c>
      <c r="B386" s="186" t="s">
        <v>814</v>
      </c>
      <c r="C386" s="172">
        <v>47.8</v>
      </c>
      <c r="D386" s="171">
        <v>0.2</v>
      </c>
    </row>
    <row r="387" spans="1:4" s="1" customFormat="1" x14ac:dyDescent="0.45">
      <c r="A387" s="189" t="s">
        <v>815</v>
      </c>
      <c r="B387" s="186" t="s">
        <v>816</v>
      </c>
      <c r="C387" s="172">
        <v>15.99</v>
      </c>
      <c r="D387" s="171">
        <v>0.03</v>
      </c>
    </row>
    <row r="388" spans="1:4" s="1" customFormat="1" x14ac:dyDescent="0.45">
      <c r="A388" s="189" t="s">
        <v>817</v>
      </c>
      <c r="B388" s="186" t="s">
        <v>818</v>
      </c>
      <c r="C388" s="172">
        <v>43.4</v>
      </c>
      <c r="D388" s="171">
        <v>0.35</v>
      </c>
    </row>
    <row r="389" spans="1:4" s="1" customFormat="1" x14ac:dyDescent="0.45">
      <c r="A389" s="189" t="s">
        <v>819</v>
      </c>
      <c r="B389" s="186" t="s">
        <v>820</v>
      </c>
      <c r="C389" s="172">
        <v>57.35</v>
      </c>
      <c r="D389" s="171">
        <v>0.2</v>
      </c>
    </row>
    <row r="390" spans="1:4" s="1" customFormat="1" x14ac:dyDescent="0.45">
      <c r="A390" s="189" t="s">
        <v>821</v>
      </c>
      <c r="B390" s="186" t="s">
        <v>822</v>
      </c>
      <c r="C390" s="172">
        <v>47.93</v>
      </c>
      <c r="D390" s="171">
        <v>0.33</v>
      </c>
    </row>
    <row r="391" spans="1:4" s="1" customFormat="1" x14ac:dyDescent="0.45">
      <c r="A391" s="189" t="s">
        <v>823</v>
      </c>
      <c r="B391" s="186" t="s">
        <v>824</v>
      </c>
      <c r="C391" s="172">
        <v>66.77</v>
      </c>
      <c r="D391" s="171">
        <v>0.51</v>
      </c>
    </row>
    <row r="392" spans="1:4" s="1" customFormat="1" x14ac:dyDescent="0.45">
      <c r="A392" s="189" t="s">
        <v>825</v>
      </c>
      <c r="B392" s="186" t="s">
        <v>826</v>
      </c>
      <c r="C392" s="172">
        <v>36.74</v>
      </c>
      <c r="D392" s="171">
        <v>0.13</v>
      </c>
    </row>
    <row r="393" spans="1:4" s="1" customFormat="1" x14ac:dyDescent="0.45">
      <c r="A393" s="189" t="s">
        <v>827</v>
      </c>
      <c r="B393" s="186" t="s">
        <v>828</v>
      </c>
      <c r="C393" s="172">
        <v>26.15</v>
      </c>
      <c r="D393" s="171">
        <v>0.11</v>
      </c>
    </row>
    <row r="394" spans="1:4" s="1" customFormat="1" x14ac:dyDescent="0.45">
      <c r="A394" s="189" t="s">
        <v>829</v>
      </c>
      <c r="B394" s="186" t="s">
        <v>830</v>
      </c>
      <c r="C394" s="172">
        <v>7.45</v>
      </c>
      <c r="D394" s="171">
        <v>0.02</v>
      </c>
    </row>
    <row r="395" spans="1:4" s="1" customFormat="1" x14ac:dyDescent="0.45">
      <c r="A395" s="189" t="s">
        <v>831</v>
      </c>
      <c r="B395" s="186" t="s">
        <v>832</v>
      </c>
      <c r="C395" s="172">
        <v>36.74</v>
      </c>
      <c r="D395" s="171">
        <v>0.15</v>
      </c>
    </row>
    <row r="396" spans="1:4" s="1" customFormat="1" x14ac:dyDescent="0.45">
      <c r="A396" s="189" t="s">
        <v>833</v>
      </c>
      <c r="B396" s="186" t="s">
        <v>834</v>
      </c>
      <c r="C396" s="172">
        <v>36.74</v>
      </c>
      <c r="D396" s="171">
        <v>0.15</v>
      </c>
    </row>
    <row r="397" spans="1:4" s="1" customFormat="1" x14ac:dyDescent="0.45">
      <c r="A397" s="189" t="s">
        <v>835</v>
      </c>
      <c r="B397" s="186" t="s">
        <v>836</v>
      </c>
      <c r="C397" s="172">
        <v>98.73</v>
      </c>
      <c r="D397" s="171">
        <v>3</v>
      </c>
    </row>
    <row r="398" spans="1:4" s="1" customFormat="1" x14ac:dyDescent="0.45">
      <c r="A398" s="189" t="s">
        <v>837</v>
      </c>
      <c r="B398" s="186" t="s">
        <v>838</v>
      </c>
      <c r="C398" s="172">
        <v>41.12</v>
      </c>
      <c r="D398" s="171">
        <v>0.35</v>
      </c>
    </row>
    <row r="399" spans="1:4" s="1" customFormat="1" x14ac:dyDescent="0.45">
      <c r="A399" s="189" t="s">
        <v>839</v>
      </c>
      <c r="B399" s="186" t="s">
        <v>840</v>
      </c>
      <c r="C399" s="172">
        <v>43.09</v>
      </c>
      <c r="D399" s="171">
        <v>0.55000000000000004</v>
      </c>
    </row>
    <row r="400" spans="1:4" s="1" customFormat="1" x14ac:dyDescent="0.45">
      <c r="A400" s="189" t="s">
        <v>841</v>
      </c>
      <c r="B400" s="186" t="s">
        <v>842</v>
      </c>
      <c r="C400" s="172">
        <v>50.21</v>
      </c>
      <c r="D400" s="171">
        <v>0.49</v>
      </c>
    </row>
    <row r="401" spans="1:4" s="1" customFormat="1" x14ac:dyDescent="0.45">
      <c r="A401" s="189" t="s">
        <v>843</v>
      </c>
      <c r="B401" s="186" t="s">
        <v>844</v>
      </c>
      <c r="C401" s="172">
        <v>67.61</v>
      </c>
      <c r="D401" s="171">
        <v>0.66</v>
      </c>
    </row>
    <row r="402" spans="1:4" s="1" customFormat="1" x14ac:dyDescent="0.45">
      <c r="A402" s="189" t="s">
        <v>845</v>
      </c>
      <c r="B402" s="186" t="s">
        <v>846</v>
      </c>
      <c r="C402" s="172">
        <v>49.28</v>
      </c>
      <c r="D402" s="171">
        <v>0.22</v>
      </c>
    </row>
    <row r="403" spans="1:4" s="1" customFormat="1" x14ac:dyDescent="0.45">
      <c r="A403" s="189" t="s">
        <v>847</v>
      </c>
      <c r="B403" s="186" t="s">
        <v>848</v>
      </c>
      <c r="C403" s="172">
        <v>71.89</v>
      </c>
      <c r="D403" s="171">
        <v>0.55000000000000004</v>
      </c>
    </row>
    <row r="404" spans="1:4" s="1" customFormat="1" x14ac:dyDescent="0.45">
      <c r="A404" s="189" t="s">
        <v>849</v>
      </c>
      <c r="B404" s="186" t="s">
        <v>850</v>
      </c>
      <c r="C404" s="172">
        <v>52.66</v>
      </c>
      <c r="D404" s="171">
        <v>0.44</v>
      </c>
    </row>
    <row r="405" spans="1:4" s="1" customFormat="1" x14ac:dyDescent="0.45">
      <c r="A405" s="189" t="s">
        <v>851</v>
      </c>
      <c r="B405" s="186" t="s">
        <v>852</v>
      </c>
      <c r="C405" s="172">
        <v>35.049999999999997</v>
      </c>
      <c r="D405" s="171">
        <v>0.55000000000000004</v>
      </c>
    </row>
    <row r="406" spans="1:4" s="1" customFormat="1" x14ac:dyDescent="0.45">
      <c r="A406" s="189" t="s">
        <v>853</v>
      </c>
      <c r="B406" s="186" t="s">
        <v>854</v>
      </c>
      <c r="C406" s="172">
        <v>75.94</v>
      </c>
      <c r="D406" s="171">
        <v>0.44</v>
      </c>
    </row>
    <row r="407" spans="1:4" s="1" customFormat="1" x14ac:dyDescent="0.45">
      <c r="A407" s="189" t="s">
        <v>855</v>
      </c>
      <c r="B407" s="186" t="s">
        <v>856</v>
      </c>
      <c r="C407" s="172">
        <v>86.34</v>
      </c>
      <c r="D407" s="171">
        <v>0.77</v>
      </c>
    </row>
    <row r="408" spans="1:4" s="1" customFormat="1" x14ac:dyDescent="0.45">
      <c r="A408" s="189" t="s">
        <v>857</v>
      </c>
      <c r="B408" s="186" t="s">
        <v>858</v>
      </c>
      <c r="C408" s="172">
        <v>38.04</v>
      </c>
      <c r="D408" s="171">
        <v>0.04</v>
      </c>
    </row>
    <row r="409" spans="1:4" s="1" customFormat="1" x14ac:dyDescent="0.45">
      <c r="A409" s="189" t="s">
        <v>859</v>
      </c>
      <c r="B409" s="186" t="s">
        <v>860</v>
      </c>
      <c r="C409" s="172">
        <v>78.23</v>
      </c>
      <c r="D409" s="171">
        <v>0.56999999999999995</v>
      </c>
    </row>
    <row r="410" spans="1:4" s="1" customFormat="1" x14ac:dyDescent="0.45">
      <c r="A410" s="189" t="s">
        <v>861</v>
      </c>
      <c r="B410" s="186" t="s">
        <v>862</v>
      </c>
      <c r="C410" s="172">
        <v>71.89</v>
      </c>
      <c r="D410" s="171">
        <v>0.55000000000000004</v>
      </c>
    </row>
    <row r="411" spans="1:4" s="1" customFormat="1" x14ac:dyDescent="0.45">
      <c r="A411" s="189" t="s">
        <v>863</v>
      </c>
      <c r="B411" s="186" t="s">
        <v>864</v>
      </c>
      <c r="C411" s="172">
        <v>71.89</v>
      </c>
      <c r="D411" s="171">
        <v>0.55000000000000004</v>
      </c>
    </row>
    <row r="412" spans="1:4" s="1" customFormat="1" x14ac:dyDescent="0.45">
      <c r="A412" s="189" t="s">
        <v>865</v>
      </c>
      <c r="B412" s="186" t="s">
        <v>866</v>
      </c>
      <c r="C412" s="172">
        <v>84.14</v>
      </c>
      <c r="D412" s="171">
        <v>0.68</v>
      </c>
    </row>
    <row r="413" spans="1:4" s="1" customFormat="1" x14ac:dyDescent="0.45">
      <c r="A413" s="189" t="s">
        <v>867</v>
      </c>
      <c r="B413" s="186" t="s">
        <v>868</v>
      </c>
      <c r="C413" s="172">
        <v>7.74</v>
      </c>
      <c r="D413" s="171">
        <v>0.03</v>
      </c>
    </row>
    <row r="414" spans="1:4" s="1" customFormat="1" x14ac:dyDescent="0.45">
      <c r="A414" s="189" t="s">
        <v>869</v>
      </c>
      <c r="B414" s="186" t="s">
        <v>870</v>
      </c>
      <c r="C414" s="172">
        <v>58.78</v>
      </c>
      <c r="D414" s="171">
        <v>0.33</v>
      </c>
    </row>
    <row r="415" spans="1:4" s="1" customFormat="1" x14ac:dyDescent="0.45">
      <c r="A415" s="189" t="s">
        <v>871</v>
      </c>
      <c r="B415" s="186" t="s">
        <v>872</v>
      </c>
      <c r="C415" s="172">
        <v>39.56</v>
      </c>
      <c r="D415" s="171">
        <v>0.22</v>
      </c>
    </row>
    <row r="416" spans="1:4" s="1" customFormat="1" x14ac:dyDescent="0.45">
      <c r="A416" s="189" t="s">
        <v>873</v>
      </c>
      <c r="B416" s="186" t="s">
        <v>874</v>
      </c>
      <c r="C416" s="172">
        <v>40.479999999999997</v>
      </c>
      <c r="D416" s="171">
        <v>0.22</v>
      </c>
    </row>
    <row r="417" spans="1:4" s="1" customFormat="1" x14ac:dyDescent="0.45">
      <c r="A417" s="189" t="s">
        <v>875</v>
      </c>
      <c r="B417" s="186" t="s">
        <v>876</v>
      </c>
      <c r="C417" s="172">
        <v>59.15</v>
      </c>
      <c r="D417" s="171">
        <v>0.35</v>
      </c>
    </row>
    <row r="418" spans="1:4" s="1" customFormat="1" x14ac:dyDescent="0.45">
      <c r="A418" s="189" t="s">
        <v>877</v>
      </c>
      <c r="B418" s="186" t="s">
        <v>878</v>
      </c>
      <c r="C418" s="172">
        <v>63.58</v>
      </c>
      <c r="D418" s="171">
        <v>0.44</v>
      </c>
    </row>
    <row r="419" spans="1:4" s="1" customFormat="1" x14ac:dyDescent="0.45">
      <c r="A419" s="189" t="s">
        <v>879</v>
      </c>
      <c r="B419" s="186" t="s">
        <v>880</v>
      </c>
      <c r="C419" s="172">
        <v>231.4</v>
      </c>
      <c r="D419" s="171">
        <v>4</v>
      </c>
    </row>
    <row r="420" spans="1:4" s="1" customFormat="1" x14ac:dyDescent="0.45">
      <c r="A420" s="189" t="s">
        <v>881</v>
      </c>
      <c r="B420" s="186" t="s">
        <v>882</v>
      </c>
      <c r="C420" s="172">
        <v>49.49</v>
      </c>
      <c r="D420" s="171">
        <v>0.51</v>
      </c>
    </row>
    <row r="421" spans="1:4" s="1" customFormat="1" x14ac:dyDescent="0.45">
      <c r="A421" s="189" t="s">
        <v>883</v>
      </c>
      <c r="B421" s="186" t="s">
        <v>884</v>
      </c>
      <c r="C421" s="172">
        <v>59.69</v>
      </c>
      <c r="D421" s="171">
        <v>0.88</v>
      </c>
    </row>
    <row r="422" spans="1:4" s="1" customFormat="1" x14ac:dyDescent="0.45">
      <c r="A422" s="189" t="s">
        <v>885</v>
      </c>
      <c r="B422" s="186" t="s">
        <v>886</v>
      </c>
      <c r="C422" s="172">
        <v>67.010000000000005</v>
      </c>
      <c r="D422" s="171">
        <v>0.77</v>
      </c>
    </row>
    <row r="423" spans="1:4" s="1" customFormat="1" x14ac:dyDescent="0.45">
      <c r="A423" s="189" t="s">
        <v>887</v>
      </c>
      <c r="B423" s="186" t="s">
        <v>888</v>
      </c>
      <c r="C423" s="172">
        <v>81.98</v>
      </c>
      <c r="D423" s="171">
        <v>0.99</v>
      </c>
    </row>
    <row r="424" spans="1:4" s="1" customFormat="1" x14ac:dyDescent="0.45">
      <c r="A424" s="189" t="s">
        <v>889</v>
      </c>
      <c r="B424" s="186" t="s">
        <v>890</v>
      </c>
      <c r="C424" s="172">
        <v>71.959999999999994</v>
      </c>
      <c r="D424" s="171">
        <v>0.22</v>
      </c>
    </row>
    <row r="425" spans="1:4" s="1" customFormat="1" x14ac:dyDescent="0.45">
      <c r="A425" s="189" t="s">
        <v>891</v>
      </c>
      <c r="B425" s="186" t="s">
        <v>892</v>
      </c>
      <c r="C425" s="172">
        <v>79.180000000000007</v>
      </c>
      <c r="D425" s="171">
        <v>0.95</v>
      </c>
    </row>
    <row r="426" spans="1:4" s="1" customFormat="1" x14ac:dyDescent="0.45">
      <c r="A426" s="189" t="s">
        <v>893</v>
      </c>
      <c r="B426" s="186" t="s">
        <v>894</v>
      </c>
      <c r="C426" s="172">
        <v>66.430000000000007</v>
      </c>
      <c r="D426" s="171">
        <v>0.6</v>
      </c>
    </row>
    <row r="427" spans="1:4" s="1" customFormat="1" x14ac:dyDescent="0.45">
      <c r="A427" s="189" t="s">
        <v>895</v>
      </c>
      <c r="B427" s="186" t="s">
        <v>896</v>
      </c>
      <c r="C427" s="172">
        <v>44.3</v>
      </c>
      <c r="D427" s="171">
        <v>0.66</v>
      </c>
    </row>
    <row r="428" spans="1:4" s="1" customFormat="1" x14ac:dyDescent="0.45">
      <c r="A428" s="189" t="s">
        <v>897</v>
      </c>
      <c r="B428" s="186" t="s">
        <v>898</v>
      </c>
      <c r="C428" s="172">
        <v>101.25</v>
      </c>
      <c r="D428" s="171">
        <v>0.66</v>
      </c>
    </row>
    <row r="429" spans="1:4" s="1" customFormat="1" x14ac:dyDescent="0.45">
      <c r="A429" s="189" t="s">
        <v>899</v>
      </c>
      <c r="B429" s="186" t="s">
        <v>900</v>
      </c>
      <c r="C429" s="172">
        <v>97.16</v>
      </c>
      <c r="D429" s="171">
        <v>1.21</v>
      </c>
    </row>
    <row r="430" spans="1:4" s="1" customFormat="1" x14ac:dyDescent="0.45">
      <c r="A430" s="189" t="s">
        <v>901</v>
      </c>
      <c r="B430" s="186" t="s">
        <v>902</v>
      </c>
      <c r="C430" s="172">
        <v>49.95</v>
      </c>
      <c r="D430" s="171">
        <v>0.05</v>
      </c>
    </row>
    <row r="431" spans="1:4" s="1" customFormat="1" x14ac:dyDescent="0.45">
      <c r="A431" s="189" t="s">
        <v>903</v>
      </c>
      <c r="B431" s="186" t="s">
        <v>904</v>
      </c>
      <c r="C431" s="172">
        <v>86.35</v>
      </c>
      <c r="D431" s="171">
        <v>0.72</v>
      </c>
    </row>
    <row r="432" spans="1:4" s="1" customFormat="1" x14ac:dyDescent="0.45">
      <c r="A432" s="189" t="s">
        <v>905</v>
      </c>
      <c r="B432" s="186" t="s">
        <v>906</v>
      </c>
      <c r="C432" s="172">
        <v>79.61</v>
      </c>
      <c r="D432" s="171">
        <v>0.97</v>
      </c>
    </row>
    <row r="433" spans="1:4" s="1" customFormat="1" x14ac:dyDescent="0.45">
      <c r="A433" s="189" t="s">
        <v>907</v>
      </c>
      <c r="B433" s="186" t="s">
        <v>908</v>
      </c>
      <c r="C433" s="172">
        <v>80.989999999999995</v>
      </c>
      <c r="D433" s="171">
        <v>0.97</v>
      </c>
    </row>
    <row r="434" spans="1:4" s="1" customFormat="1" x14ac:dyDescent="0.45">
      <c r="A434" s="189" t="s">
        <v>909</v>
      </c>
      <c r="B434" s="186" t="s">
        <v>910</v>
      </c>
      <c r="C434" s="172">
        <v>92.26</v>
      </c>
      <c r="D434" s="171">
        <v>0.83</v>
      </c>
    </row>
    <row r="435" spans="1:4" s="1" customFormat="1" x14ac:dyDescent="0.45">
      <c r="A435" s="189" t="s">
        <v>911</v>
      </c>
      <c r="B435" s="186" t="s">
        <v>912</v>
      </c>
      <c r="C435" s="172">
        <v>7.74</v>
      </c>
      <c r="D435" s="171">
        <v>0.04</v>
      </c>
    </row>
    <row r="436" spans="1:4" s="1" customFormat="1" x14ac:dyDescent="0.45">
      <c r="A436" s="189" t="s">
        <v>913</v>
      </c>
      <c r="B436" s="186" t="s">
        <v>914</v>
      </c>
      <c r="C436" s="172">
        <v>52.76</v>
      </c>
      <c r="D436" s="171">
        <v>0.35</v>
      </c>
    </row>
    <row r="437" spans="1:4" s="1" customFormat="1" x14ac:dyDescent="0.45">
      <c r="A437" s="189" t="s">
        <v>915</v>
      </c>
      <c r="B437" s="186" t="s">
        <v>916</v>
      </c>
      <c r="C437" s="172">
        <v>52.48</v>
      </c>
      <c r="D437" s="171">
        <v>0.35</v>
      </c>
    </row>
    <row r="438" spans="1:4" s="1" customFormat="1" x14ac:dyDescent="0.45">
      <c r="A438" s="189" t="s">
        <v>917</v>
      </c>
      <c r="B438" s="186" t="s">
        <v>918</v>
      </c>
      <c r="C438" s="172">
        <v>68.36</v>
      </c>
      <c r="D438" s="171">
        <v>0.62</v>
      </c>
    </row>
    <row r="439" spans="1:4" s="1" customFormat="1" x14ac:dyDescent="0.45">
      <c r="A439" s="189" t="s">
        <v>919</v>
      </c>
      <c r="B439" s="186" t="s">
        <v>920</v>
      </c>
      <c r="C439" s="172">
        <v>54.59</v>
      </c>
      <c r="D439" s="171">
        <v>0.44</v>
      </c>
    </row>
    <row r="440" spans="1:4" s="1" customFormat="1" x14ac:dyDescent="0.45">
      <c r="A440" s="189" t="s">
        <v>921</v>
      </c>
      <c r="B440" s="186" t="s">
        <v>922</v>
      </c>
      <c r="C440" s="172">
        <v>69.56</v>
      </c>
      <c r="D440" s="171">
        <v>0.66</v>
      </c>
    </row>
    <row r="441" spans="1:4" s="1" customFormat="1" x14ac:dyDescent="0.45">
      <c r="A441" s="189" t="s">
        <v>923</v>
      </c>
      <c r="B441" s="186" t="s">
        <v>924</v>
      </c>
      <c r="C441" s="172">
        <v>335.7</v>
      </c>
      <c r="D441" s="171">
        <v>5</v>
      </c>
    </row>
    <row r="442" spans="1:4" s="1" customFormat="1" x14ac:dyDescent="0.45">
      <c r="A442" s="189" t="s">
        <v>925</v>
      </c>
      <c r="B442" s="186" t="s">
        <v>926</v>
      </c>
      <c r="C442" s="172">
        <v>107.98</v>
      </c>
      <c r="D442" s="171">
        <v>1.5</v>
      </c>
    </row>
    <row r="443" spans="1:4" s="1" customFormat="1" x14ac:dyDescent="0.45">
      <c r="A443" s="189" t="s">
        <v>927</v>
      </c>
      <c r="B443" s="186" t="s">
        <v>928</v>
      </c>
      <c r="C443" s="172">
        <v>152.4</v>
      </c>
      <c r="D443" s="171">
        <v>2.5</v>
      </c>
    </row>
    <row r="444" spans="1:4" s="1" customFormat="1" x14ac:dyDescent="0.45">
      <c r="A444" s="189" t="s">
        <v>929</v>
      </c>
      <c r="B444" s="186" t="s">
        <v>930</v>
      </c>
      <c r="C444" s="172">
        <v>152.93</v>
      </c>
      <c r="D444" s="171">
        <v>2.5</v>
      </c>
    </row>
    <row r="445" spans="1:4" s="1" customFormat="1" x14ac:dyDescent="0.45">
      <c r="A445" s="189" t="s">
        <v>931</v>
      </c>
      <c r="B445" s="186" t="s">
        <v>932</v>
      </c>
      <c r="C445" s="172">
        <v>152.4</v>
      </c>
      <c r="D445" s="171">
        <v>4</v>
      </c>
    </row>
    <row r="446" spans="1:4" s="1" customFormat="1" x14ac:dyDescent="0.45">
      <c r="A446" s="189" t="s">
        <v>933</v>
      </c>
      <c r="B446" s="186" t="s">
        <v>934</v>
      </c>
      <c r="C446" s="172">
        <v>83.32</v>
      </c>
      <c r="D446" s="171">
        <v>3</v>
      </c>
    </row>
    <row r="447" spans="1:4" s="1" customFormat="1" x14ac:dyDescent="0.45">
      <c r="A447" s="189" t="s">
        <v>935</v>
      </c>
      <c r="B447" s="186" t="s">
        <v>936</v>
      </c>
      <c r="C447" s="172" t="e">
        <v>#N/A</v>
      </c>
      <c r="D447" s="171">
        <v>2</v>
      </c>
    </row>
    <row r="448" spans="1:4" s="1" customFormat="1" x14ac:dyDescent="0.45">
      <c r="A448" s="189" t="s">
        <v>937</v>
      </c>
      <c r="B448" s="186" t="s">
        <v>938</v>
      </c>
      <c r="C448" s="172">
        <v>113.9</v>
      </c>
      <c r="D448" s="171">
        <v>1.5</v>
      </c>
    </row>
    <row r="449" spans="1:4" s="1" customFormat="1" x14ac:dyDescent="0.45">
      <c r="A449" s="189" t="s">
        <v>939</v>
      </c>
      <c r="B449" s="186" t="s">
        <v>940</v>
      </c>
      <c r="C449" s="172">
        <v>263.25</v>
      </c>
      <c r="D449" s="171">
        <v>5</v>
      </c>
    </row>
    <row r="450" spans="1:4" s="1" customFormat="1" x14ac:dyDescent="0.45">
      <c r="A450" s="189" t="s">
        <v>941</v>
      </c>
      <c r="B450" s="186" t="s">
        <v>942</v>
      </c>
      <c r="C450" s="172">
        <v>187.95</v>
      </c>
      <c r="D450" s="171">
        <v>0.1</v>
      </c>
    </row>
    <row r="451" spans="1:4" s="1" customFormat="1" x14ac:dyDescent="0.45">
      <c r="A451" s="189" t="s">
        <v>943</v>
      </c>
      <c r="B451" s="186" t="s">
        <v>944</v>
      </c>
      <c r="C451" s="172">
        <v>89.97</v>
      </c>
      <c r="D451" s="171">
        <v>2</v>
      </c>
    </row>
    <row r="452" spans="1:4" s="1" customFormat="1" x14ac:dyDescent="0.45">
      <c r="A452" s="189" t="s">
        <v>945</v>
      </c>
      <c r="B452" s="186" t="s">
        <v>946</v>
      </c>
      <c r="C452" s="172">
        <v>150.29</v>
      </c>
      <c r="D452" s="171">
        <v>4</v>
      </c>
    </row>
    <row r="453" spans="1:4" s="1" customFormat="1" x14ac:dyDescent="0.45">
      <c r="A453" s="189" t="s">
        <v>947</v>
      </c>
      <c r="B453" s="186" t="s">
        <v>948</v>
      </c>
      <c r="C453" s="172">
        <v>89.97</v>
      </c>
      <c r="D453" s="171">
        <v>2</v>
      </c>
    </row>
    <row r="454" spans="1:4" s="1" customFormat="1" x14ac:dyDescent="0.45">
      <c r="A454" s="189" t="s">
        <v>949</v>
      </c>
      <c r="B454" s="186" t="s">
        <v>950</v>
      </c>
      <c r="C454" s="172">
        <v>8.36</v>
      </c>
      <c r="D454" s="171">
        <v>0.05</v>
      </c>
    </row>
    <row r="455" spans="1:4" s="1" customFormat="1" x14ac:dyDescent="0.45">
      <c r="A455" s="189" t="s">
        <v>951</v>
      </c>
      <c r="B455" s="186" t="s">
        <v>952</v>
      </c>
      <c r="C455" s="172">
        <v>108.1</v>
      </c>
      <c r="D455" s="171">
        <v>4</v>
      </c>
    </row>
    <row r="456" spans="1:4" s="1" customFormat="1" x14ac:dyDescent="0.45">
      <c r="A456" s="189" t="s">
        <v>953</v>
      </c>
      <c r="B456" s="186" t="s">
        <v>954</v>
      </c>
      <c r="C456" s="172">
        <v>171.91</v>
      </c>
      <c r="D456" s="171">
        <v>5</v>
      </c>
    </row>
    <row r="457" spans="1:4" s="1" customFormat="1" x14ac:dyDescent="0.45">
      <c r="A457" s="189" t="s">
        <v>955</v>
      </c>
      <c r="B457" s="186" t="s">
        <v>956</v>
      </c>
      <c r="C457" s="172">
        <v>192.48</v>
      </c>
      <c r="D457" s="171">
        <v>5</v>
      </c>
    </row>
    <row r="458" spans="1:4" s="1" customFormat="1" x14ac:dyDescent="0.45">
      <c r="A458" s="189" t="s">
        <v>957</v>
      </c>
      <c r="B458" s="186" t="s">
        <v>958</v>
      </c>
      <c r="C458" s="172">
        <v>1124.3699999999999</v>
      </c>
      <c r="D458" s="171">
        <v>30</v>
      </c>
    </row>
    <row r="459" spans="1:4" s="1" customFormat="1" x14ac:dyDescent="0.45">
      <c r="A459" s="189" t="s">
        <v>959</v>
      </c>
      <c r="B459" s="186" t="s">
        <v>960</v>
      </c>
      <c r="C459" s="172">
        <v>274.43</v>
      </c>
      <c r="D459" s="171">
        <v>30</v>
      </c>
    </row>
    <row r="460" spans="1:4" s="1" customFormat="1" x14ac:dyDescent="0.45">
      <c r="A460" s="189" t="s">
        <v>961</v>
      </c>
      <c r="B460" s="186" t="s">
        <v>962</v>
      </c>
      <c r="C460" s="172">
        <v>103.21</v>
      </c>
      <c r="D460" s="171">
        <v>2</v>
      </c>
    </row>
    <row r="461" spans="1:4" s="1" customFormat="1" x14ac:dyDescent="0.45">
      <c r="A461" s="189" t="s">
        <v>963</v>
      </c>
      <c r="B461" s="186" t="s">
        <v>964</v>
      </c>
      <c r="C461" s="172">
        <v>209.64</v>
      </c>
      <c r="D461" s="171">
        <v>4</v>
      </c>
    </row>
    <row r="462" spans="1:4" s="1" customFormat="1" x14ac:dyDescent="0.45">
      <c r="A462" s="189" t="s">
        <v>965</v>
      </c>
      <c r="B462" s="186" t="s">
        <v>966</v>
      </c>
      <c r="C462" s="172">
        <v>210.17</v>
      </c>
      <c r="D462" s="171">
        <v>4</v>
      </c>
    </row>
    <row r="463" spans="1:4" s="1" customFormat="1" x14ac:dyDescent="0.45">
      <c r="A463" s="189" t="s">
        <v>967</v>
      </c>
      <c r="B463" s="186" t="s">
        <v>968</v>
      </c>
      <c r="C463" s="172">
        <v>215.59</v>
      </c>
      <c r="D463" s="171">
        <v>5</v>
      </c>
    </row>
    <row r="464" spans="1:4" s="1" customFormat="1" x14ac:dyDescent="0.45">
      <c r="A464" s="189" t="s">
        <v>969</v>
      </c>
      <c r="B464" s="186" t="s">
        <v>970</v>
      </c>
      <c r="C464" s="172">
        <v>109.17</v>
      </c>
      <c r="D464" s="171">
        <v>2</v>
      </c>
    </row>
    <row r="465" spans="1:4" s="1" customFormat="1" x14ac:dyDescent="0.45">
      <c r="A465" s="189" t="s">
        <v>971</v>
      </c>
      <c r="B465" s="186" t="s">
        <v>972</v>
      </c>
      <c r="C465" s="172">
        <v>156.41999999999999</v>
      </c>
      <c r="D465" s="171">
        <v>2</v>
      </c>
    </row>
    <row r="466" spans="1:4" s="1" customFormat="1" x14ac:dyDescent="0.45">
      <c r="A466" s="189" t="s">
        <v>973</v>
      </c>
      <c r="B466" s="186" t="s">
        <v>974</v>
      </c>
      <c r="C466" s="172">
        <v>334.67</v>
      </c>
      <c r="D466" s="171">
        <v>7</v>
      </c>
    </row>
    <row r="467" spans="1:4" s="1" customFormat="1" x14ac:dyDescent="0.45">
      <c r="A467" s="189" t="s">
        <v>975</v>
      </c>
      <c r="B467" s="186" t="s">
        <v>976</v>
      </c>
      <c r="C467" s="172">
        <v>249.95</v>
      </c>
      <c r="D467" s="171">
        <v>0.2</v>
      </c>
    </row>
    <row r="468" spans="1:4" s="1" customFormat="1" x14ac:dyDescent="0.45">
      <c r="A468" s="189" t="s">
        <v>977</v>
      </c>
      <c r="B468" s="186" t="s">
        <v>978</v>
      </c>
      <c r="C468" s="172">
        <v>215.59</v>
      </c>
      <c r="D468" s="171">
        <v>5</v>
      </c>
    </row>
    <row r="469" spans="1:4" s="1" customFormat="1" x14ac:dyDescent="0.45">
      <c r="A469" s="189" t="s">
        <v>979</v>
      </c>
      <c r="B469" s="186" t="s">
        <v>980</v>
      </c>
      <c r="C469" s="172">
        <v>143.91</v>
      </c>
      <c r="D469" s="171">
        <v>4</v>
      </c>
    </row>
    <row r="470" spans="1:4" s="1" customFormat="1" x14ac:dyDescent="0.45">
      <c r="A470" s="189" t="s">
        <v>981</v>
      </c>
      <c r="B470" s="186" t="s">
        <v>982</v>
      </c>
      <c r="C470" s="172">
        <v>146.58000000000001</v>
      </c>
      <c r="D470" s="171">
        <v>4</v>
      </c>
    </row>
    <row r="471" spans="1:4" s="1" customFormat="1" x14ac:dyDescent="0.45">
      <c r="A471" s="189" t="s">
        <v>983</v>
      </c>
      <c r="B471" s="186" t="s">
        <v>984</v>
      </c>
      <c r="C471" s="172">
        <v>216</v>
      </c>
      <c r="D471" s="171">
        <v>3</v>
      </c>
    </row>
    <row r="472" spans="1:4" s="1" customFormat="1" x14ac:dyDescent="0.45">
      <c r="A472" s="189" t="s">
        <v>985</v>
      </c>
      <c r="B472" s="186" t="s">
        <v>986</v>
      </c>
      <c r="C472" s="172">
        <v>1480.03</v>
      </c>
      <c r="D472" s="171">
        <v>40</v>
      </c>
    </row>
    <row r="473" spans="1:4" s="1" customFormat="1" x14ac:dyDescent="0.45">
      <c r="A473" s="189" t="s">
        <v>987</v>
      </c>
      <c r="B473" s="186" t="s">
        <v>988</v>
      </c>
      <c r="C473" s="172">
        <v>337.34</v>
      </c>
      <c r="D473" s="171">
        <v>20</v>
      </c>
    </row>
    <row r="474" spans="1:4" s="1" customFormat="1" x14ac:dyDescent="0.45">
      <c r="A474" s="189" t="s">
        <v>64</v>
      </c>
      <c r="B474" s="186" t="s">
        <v>485</v>
      </c>
      <c r="C474" s="172">
        <v>6.35</v>
      </c>
      <c r="D474" s="171">
        <v>0.5</v>
      </c>
    </row>
    <row r="475" spans="1:4" s="1" customFormat="1" x14ac:dyDescent="0.45">
      <c r="A475" s="189" t="s">
        <v>56</v>
      </c>
      <c r="B475" s="186" t="s">
        <v>488</v>
      </c>
      <c r="C475" s="172">
        <v>3.86</v>
      </c>
      <c r="D475" s="171">
        <v>0.25</v>
      </c>
    </row>
    <row r="476" spans="1:4" s="1" customFormat="1" x14ac:dyDescent="0.45">
      <c r="A476" s="189" t="s">
        <v>57</v>
      </c>
      <c r="B476" s="186" t="s">
        <v>488</v>
      </c>
      <c r="C476" s="172">
        <v>5.4</v>
      </c>
      <c r="D476" s="171">
        <v>0.34</v>
      </c>
    </row>
    <row r="477" spans="1:4" s="1" customFormat="1" x14ac:dyDescent="0.45">
      <c r="A477" s="189" t="s">
        <v>58</v>
      </c>
      <c r="B477" s="186" t="s">
        <v>488</v>
      </c>
      <c r="C477" s="172">
        <v>7.91</v>
      </c>
      <c r="D477" s="171">
        <v>0.75</v>
      </c>
    </row>
    <row r="478" spans="1:4" s="1" customFormat="1" x14ac:dyDescent="0.45">
      <c r="A478" s="189" t="s">
        <v>65</v>
      </c>
      <c r="B478" s="186" t="s">
        <v>485</v>
      </c>
      <c r="C478" s="172">
        <v>9.2799999999999994</v>
      </c>
      <c r="D478" s="171">
        <v>0.94</v>
      </c>
    </row>
    <row r="479" spans="1:4" s="1" customFormat="1" x14ac:dyDescent="0.45">
      <c r="A479" s="189" t="s">
        <v>66</v>
      </c>
      <c r="B479" s="186" t="s">
        <v>485</v>
      </c>
      <c r="C479" s="172">
        <v>13.99</v>
      </c>
      <c r="D479" s="171">
        <v>1.25</v>
      </c>
    </row>
    <row r="480" spans="1:4" s="1" customFormat="1" x14ac:dyDescent="0.45">
      <c r="A480" s="189" t="s">
        <v>238</v>
      </c>
      <c r="B480" s="186" t="s">
        <v>495</v>
      </c>
      <c r="C480" s="172">
        <v>868.56</v>
      </c>
      <c r="D480" s="171">
        <v>7</v>
      </c>
    </row>
    <row r="481" spans="1:4" s="1" customFormat="1" x14ac:dyDescent="0.45">
      <c r="A481" s="189" t="s">
        <v>249</v>
      </c>
      <c r="B481" s="186" t="s">
        <v>989</v>
      </c>
      <c r="C481" s="172">
        <v>250.57</v>
      </c>
      <c r="D481" s="171">
        <v>3.5</v>
      </c>
    </row>
    <row r="482" spans="1:4" s="1" customFormat="1" x14ac:dyDescent="0.45">
      <c r="A482" s="189" t="s">
        <v>254</v>
      </c>
      <c r="B482" s="186" t="s">
        <v>990</v>
      </c>
      <c r="C482" s="172">
        <v>415.29</v>
      </c>
      <c r="D482" s="171">
        <v>4.3</v>
      </c>
    </row>
    <row r="483" spans="1:4" s="1" customFormat="1" x14ac:dyDescent="0.45">
      <c r="A483" s="189" t="s">
        <v>247</v>
      </c>
      <c r="B483" s="186" t="s">
        <v>991</v>
      </c>
      <c r="C483" s="172">
        <v>374.86</v>
      </c>
      <c r="D483" s="171">
        <v>1.2</v>
      </c>
    </row>
    <row r="484" spans="1:4" s="1" customFormat="1" x14ac:dyDescent="0.45">
      <c r="A484" s="189" t="s">
        <v>255</v>
      </c>
      <c r="B484" s="186" t="s">
        <v>992</v>
      </c>
      <c r="C484" s="172">
        <v>568.30999999999995</v>
      </c>
      <c r="D484" s="171">
        <v>0.94</v>
      </c>
    </row>
    <row r="485" spans="1:4" s="1" customFormat="1" x14ac:dyDescent="0.45">
      <c r="A485" s="189" t="s">
        <v>256</v>
      </c>
      <c r="B485" s="186" t="s">
        <v>993</v>
      </c>
      <c r="C485" s="172">
        <v>794.69</v>
      </c>
      <c r="D485" s="171">
        <v>1.6</v>
      </c>
    </row>
    <row r="486" spans="1:4" s="1" customFormat="1" x14ac:dyDescent="0.45">
      <c r="A486" s="189" t="s">
        <v>26</v>
      </c>
      <c r="B486" s="187" t="s">
        <v>994</v>
      </c>
      <c r="C486" s="172">
        <v>254.94</v>
      </c>
      <c r="D486" s="171">
        <v>22.5</v>
      </c>
    </row>
    <row r="487" spans="1:4" s="1" customFormat="1" x14ac:dyDescent="0.45">
      <c r="A487" s="191" t="s">
        <v>75</v>
      </c>
      <c r="B487" s="174" t="s">
        <v>546</v>
      </c>
      <c r="C487" s="172">
        <v>109.95</v>
      </c>
      <c r="D487" s="173">
        <v>5.0999999999999996</v>
      </c>
    </row>
    <row r="488" spans="1:4" s="1" customFormat="1" x14ac:dyDescent="0.45">
      <c r="A488" s="191" t="s">
        <v>91</v>
      </c>
      <c r="B488" s="174" t="s">
        <v>547</v>
      </c>
      <c r="C488" s="172">
        <v>132.5</v>
      </c>
      <c r="D488" s="173">
        <v>7.3</v>
      </c>
    </row>
    <row r="489" spans="1:4" s="1" customFormat="1" x14ac:dyDescent="0.45">
      <c r="A489" s="191" t="s">
        <v>113</v>
      </c>
      <c r="B489" s="174" t="s">
        <v>548</v>
      </c>
      <c r="C489" s="172">
        <v>179.95</v>
      </c>
      <c r="D489" s="173">
        <v>2.5</v>
      </c>
    </row>
    <row r="490" spans="1:4" s="1" customFormat="1" x14ac:dyDescent="0.45">
      <c r="A490" s="191" t="s">
        <v>200</v>
      </c>
      <c r="B490" s="174" t="s">
        <v>549</v>
      </c>
      <c r="C490" s="172">
        <v>132.4</v>
      </c>
      <c r="D490" s="173">
        <v>3.1</v>
      </c>
    </row>
    <row r="491" spans="1:4" s="1" customFormat="1" x14ac:dyDescent="0.45">
      <c r="A491" s="191" t="s">
        <v>171</v>
      </c>
      <c r="B491" s="174" t="s">
        <v>995</v>
      </c>
      <c r="C491" s="172">
        <v>68.650000000000006</v>
      </c>
      <c r="D491" s="173">
        <v>2.1</v>
      </c>
    </row>
    <row r="492" spans="1:4" s="1" customFormat="1" x14ac:dyDescent="0.45">
      <c r="A492" s="189" t="s">
        <v>243</v>
      </c>
      <c r="B492" s="186" t="s">
        <v>554</v>
      </c>
      <c r="C492" s="172">
        <v>154.55000000000001</v>
      </c>
      <c r="D492" s="171">
        <v>2.1</v>
      </c>
    </row>
    <row r="493" spans="1:4" s="1" customFormat="1" x14ac:dyDescent="0.45">
      <c r="A493" s="191" t="s">
        <v>243</v>
      </c>
      <c r="B493" s="174" t="s">
        <v>554</v>
      </c>
      <c r="C493" s="172">
        <v>154.55000000000001</v>
      </c>
      <c r="D493" s="173">
        <v>0.21299999999999999</v>
      </c>
    </row>
    <row r="494" spans="1:4" s="1" customFormat="1" x14ac:dyDescent="0.45">
      <c r="A494" s="189" t="s">
        <v>45</v>
      </c>
      <c r="B494" s="186" t="s">
        <v>996</v>
      </c>
      <c r="C494" s="172">
        <v>8.99</v>
      </c>
      <c r="D494" s="171">
        <v>0.21299999999999999</v>
      </c>
    </row>
    <row r="495" spans="1:4" s="1" customFormat="1" x14ac:dyDescent="0.45">
      <c r="A495" s="191" t="s">
        <v>997</v>
      </c>
      <c r="B495" s="174" t="s">
        <v>998</v>
      </c>
      <c r="C495" s="172">
        <v>4.95</v>
      </c>
      <c r="D495" s="173">
        <v>0.03</v>
      </c>
    </row>
    <row r="496" spans="1:4" s="1" customFormat="1" x14ac:dyDescent="0.45">
      <c r="A496" s="191" t="s">
        <v>999</v>
      </c>
      <c r="B496" s="174" t="s">
        <v>1000</v>
      </c>
      <c r="C496" s="172">
        <v>9.9499999999999993</v>
      </c>
      <c r="D496" s="173">
        <v>4</v>
      </c>
    </row>
    <row r="497" spans="1:4" s="1" customFormat="1" x14ac:dyDescent="0.45">
      <c r="A497" s="191" t="s">
        <v>264</v>
      </c>
      <c r="B497" s="174" t="s">
        <v>612</v>
      </c>
      <c r="C497" s="172">
        <v>10.75</v>
      </c>
      <c r="D497" s="173">
        <v>0</v>
      </c>
    </row>
    <row r="498" spans="1:4" s="1" customFormat="1" x14ac:dyDescent="0.45">
      <c r="A498" s="191" t="s">
        <v>1001</v>
      </c>
      <c r="B498" s="174" t="s">
        <v>1002</v>
      </c>
      <c r="C498" s="172">
        <v>34.950000000000003</v>
      </c>
      <c r="D498" s="173">
        <v>17</v>
      </c>
    </row>
    <row r="499" spans="1:4" s="1" customFormat="1" x14ac:dyDescent="0.45">
      <c r="A499" s="191" t="s">
        <v>157</v>
      </c>
      <c r="B499" s="174" t="s">
        <v>1003</v>
      </c>
      <c r="C499" s="172">
        <v>68.650000000000006</v>
      </c>
      <c r="D499" s="173">
        <v>3.1</v>
      </c>
    </row>
    <row r="500" spans="1:4" s="1" customFormat="1" x14ac:dyDescent="0.45">
      <c r="A500" s="191" t="s">
        <v>172</v>
      </c>
      <c r="B500" s="174" t="s">
        <v>1004</v>
      </c>
      <c r="C500" s="172">
        <v>68.650000000000006</v>
      </c>
      <c r="D500" s="173">
        <v>3.1</v>
      </c>
    </row>
    <row r="501" spans="1:4" s="1" customFormat="1" x14ac:dyDescent="0.45">
      <c r="A501" s="191" t="s">
        <v>158</v>
      </c>
      <c r="B501" s="174" t="s">
        <v>1005</v>
      </c>
      <c r="C501" s="172">
        <v>68.650000000000006</v>
      </c>
      <c r="D501" s="173">
        <v>0.01</v>
      </c>
    </row>
    <row r="502" spans="1:4" s="1" customFormat="1" x14ac:dyDescent="0.45">
      <c r="A502" s="191" t="s">
        <v>270</v>
      </c>
      <c r="B502" s="174" t="s">
        <v>620</v>
      </c>
      <c r="C502" s="172">
        <v>4.6500000000000004</v>
      </c>
      <c r="D502" s="173">
        <v>3.1</v>
      </c>
    </row>
    <row r="503" spans="1:4" s="1" customFormat="1" x14ac:dyDescent="0.45">
      <c r="A503" s="191" t="s">
        <v>173</v>
      </c>
      <c r="B503" s="174" t="s">
        <v>1006</v>
      </c>
      <c r="C503" s="172">
        <v>68.650000000000006</v>
      </c>
      <c r="D503" s="173">
        <v>5.4</v>
      </c>
    </row>
    <row r="504" spans="1:4" s="1" customFormat="1" x14ac:dyDescent="0.45">
      <c r="A504" s="191" t="s">
        <v>142</v>
      </c>
      <c r="B504" s="174" t="s">
        <v>1007</v>
      </c>
      <c r="C504" s="172">
        <v>165.7</v>
      </c>
      <c r="D504" s="173">
        <v>3</v>
      </c>
    </row>
    <row r="505" spans="1:4" s="1" customFormat="1" x14ac:dyDescent="0.45">
      <c r="A505" s="191" t="s">
        <v>184</v>
      </c>
      <c r="B505" s="174" t="s">
        <v>1008</v>
      </c>
      <c r="C505" s="172">
        <v>78.989999999999995</v>
      </c>
      <c r="D505" s="173">
        <v>5.8</v>
      </c>
    </row>
    <row r="506" spans="1:4" s="1" customFormat="1" x14ac:dyDescent="0.45">
      <c r="A506" s="191" t="s">
        <v>148</v>
      </c>
      <c r="B506" s="174" t="s">
        <v>571</v>
      </c>
      <c r="C506" s="172">
        <v>449.79</v>
      </c>
      <c r="D506" s="173">
        <v>8.6999999999999993</v>
      </c>
    </row>
    <row r="507" spans="1:4" s="1" customFormat="1" x14ac:dyDescent="0.45">
      <c r="A507" s="189" t="s">
        <v>1009</v>
      </c>
      <c r="B507" s="187" t="s">
        <v>1010</v>
      </c>
      <c r="C507" s="172">
        <v>134.99</v>
      </c>
      <c r="D507" s="171">
        <v>9</v>
      </c>
    </row>
    <row r="508" spans="1:4" s="1" customFormat="1" x14ac:dyDescent="0.45">
      <c r="A508" s="191" t="s">
        <v>211</v>
      </c>
      <c r="B508" s="174" t="s">
        <v>1011</v>
      </c>
      <c r="C508" s="172">
        <v>182.75</v>
      </c>
      <c r="D508" s="173">
        <v>11.9</v>
      </c>
    </row>
    <row r="509" spans="1:4" s="1" customFormat="1" x14ac:dyDescent="0.45">
      <c r="A509" s="189" t="s">
        <v>214</v>
      </c>
      <c r="B509" s="186" t="s">
        <v>1012</v>
      </c>
      <c r="C509" s="172">
        <v>44.98</v>
      </c>
      <c r="D509" s="171">
        <v>2.5</v>
      </c>
    </row>
    <row r="510" spans="1:4" s="1" customFormat="1" x14ac:dyDescent="0.45">
      <c r="A510" s="189" t="s">
        <v>35</v>
      </c>
      <c r="B510" s="187" t="s">
        <v>1013</v>
      </c>
      <c r="C510" s="172">
        <v>424.94</v>
      </c>
      <c r="D510" s="171">
        <v>33.200000000000003</v>
      </c>
    </row>
    <row r="511" spans="1:4" s="1" customFormat="1" x14ac:dyDescent="0.45">
      <c r="A511" s="191" t="s">
        <v>76</v>
      </c>
      <c r="B511" s="174" t="s">
        <v>546</v>
      </c>
      <c r="C511" s="172">
        <v>104.96</v>
      </c>
      <c r="D511" s="173">
        <v>2.16</v>
      </c>
    </row>
    <row r="512" spans="1:4" s="1" customFormat="1" x14ac:dyDescent="0.45">
      <c r="A512" s="191" t="s">
        <v>92</v>
      </c>
      <c r="B512" s="174" t="s">
        <v>1014</v>
      </c>
      <c r="C512" s="172">
        <v>90.95</v>
      </c>
      <c r="D512" s="173">
        <v>1.89</v>
      </c>
    </row>
    <row r="513" spans="1:4" s="1" customFormat="1" x14ac:dyDescent="0.45">
      <c r="A513" s="191" t="s">
        <v>100</v>
      </c>
      <c r="B513" s="174" t="s">
        <v>1015</v>
      </c>
      <c r="C513" s="172">
        <v>90.95</v>
      </c>
      <c r="D513" s="173">
        <v>3.29</v>
      </c>
    </row>
    <row r="514" spans="1:4" s="1" customFormat="1" x14ac:dyDescent="0.45">
      <c r="A514" s="191" t="s">
        <v>114</v>
      </c>
      <c r="B514" s="174" t="s">
        <v>1016</v>
      </c>
      <c r="C514" s="172">
        <v>114.97</v>
      </c>
      <c r="D514" s="173">
        <v>1.44</v>
      </c>
    </row>
    <row r="515" spans="1:4" s="1" customFormat="1" x14ac:dyDescent="0.45">
      <c r="A515" s="191" t="s">
        <v>201</v>
      </c>
      <c r="B515" s="174" t="s">
        <v>1017</v>
      </c>
      <c r="C515" s="172">
        <v>180.71</v>
      </c>
      <c r="D515" s="173">
        <v>0.42</v>
      </c>
    </row>
    <row r="516" spans="1:4" s="1" customFormat="1" x14ac:dyDescent="0.45">
      <c r="A516" s="191" t="s">
        <v>265</v>
      </c>
      <c r="B516" s="174" t="s">
        <v>1018</v>
      </c>
      <c r="C516" s="172">
        <v>69.94</v>
      </c>
      <c r="D516" s="173">
        <v>2</v>
      </c>
    </row>
    <row r="517" spans="1:4" s="1" customFormat="1" x14ac:dyDescent="0.45">
      <c r="A517" s="189" t="s">
        <v>1019</v>
      </c>
      <c r="B517" s="186" t="s">
        <v>1020</v>
      </c>
      <c r="C517" s="172">
        <v>10.01</v>
      </c>
      <c r="D517" s="171">
        <v>0.1</v>
      </c>
    </row>
    <row r="518" spans="1:4" s="1" customFormat="1" x14ac:dyDescent="0.45">
      <c r="A518" s="191" t="s">
        <v>122</v>
      </c>
      <c r="B518" s="174" t="s">
        <v>1021</v>
      </c>
      <c r="C518" s="172">
        <v>83.28</v>
      </c>
      <c r="D518" s="173">
        <v>1.3</v>
      </c>
    </row>
    <row r="519" spans="1:4" s="1" customFormat="1" x14ac:dyDescent="0.45">
      <c r="A519" s="192" t="s">
        <v>159</v>
      </c>
      <c r="B519" s="186" t="s">
        <v>1022</v>
      </c>
      <c r="C519" s="172">
        <v>94.95</v>
      </c>
      <c r="D519" s="171">
        <v>1.3</v>
      </c>
    </row>
    <row r="520" spans="1:4" s="1" customFormat="1" x14ac:dyDescent="0.45">
      <c r="A520" s="191" t="s">
        <v>123</v>
      </c>
      <c r="B520" s="174" t="s">
        <v>1023</v>
      </c>
      <c r="C520" s="172">
        <v>83.32</v>
      </c>
      <c r="D520" s="173">
        <v>28</v>
      </c>
    </row>
    <row r="521" spans="1:4" s="1" customFormat="1" x14ac:dyDescent="0.45">
      <c r="A521" s="191" t="s">
        <v>149</v>
      </c>
      <c r="B521" s="174" t="s">
        <v>1024</v>
      </c>
      <c r="C521" s="172">
        <v>795.47</v>
      </c>
      <c r="D521" s="173">
        <v>5.2</v>
      </c>
    </row>
    <row r="522" spans="1:4" s="1" customFormat="1" x14ac:dyDescent="0.45">
      <c r="A522" s="191" t="s">
        <v>212</v>
      </c>
      <c r="B522" s="174" t="s">
        <v>1025</v>
      </c>
      <c r="C522" s="172">
        <v>159.24</v>
      </c>
      <c r="D522" s="173">
        <v>3.55</v>
      </c>
    </row>
    <row r="523" spans="1:4" s="1" customFormat="1" x14ac:dyDescent="0.45">
      <c r="A523" s="189" t="s">
        <v>215</v>
      </c>
      <c r="B523" s="186" t="s">
        <v>1026</v>
      </c>
      <c r="C523" s="172">
        <v>85.59</v>
      </c>
      <c r="D523" s="171">
        <v>3.55</v>
      </c>
    </row>
    <row r="524" spans="1:4" s="1" customFormat="1" x14ac:dyDescent="0.45">
      <c r="A524" s="189" t="s">
        <v>37</v>
      </c>
      <c r="B524" s="187" t="s">
        <v>1027</v>
      </c>
      <c r="C524" s="172">
        <v>834.94</v>
      </c>
      <c r="D524" s="171">
        <v>64.2</v>
      </c>
    </row>
    <row r="525" spans="1:4" s="1" customFormat="1" x14ac:dyDescent="0.45">
      <c r="A525" s="191" t="s">
        <v>77</v>
      </c>
      <c r="B525" s="174" t="s">
        <v>546</v>
      </c>
      <c r="C525" s="172">
        <v>141.65</v>
      </c>
      <c r="D525" s="173">
        <v>4.84</v>
      </c>
    </row>
    <row r="526" spans="1:4" s="1" customFormat="1" x14ac:dyDescent="0.45">
      <c r="A526" s="191" t="s">
        <v>93</v>
      </c>
      <c r="B526" s="174" t="s">
        <v>1028</v>
      </c>
      <c r="C526" s="172">
        <v>175.83</v>
      </c>
      <c r="D526" s="173">
        <v>4.09</v>
      </c>
    </row>
    <row r="527" spans="1:4" s="1" customFormat="1" x14ac:dyDescent="0.45">
      <c r="A527" s="191" t="s">
        <v>101</v>
      </c>
      <c r="B527" s="174" t="s">
        <v>1029</v>
      </c>
      <c r="C527" s="172">
        <v>175.83</v>
      </c>
      <c r="D527" s="173">
        <v>7.24</v>
      </c>
    </row>
    <row r="528" spans="1:4" s="1" customFormat="1" x14ac:dyDescent="0.45">
      <c r="A528" s="191" t="s">
        <v>115</v>
      </c>
      <c r="B528" s="174" t="s">
        <v>1016</v>
      </c>
      <c r="C528" s="172">
        <v>249.95</v>
      </c>
      <c r="D528" s="173">
        <v>2.1</v>
      </c>
    </row>
    <row r="529" spans="1:4" s="1" customFormat="1" x14ac:dyDescent="0.45">
      <c r="A529" s="191" t="s">
        <v>202</v>
      </c>
      <c r="B529" s="174" t="s">
        <v>1030</v>
      </c>
      <c r="C529" s="172">
        <v>199.94</v>
      </c>
      <c r="D529" s="173">
        <v>19</v>
      </c>
    </row>
    <row r="530" spans="1:4" s="1" customFormat="1" x14ac:dyDescent="0.45">
      <c r="A530" s="189" t="s">
        <v>257</v>
      </c>
      <c r="B530" s="186" t="s">
        <v>1031</v>
      </c>
      <c r="C530" s="172">
        <v>3475.49</v>
      </c>
      <c r="D530" s="171">
        <v>19</v>
      </c>
    </row>
    <row r="531" spans="1:4" s="1" customFormat="1" x14ac:dyDescent="0.45">
      <c r="A531" s="191" t="s">
        <v>257</v>
      </c>
      <c r="B531" s="174" t="s">
        <v>1032</v>
      </c>
      <c r="C531" s="172">
        <v>3475.49</v>
      </c>
      <c r="D531" s="173">
        <v>9</v>
      </c>
    </row>
    <row r="532" spans="1:4" s="1" customFormat="1" x14ac:dyDescent="0.45">
      <c r="A532" s="189" t="s">
        <v>258</v>
      </c>
      <c r="B532" s="186" t="s">
        <v>1033</v>
      </c>
      <c r="C532" s="172">
        <v>1599.99</v>
      </c>
      <c r="D532" s="171">
        <v>9</v>
      </c>
    </row>
    <row r="533" spans="1:4" s="1" customFormat="1" x14ac:dyDescent="0.45">
      <c r="A533" s="189" t="s">
        <v>1034</v>
      </c>
      <c r="B533" s="186" t="s">
        <v>1035</v>
      </c>
      <c r="C533" s="172">
        <v>2246.67</v>
      </c>
      <c r="D533" s="171">
        <v>25</v>
      </c>
    </row>
    <row r="534" spans="1:4" s="1" customFormat="1" x14ac:dyDescent="0.45">
      <c r="A534" s="191" t="s">
        <v>266</v>
      </c>
      <c r="B534" s="174" t="s">
        <v>1018</v>
      </c>
      <c r="C534" s="172">
        <v>102.62</v>
      </c>
      <c r="D534" s="173">
        <v>4</v>
      </c>
    </row>
    <row r="535" spans="1:4" s="1" customFormat="1" x14ac:dyDescent="0.45">
      <c r="A535" s="189" t="s">
        <v>1036</v>
      </c>
      <c r="B535" s="186" t="s">
        <v>1037</v>
      </c>
      <c r="C535" s="172">
        <v>9.99</v>
      </c>
      <c r="D535" s="171">
        <v>0.2</v>
      </c>
    </row>
    <row r="536" spans="1:4" s="1" customFormat="1" x14ac:dyDescent="0.45">
      <c r="A536" s="191" t="s">
        <v>124</v>
      </c>
      <c r="B536" s="174" t="s">
        <v>1021</v>
      </c>
      <c r="C536" s="172">
        <v>136.62</v>
      </c>
      <c r="D536" s="173">
        <v>1.34</v>
      </c>
    </row>
    <row r="537" spans="1:4" s="1" customFormat="1" x14ac:dyDescent="0.45">
      <c r="A537" s="191" t="s">
        <v>160</v>
      </c>
      <c r="B537" s="174" t="s">
        <v>1038</v>
      </c>
      <c r="C537" s="172">
        <v>115.94</v>
      </c>
      <c r="D537" s="173">
        <v>3.5</v>
      </c>
    </row>
    <row r="538" spans="1:4" s="1" customFormat="1" x14ac:dyDescent="0.45">
      <c r="A538" s="191" t="s">
        <v>125</v>
      </c>
      <c r="B538" s="174" t="s">
        <v>1023</v>
      </c>
      <c r="C538" s="172">
        <v>136.62</v>
      </c>
      <c r="D538" s="173">
        <v>1.82</v>
      </c>
    </row>
    <row r="539" spans="1:4" s="1" customFormat="1" x14ac:dyDescent="0.45">
      <c r="A539" s="191" t="s">
        <v>85</v>
      </c>
      <c r="B539" s="174" t="s">
        <v>1039</v>
      </c>
      <c r="C539" s="172">
        <v>366.56</v>
      </c>
      <c r="D539" s="173">
        <v>7.5</v>
      </c>
    </row>
    <row r="540" spans="1:4" s="1" customFormat="1" x14ac:dyDescent="0.45">
      <c r="A540" s="191" t="s">
        <v>213</v>
      </c>
      <c r="B540" s="174" t="s">
        <v>1040</v>
      </c>
      <c r="C540" s="172">
        <v>219.5</v>
      </c>
      <c r="D540" s="173">
        <v>5.2</v>
      </c>
    </row>
    <row r="541" spans="1:4" s="1" customFormat="1" x14ac:dyDescent="0.45">
      <c r="A541" s="191" t="s">
        <v>216</v>
      </c>
      <c r="B541" s="174" t="s">
        <v>1041</v>
      </c>
      <c r="C541" s="172">
        <v>125.79</v>
      </c>
      <c r="D541" s="173">
        <v>44</v>
      </c>
    </row>
    <row r="542" spans="1:4" s="1" customFormat="1" x14ac:dyDescent="0.45">
      <c r="A542" s="191" t="s">
        <v>150</v>
      </c>
      <c r="B542" s="174" t="s">
        <v>1042</v>
      </c>
      <c r="C542" s="172">
        <v>1449.95</v>
      </c>
      <c r="D542" s="173">
        <v>1.64</v>
      </c>
    </row>
    <row r="543" spans="1:4" s="1" customFormat="1" x14ac:dyDescent="0.45">
      <c r="A543" s="191" t="s">
        <v>1043</v>
      </c>
      <c r="B543" s="174" t="s">
        <v>1044</v>
      </c>
      <c r="C543" s="172">
        <v>157.94999999999999</v>
      </c>
      <c r="D543" s="173">
        <v>3.14</v>
      </c>
    </row>
    <row r="544" spans="1:4" s="1" customFormat="1" x14ac:dyDescent="0.45">
      <c r="A544" s="191" t="s">
        <v>1045</v>
      </c>
      <c r="B544" s="174" t="s">
        <v>1046</v>
      </c>
      <c r="C544" s="172">
        <v>211.95</v>
      </c>
      <c r="D544" s="173">
        <v>4.0999999999999996</v>
      </c>
    </row>
    <row r="545" spans="1:4" s="1" customFormat="1" x14ac:dyDescent="0.45">
      <c r="A545" s="191" t="s">
        <v>1047</v>
      </c>
      <c r="B545" s="174" t="s">
        <v>1048</v>
      </c>
      <c r="C545" s="172">
        <v>214.95</v>
      </c>
      <c r="D545" s="173">
        <v>5.09</v>
      </c>
    </row>
    <row r="546" spans="1:4" s="1" customFormat="1" x14ac:dyDescent="0.45">
      <c r="A546" s="191" t="s">
        <v>1049</v>
      </c>
      <c r="B546" s="174" t="s">
        <v>1050</v>
      </c>
      <c r="C546" s="172">
        <v>100.95</v>
      </c>
      <c r="D546" s="173">
        <v>1.8</v>
      </c>
    </row>
    <row r="547" spans="1:4" s="1" customFormat="1" x14ac:dyDescent="0.45">
      <c r="A547" s="191" t="s">
        <v>1051</v>
      </c>
      <c r="B547" s="174" t="s">
        <v>1052</v>
      </c>
      <c r="C547" s="172">
        <v>108.95</v>
      </c>
      <c r="D547" s="173">
        <v>2.2400000000000002</v>
      </c>
    </row>
    <row r="548" spans="1:4" s="1" customFormat="1" x14ac:dyDescent="0.45">
      <c r="A548" s="191" t="s">
        <v>1053</v>
      </c>
      <c r="B548" s="174" t="s">
        <v>1054</v>
      </c>
      <c r="C548" s="172">
        <v>130.94999999999999</v>
      </c>
      <c r="D548" s="173">
        <v>1.1200000000000001</v>
      </c>
    </row>
    <row r="549" spans="1:4" s="1" customFormat="1" x14ac:dyDescent="0.45">
      <c r="A549" s="191" t="s">
        <v>1055</v>
      </c>
      <c r="B549" s="174" t="s">
        <v>1056</v>
      </c>
      <c r="C549" s="172">
        <v>151.94999999999999</v>
      </c>
      <c r="D549" s="173">
        <v>2.16</v>
      </c>
    </row>
    <row r="550" spans="1:4" x14ac:dyDescent="0.45">
      <c r="A550" s="191" t="s">
        <v>1057</v>
      </c>
      <c r="B550" s="174" t="s">
        <v>1058</v>
      </c>
      <c r="C550" s="172">
        <v>89.95</v>
      </c>
      <c r="D550" s="173">
        <v>1.6</v>
      </c>
    </row>
    <row r="551" spans="1:4" x14ac:dyDescent="0.45">
      <c r="A551" s="191" t="s">
        <v>1059</v>
      </c>
      <c r="B551" s="174" t="s">
        <v>1060</v>
      </c>
      <c r="C551" s="172">
        <v>160.94999999999999</v>
      </c>
      <c r="D551" s="173">
        <v>3.1</v>
      </c>
    </row>
    <row r="552" spans="1:4" x14ac:dyDescent="0.45">
      <c r="A552" s="191" t="s">
        <v>1061</v>
      </c>
      <c r="B552" s="174" t="s">
        <v>1062</v>
      </c>
      <c r="C552" s="172">
        <v>151.94999999999999</v>
      </c>
      <c r="D552" s="173">
        <v>4.09</v>
      </c>
    </row>
    <row r="553" spans="1:4" x14ac:dyDescent="0.45">
      <c r="A553" s="191" t="s">
        <v>1063</v>
      </c>
      <c r="B553" s="174" t="s">
        <v>1064</v>
      </c>
      <c r="C553" s="172">
        <v>179.95</v>
      </c>
      <c r="D553" s="173">
        <v>5.14</v>
      </c>
    </row>
    <row r="554" spans="1:4" x14ac:dyDescent="0.45">
      <c r="A554" s="191" t="s">
        <v>1065</v>
      </c>
      <c r="B554" s="174" t="s">
        <v>1066</v>
      </c>
      <c r="C554" s="172">
        <v>146.94999999999999</v>
      </c>
      <c r="D554" s="173">
        <v>3</v>
      </c>
    </row>
    <row r="555" spans="1:4" x14ac:dyDescent="0.45">
      <c r="A555" s="191" t="s">
        <v>1067</v>
      </c>
      <c r="B555" s="174" t="s">
        <v>1068</v>
      </c>
      <c r="C555" s="172">
        <v>204.95</v>
      </c>
      <c r="D555" s="173">
        <v>4.0999999999999996</v>
      </c>
    </row>
    <row r="556" spans="1:4" x14ac:dyDescent="0.45">
      <c r="A556" s="191" t="s">
        <v>1069</v>
      </c>
      <c r="B556" s="174" t="s">
        <v>1070</v>
      </c>
      <c r="C556" s="172">
        <v>244.95</v>
      </c>
      <c r="D556" s="173">
        <v>5.0999999999999996</v>
      </c>
    </row>
    <row r="557" spans="1:4" x14ac:dyDescent="0.45">
      <c r="A557" s="191" t="s">
        <v>1071</v>
      </c>
      <c r="B557" s="174" t="s">
        <v>1072</v>
      </c>
      <c r="C557" s="172">
        <v>12.24</v>
      </c>
      <c r="D557" s="173">
        <v>0.05</v>
      </c>
    </row>
    <row r="558" spans="1:4" x14ac:dyDescent="0.45">
      <c r="A558" s="191" t="s">
        <v>1073</v>
      </c>
      <c r="B558" s="174" t="s">
        <v>1074</v>
      </c>
      <c r="C558" s="172">
        <v>11.02</v>
      </c>
      <c r="D558" s="173">
        <v>0.15</v>
      </c>
    </row>
    <row r="559" spans="1:4" x14ac:dyDescent="0.45">
      <c r="A559" s="191" t="s">
        <v>1075</v>
      </c>
      <c r="B559" s="174" t="s">
        <v>1076</v>
      </c>
      <c r="C559" s="172">
        <v>11.02</v>
      </c>
      <c r="D559" s="173">
        <v>0.05</v>
      </c>
    </row>
    <row r="560" spans="1:4" x14ac:dyDescent="0.45">
      <c r="A560" s="191" t="s">
        <v>1077</v>
      </c>
      <c r="B560" s="174" t="s">
        <v>1078</v>
      </c>
      <c r="C560" s="172">
        <v>6.48</v>
      </c>
      <c r="D560" s="173">
        <v>0.04</v>
      </c>
    </row>
    <row r="561" spans="1:4" x14ac:dyDescent="0.45">
      <c r="A561" s="191" t="s">
        <v>1079</v>
      </c>
      <c r="B561" s="174" t="s">
        <v>1080</v>
      </c>
      <c r="C561" s="172">
        <v>11.02</v>
      </c>
      <c r="D561" s="173">
        <v>0.02</v>
      </c>
    </row>
    <row r="562" spans="1:4" x14ac:dyDescent="0.45">
      <c r="A562" s="191" t="s">
        <v>1081</v>
      </c>
      <c r="B562" s="174" t="s">
        <v>1082</v>
      </c>
      <c r="C562" s="172">
        <v>9.27</v>
      </c>
      <c r="D562" s="173">
        <v>0.09</v>
      </c>
    </row>
    <row r="563" spans="1:4" x14ac:dyDescent="0.45">
      <c r="A563" s="191" t="s">
        <v>1083</v>
      </c>
      <c r="B563" s="174" t="s">
        <v>1084</v>
      </c>
      <c r="C563" s="172">
        <v>12.24</v>
      </c>
      <c r="D563" s="173">
        <v>0.25</v>
      </c>
    </row>
    <row r="564" spans="1:4" x14ac:dyDescent="0.45">
      <c r="A564" s="191" t="s">
        <v>1085</v>
      </c>
      <c r="B564" s="174" t="s">
        <v>1086</v>
      </c>
      <c r="C564" s="172">
        <v>12.24</v>
      </c>
      <c r="D564" s="173">
        <v>0.25</v>
      </c>
    </row>
    <row r="565" spans="1:4" x14ac:dyDescent="0.45">
      <c r="A565" s="191" t="s">
        <v>1087</v>
      </c>
      <c r="B565" s="174" t="s">
        <v>1088</v>
      </c>
      <c r="C565" s="172">
        <v>12.24</v>
      </c>
      <c r="D565" s="173">
        <v>0.05</v>
      </c>
    </row>
    <row r="566" spans="1:4" x14ac:dyDescent="0.45">
      <c r="A566" s="191" t="s">
        <v>1089</v>
      </c>
      <c r="B566" s="174" t="s">
        <v>1090</v>
      </c>
      <c r="C566" s="172">
        <v>12.24</v>
      </c>
      <c r="D566" s="173">
        <v>0.15</v>
      </c>
    </row>
    <row r="567" spans="1:4" x14ac:dyDescent="0.45">
      <c r="A567" s="191" t="s">
        <v>1091</v>
      </c>
      <c r="B567" s="174" t="s">
        <v>1092</v>
      </c>
      <c r="C567" s="172">
        <v>249.99</v>
      </c>
      <c r="D567" s="173">
        <v>5</v>
      </c>
    </row>
    <row r="568" spans="1:4" x14ac:dyDescent="0.45">
      <c r="A568" s="191" t="s">
        <v>1093</v>
      </c>
      <c r="B568" s="174" t="s">
        <v>1094</v>
      </c>
      <c r="C568" s="172" t="e">
        <v>#N/A</v>
      </c>
      <c r="D568" s="173">
        <v>5</v>
      </c>
    </row>
    <row r="569" spans="1:4" x14ac:dyDescent="0.45">
      <c r="A569" s="191" t="s">
        <v>1095</v>
      </c>
      <c r="B569" s="174" t="s">
        <v>1096</v>
      </c>
      <c r="C569" s="172">
        <v>11.67</v>
      </c>
      <c r="D569" s="173">
        <v>0.27</v>
      </c>
    </row>
    <row r="570" spans="1:4" x14ac:dyDescent="0.45">
      <c r="A570" s="191" t="s">
        <v>339</v>
      </c>
      <c r="B570" s="174" t="s">
        <v>1097</v>
      </c>
      <c r="C570" s="172">
        <v>18.940000000000001</v>
      </c>
      <c r="D570" s="173">
        <v>0.43099999999999999</v>
      </c>
    </row>
    <row r="571" spans="1:4" x14ac:dyDescent="0.45">
      <c r="A571" s="191" t="s">
        <v>1098</v>
      </c>
      <c r="B571" s="174" t="s">
        <v>1099</v>
      </c>
      <c r="C571" s="172">
        <v>13.13</v>
      </c>
      <c r="D571" s="173">
        <v>0.47</v>
      </c>
    </row>
    <row r="572" spans="1:4" x14ac:dyDescent="0.45">
      <c r="A572" s="191" t="s">
        <v>1100</v>
      </c>
      <c r="B572" s="174" t="s">
        <v>1101</v>
      </c>
      <c r="C572" s="172">
        <v>20.57</v>
      </c>
      <c r="D572" s="173">
        <v>0.79</v>
      </c>
    </row>
    <row r="573" spans="1:4" x14ac:dyDescent="0.45">
      <c r="A573" s="191" t="s">
        <v>341</v>
      </c>
      <c r="B573" s="174" t="s">
        <v>1102</v>
      </c>
      <c r="C573" s="172">
        <v>17.52</v>
      </c>
      <c r="D573" s="173">
        <v>0.72</v>
      </c>
    </row>
    <row r="574" spans="1:4" x14ac:dyDescent="0.45">
      <c r="A574" s="191" t="s">
        <v>1103</v>
      </c>
      <c r="B574" s="174" t="s">
        <v>1104</v>
      </c>
      <c r="C574" s="172">
        <v>28.95</v>
      </c>
      <c r="D574" s="173">
        <v>1.1000000000000001</v>
      </c>
    </row>
    <row r="575" spans="1:4" x14ac:dyDescent="0.45">
      <c r="A575" s="191" t="s">
        <v>1105</v>
      </c>
      <c r="B575" s="174" t="s">
        <v>1106</v>
      </c>
      <c r="C575" s="172">
        <v>29.74</v>
      </c>
      <c r="D575" s="173">
        <v>1.1060000000000001</v>
      </c>
    </row>
    <row r="576" spans="1:4" x14ac:dyDescent="0.45">
      <c r="A576" s="191" t="s">
        <v>1107</v>
      </c>
      <c r="B576" s="174" t="s">
        <v>1108</v>
      </c>
      <c r="C576" s="172">
        <v>59.64</v>
      </c>
      <c r="D576" s="173">
        <v>2.39</v>
      </c>
    </row>
    <row r="577" spans="1:4" x14ac:dyDescent="0.45">
      <c r="A577" s="191" t="s">
        <v>1109</v>
      </c>
      <c r="B577" s="174" t="s">
        <v>1110</v>
      </c>
      <c r="C577" s="172">
        <v>88.19</v>
      </c>
      <c r="D577" s="173">
        <v>3.44</v>
      </c>
    </row>
    <row r="578" spans="1:4" x14ac:dyDescent="0.45">
      <c r="A578" s="191" t="s">
        <v>1111</v>
      </c>
      <c r="B578" s="174" t="s">
        <v>1112</v>
      </c>
      <c r="C578" s="172">
        <v>323.14</v>
      </c>
      <c r="D578" s="173">
        <v>10.5</v>
      </c>
    </row>
    <row r="579" spans="1:4" x14ac:dyDescent="0.45">
      <c r="A579" s="191" t="s">
        <v>1113</v>
      </c>
      <c r="B579" s="174" t="s">
        <v>1114</v>
      </c>
      <c r="C579" s="172">
        <v>11.68</v>
      </c>
      <c r="D579" s="173">
        <v>0.3</v>
      </c>
    </row>
    <row r="580" spans="1:4" x14ac:dyDescent="0.45">
      <c r="A580" s="191" t="s">
        <v>1115</v>
      </c>
      <c r="B580" s="174" t="s">
        <v>1116</v>
      </c>
      <c r="C580" s="172">
        <v>14.63</v>
      </c>
      <c r="D580" s="173">
        <v>0.34399999999999997</v>
      </c>
    </row>
    <row r="581" spans="1:4" x14ac:dyDescent="0.45">
      <c r="A581" s="191" t="s">
        <v>1117</v>
      </c>
      <c r="B581" s="174" t="s">
        <v>1118</v>
      </c>
      <c r="C581" s="172">
        <v>2.4900000000000002</v>
      </c>
      <c r="D581" s="173">
        <v>0.05</v>
      </c>
    </row>
    <row r="582" spans="1:4" x14ac:dyDescent="0.45">
      <c r="A582" s="191" t="s">
        <v>1119</v>
      </c>
      <c r="B582" s="174" t="s">
        <v>1120</v>
      </c>
      <c r="C582" s="172">
        <v>2.4900000000000002</v>
      </c>
      <c r="D582" s="173">
        <v>0.05</v>
      </c>
    </row>
    <row r="583" spans="1:4" x14ac:dyDescent="0.45">
      <c r="A583" s="191" t="s">
        <v>231</v>
      </c>
      <c r="B583" s="174" t="s">
        <v>1121</v>
      </c>
      <c r="C583" s="172">
        <v>6.87</v>
      </c>
      <c r="D583" s="173">
        <v>0.32</v>
      </c>
    </row>
    <row r="584" spans="1:4" x14ac:dyDescent="0.45">
      <c r="A584" s="191" t="s">
        <v>1122</v>
      </c>
      <c r="B584" s="174" t="s">
        <v>1123</v>
      </c>
      <c r="C584" s="172">
        <v>9.9499999999999993</v>
      </c>
      <c r="D584" s="173">
        <v>0.25</v>
      </c>
    </row>
    <row r="585" spans="1:4" x14ac:dyDescent="0.45">
      <c r="A585" s="191" t="s">
        <v>1124</v>
      </c>
      <c r="B585" s="174" t="s">
        <v>1125</v>
      </c>
      <c r="C585" s="172">
        <v>9.2899999999999991</v>
      </c>
      <c r="D585" s="173">
        <v>0.22</v>
      </c>
    </row>
    <row r="586" spans="1:4" x14ac:dyDescent="0.45">
      <c r="A586" s="191" t="s">
        <v>1126</v>
      </c>
      <c r="B586" s="174" t="s">
        <v>1127</v>
      </c>
      <c r="C586" s="172">
        <v>10.45</v>
      </c>
      <c r="D586" s="173">
        <v>0.28999999999999998</v>
      </c>
    </row>
    <row r="587" spans="1:4" x14ac:dyDescent="0.45">
      <c r="A587" s="191" t="s">
        <v>228</v>
      </c>
      <c r="B587" s="174" t="s">
        <v>1128</v>
      </c>
      <c r="C587" s="172">
        <v>11.09</v>
      </c>
      <c r="D587" s="173">
        <v>0.32</v>
      </c>
    </row>
    <row r="588" spans="1:4" x14ac:dyDescent="0.45">
      <c r="A588" s="191" t="s">
        <v>229</v>
      </c>
      <c r="B588" s="174" t="s">
        <v>1129</v>
      </c>
      <c r="C588" s="172">
        <v>11.09</v>
      </c>
      <c r="D588" s="173">
        <v>0.25</v>
      </c>
    </row>
    <row r="589" spans="1:4" x14ac:dyDescent="0.45">
      <c r="A589" s="191" t="s">
        <v>230</v>
      </c>
      <c r="B589" s="174" t="s">
        <v>1130</v>
      </c>
      <c r="C589" s="172">
        <v>12.56</v>
      </c>
      <c r="D589" s="173">
        <v>0.32</v>
      </c>
    </row>
    <row r="590" spans="1:4" x14ac:dyDescent="0.45">
      <c r="A590" s="191" t="s">
        <v>1131</v>
      </c>
      <c r="B590" s="174" t="s">
        <v>1132</v>
      </c>
      <c r="C590" s="172">
        <v>4.49</v>
      </c>
      <c r="D590" s="173">
        <v>0.06</v>
      </c>
    </row>
    <row r="591" spans="1:4" x14ac:dyDescent="0.45">
      <c r="A591" s="191" t="s">
        <v>1133</v>
      </c>
      <c r="B591" s="174" t="s">
        <v>1134</v>
      </c>
      <c r="C591" s="172">
        <v>4.49</v>
      </c>
      <c r="D591" s="173">
        <v>0.06</v>
      </c>
    </row>
    <row r="592" spans="1:4" x14ac:dyDescent="0.45">
      <c r="A592" s="191" t="s">
        <v>1135</v>
      </c>
      <c r="B592" s="174" t="s">
        <v>1136</v>
      </c>
      <c r="C592" s="172">
        <v>5.29</v>
      </c>
      <c r="D592" s="173">
        <v>0.12</v>
      </c>
    </row>
    <row r="593" spans="1:4" x14ac:dyDescent="0.45">
      <c r="A593" s="191" t="s">
        <v>1137</v>
      </c>
      <c r="B593" s="174" t="s">
        <v>1138</v>
      </c>
      <c r="C593" s="172">
        <v>5.29</v>
      </c>
      <c r="D593" s="173">
        <v>0.12</v>
      </c>
    </row>
    <row r="594" spans="1:4" x14ac:dyDescent="0.45">
      <c r="A594" s="191" t="s">
        <v>1139</v>
      </c>
      <c r="B594" s="174" t="s">
        <v>1140</v>
      </c>
      <c r="C594" s="172">
        <v>6.49</v>
      </c>
      <c r="D594" s="173">
        <v>0.19</v>
      </c>
    </row>
    <row r="595" spans="1:4" x14ac:dyDescent="0.45">
      <c r="A595" s="191" t="s">
        <v>1141</v>
      </c>
      <c r="B595" s="174" t="s">
        <v>1142</v>
      </c>
      <c r="C595" s="172">
        <v>6.49</v>
      </c>
      <c r="D595" s="173">
        <v>0.19</v>
      </c>
    </row>
    <row r="596" spans="1:4" x14ac:dyDescent="0.45">
      <c r="A596" s="191" t="s">
        <v>1143</v>
      </c>
      <c r="B596" s="174" t="s">
        <v>1144</v>
      </c>
      <c r="C596" s="172">
        <v>24.97</v>
      </c>
      <c r="D596" s="173">
        <v>0.75</v>
      </c>
    </row>
    <row r="597" spans="1:4" x14ac:dyDescent="0.45">
      <c r="A597" s="191" t="s">
        <v>1145</v>
      </c>
      <c r="B597" s="174" t="s">
        <v>1146</v>
      </c>
      <c r="C597" s="172">
        <v>34.380000000000003</v>
      </c>
      <c r="D597" s="173">
        <v>1.43</v>
      </c>
    </row>
    <row r="598" spans="1:4" x14ac:dyDescent="0.45">
      <c r="A598" s="191" t="s">
        <v>1147</v>
      </c>
      <c r="B598" s="174" t="s">
        <v>1148</v>
      </c>
      <c r="C598" s="172" t="e">
        <v>#N/A</v>
      </c>
      <c r="D598" s="173">
        <v>2</v>
      </c>
    </row>
    <row r="599" spans="1:4" x14ac:dyDescent="0.45">
      <c r="A599" s="191" t="s">
        <v>1149</v>
      </c>
      <c r="B599" s="174" t="s">
        <v>1150</v>
      </c>
      <c r="C599" s="172">
        <v>39.93</v>
      </c>
      <c r="D599" s="173">
        <v>0.74</v>
      </c>
    </row>
    <row r="600" spans="1:4" x14ac:dyDescent="0.45">
      <c r="A600" s="191" t="s">
        <v>1151</v>
      </c>
      <c r="B600" s="174" t="s">
        <v>1152</v>
      </c>
      <c r="C600" s="172">
        <v>45.41</v>
      </c>
      <c r="D600" s="173">
        <v>1.4</v>
      </c>
    </row>
    <row r="601" spans="1:4" x14ac:dyDescent="0.45">
      <c r="A601" s="191" t="s">
        <v>1153</v>
      </c>
      <c r="B601" s="174" t="s">
        <v>1154</v>
      </c>
      <c r="C601" s="172">
        <v>56.76</v>
      </c>
      <c r="D601" s="173">
        <v>1.54</v>
      </c>
    </row>
    <row r="602" spans="1:4" x14ac:dyDescent="0.45">
      <c r="A602" s="191" t="s">
        <v>1155</v>
      </c>
      <c r="B602" s="174" t="s">
        <v>1156</v>
      </c>
      <c r="C602" s="172">
        <v>87.19</v>
      </c>
      <c r="D602" s="173">
        <v>2.21</v>
      </c>
    </row>
    <row r="603" spans="1:4" x14ac:dyDescent="0.45">
      <c r="A603" s="191" t="s">
        <v>1157</v>
      </c>
      <c r="B603" s="174" t="s">
        <v>1158</v>
      </c>
      <c r="C603" s="172">
        <v>102.19</v>
      </c>
      <c r="D603" s="173">
        <v>4.78</v>
      </c>
    </row>
    <row r="604" spans="1:4" x14ac:dyDescent="0.45">
      <c r="A604" s="191" t="s">
        <v>1159</v>
      </c>
      <c r="B604" s="174" t="s">
        <v>1160</v>
      </c>
      <c r="C604" s="172">
        <v>119.22</v>
      </c>
      <c r="D604" s="173">
        <v>5</v>
      </c>
    </row>
    <row r="605" spans="1:4" x14ac:dyDescent="0.45">
      <c r="A605" s="191" t="s">
        <v>1161</v>
      </c>
      <c r="B605" s="174" t="s">
        <v>1162</v>
      </c>
      <c r="C605" s="172">
        <v>21.58</v>
      </c>
      <c r="D605" s="173">
        <v>0.32</v>
      </c>
    </row>
    <row r="606" spans="1:4" x14ac:dyDescent="0.45">
      <c r="A606" s="191" t="s">
        <v>1163</v>
      </c>
      <c r="B606" s="174" t="s">
        <v>1164</v>
      </c>
      <c r="C606" s="172">
        <v>21.58</v>
      </c>
      <c r="D606" s="173">
        <v>0.32</v>
      </c>
    </row>
    <row r="607" spans="1:4" x14ac:dyDescent="0.45">
      <c r="A607" s="191" t="s">
        <v>1165</v>
      </c>
      <c r="B607" s="174" t="s">
        <v>1166</v>
      </c>
      <c r="C607" s="172">
        <v>21.99</v>
      </c>
      <c r="D607" s="173">
        <v>0.38</v>
      </c>
    </row>
    <row r="608" spans="1:4" x14ac:dyDescent="0.45">
      <c r="A608" s="191" t="s">
        <v>232</v>
      </c>
      <c r="B608" s="174" t="s">
        <v>1167</v>
      </c>
      <c r="C608" s="172">
        <v>21.99</v>
      </c>
      <c r="D608" s="173">
        <v>0.38</v>
      </c>
    </row>
    <row r="609" spans="1:4" x14ac:dyDescent="0.45">
      <c r="A609" s="191" t="s">
        <v>1168</v>
      </c>
      <c r="B609" s="174" t="s">
        <v>1169</v>
      </c>
      <c r="C609" s="172">
        <v>52.53</v>
      </c>
      <c r="D609" s="173">
        <v>0.7</v>
      </c>
    </row>
    <row r="610" spans="1:4" x14ac:dyDescent="0.45">
      <c r="A610" s="191" t="s">
        <v>1170</v>
      </c>
      <c r="B610" s="174" t="s">
        <v>1171</v>
      </c>
      <c r="C610" s="172">
        <v>59.91</v>
      </c>
      <c r="D610" s="173">
        <v>1.1200000000000001</v>
      </c>
    </row>
    <row r="611" spans="1:4" x14ac:dyDescent="0.45">
      <c r="A611" s="191" t="s">
        <v>1172</v>
      </c>
      <c r="B611" s="174" t="s">
        <v>1173</v>
      </c>
      <c r="C611" s="172">
        <v>75.430000000000007</v>
      </c>
      <c r="D611" s="173">
        <v>2.27</v>
      </c>
    </row>
    <row r="612" spans="1:4" x14ac:dyDescent="0.45">
      <c r="A612" s="191" t="s">
        <v>317</v>
      </c>
      <c r="B612" s="174" t="s">
        <v>1174</v>
      </c>
      <c r="C612" s="172">
        <v>54.97</v>
      </c>
      <c r="D612" s="173">
        <v>1.48</v>
      </c>
    </row>
    <row r="613" spans="1:4" x14ac:dyDescent="0.45">
      <c r="A613" s="191" t="s">
        <v>318</v>
      </c>
      <c r="B613" s="174" t="s">
        <v>1175</v>
      </c>
      <c r="C613" s="172">
        <v>81.650000000000006</v>
      </c>
      <c r="D613" s="173">
        <v>3.08</v>
      </c>
    </row>
    <row r="614" spans="1:4" x14ac:dyDescent="0.45">
      <c r="A614" s="191" t="s">
        <v>319</v>
      </c>
      <c r="B614" s="174" t="s">
        <v>1176</v>
      </c>
      <c r="C614" s="172">
        <v>102.19</v>
      </c>
      <c r="D614" s="173">
        <v>3.15</v>
      </c>
    </row>
    <row r="615" spans="1:4" x14ac:dyDescent="0.45">
      <c r="A615" s="191" t="s">
        <v>320</v>
      </c>
      <c r="B615" s="174" t="s">
        <v>1177</v>
      </c>
      <c r="C615" s="172">
        <v>114.94</v>
      </c>
      <c r="D615" s="173">
        <v>4.6399999999999997</v>
      </c>
    </row>
    <row r="616" spans="1:4" x14ac:dyDescent="0.45">
      <c r="A616" s="191" t="s">
        <v>321</v>
      </c>
      <c r="B616" s="174" t="s">
        <v>1178</v>
      </c>
      <c r="C616" s="172">
        <v>133.87</v>
      </c>
      <c r="D616" s="173">
        <v>5</v>
      </c>
    </row>
    <row r="617" spans="1:4" x14ac:dyDescent="0.45">
      <c r="A617" s="191" t="s">
        <v>322</v>
      </c>
      <c r="B617" s="174" t="s">
        <v>1179</v>
      </c>
      <c r="C617" s="172">
        <v>137.77000000000001</v>
      </c>
      <c r="D617" s="173">
        <v>5</v>
      </c>
    </row>
    <row r="618" spans="1:4" x14ac:dyDescent="0.45">
      <c r="A618" s="191" t="s">
        <v>330</v>
      </c>
      <c r="B618" s="174" t="s">
        <v>1180</v>
      </c>
      <c r="C618" s="172">
        <v>266.58999999999997</v>
      </c>
      <c r="D618" s="173">
        <v>1.21</v>
      </c>
    </row>
    <row r="619" spans="1:4" x14ac:dyDescent="0.45">
      <c r="A619" s="191" t="s">
        <v>1181</v>
      </c>
      <c r="B619" s="174" t="s">
        <v>1182</v>
      </c>
      <c r="C619" s="172">
        <v>39.950000000000003</v>
      </c>
      <c r="D619" s="173">
        <v>0.56999999999999995</v>
      </c>
    </row>
    <row r="620" spans="1:4" x14ac:dyDescent="0.45">
      <c r="A620" s="191" t="s">
        <v>1183</v>
      </c>
      <c r="B620" s="174" t="s">
        <v>1184</v>
      </c>
      <c r="C620" s="172">
        <v>48.99</v>
      </c>
      <c r="D620" s="173">
        <v>1.18</v>
      </c>
    </row>
    <row r="621" spans="1:4" x14ac:dyDescent="0.45">
      <c r="A621" s="191" t="s">
        <v>1185</v>
      </c>
      <c r="B621" s="174" t="s">
        <v>1186</v>
      </c>
      <c r="C621" s="172">
        <v>47.95</v>
      </c>
      <c r="D621" s="173">
        <v>0</v>
      </c>
    </row>
    <row r="622" spans="1:4" x14ac:dyDescent="0.45">
      <c r="A622" s="191" t="s">
        <v>1187</v>
      </c>
      <c r="B622" s="174" t="s">
        <v>1188</v>
      </c>
      <c r="C622" s="172" t="e">
        <v>#N/A</v>
      </c>
      <c r="D622" s="173">
        <v>3</v>
      </c>
    </row>
    <row r="623" spans="1:4" x14ac:dyDescent="0.45">
      <c r="A623" s="191" t="s">
        <v>1189</v>
      </c>
      <c r="B623" s="174" t="s">
        <v>1190</v>
      </c>
      <c r="C623" s="172" t="e">
        <v>#N/A</v>
      </c>
      <c r="D623" s="173">
        <v>10</v>
      </c>
    </row>
    <row r="624" spans="1:4" x14ac:dyDescent="0.45">
      <c r="A624" s="191" t="s">
        <v>272</v>
      </c>
      <c r="B624" s="174" t="s">
        <v>1191</v>
      </c>
      <c r="C624" s="172">
        <v>127.49</v>
      </c>
      <c r="D624" s="173">
        <v>10</v>
      </c>
    </row>
    <row r="625" spans="1:4" x14ac:dyDescent="0.45">
      <c r="A625" s="191" t="s">
        <v>1192</v>
      </c>
      <c r="B625" s="174" t="s">
        <v>1193</v>
      </c>
      <c r="C625" s="172">
        <v>29.95</v>
      </c>
      <c r="D625" s="173">
        <v>5</v>
      </c>
    </row>
    <row r="626" spans="1:4" x14ac:dyDescent="0.45">
      <c r="A626" s="191" t="s">
        <v>1194</v>
      </c>
      <c r="B626" s="174" t="s">
        <v>1195</v>
      </c>
      <c r="C626" s="172">
        <v>51.97</v>
      </c>
      <c r="D626" s="173">
        <v>7</v>
      </c>
    </row>
    <row r="627" spans="1:4" x14ac:dyDescent="0.45">
      <c r="A627" s="191" t="s">
        <v>1196</v>
      </c>
      <c r="B627" s="174" t="s">
        <v>1197</v>
      </c>
      <c r="C627" s="172">
        <v>114.97</v>
      </c>
      <c r="D627" s="173">
        <v>27</v>
      </c>
    </row>
    <row r="628" spans="1:4" x14ac:dyDescent="0.45">
      <c r="A628" s="191" t="s">
        <v>274</v>
      </c>
      <c r="B628" s="174" t="s">
        <v>1198</v>
      </c>
      <c r="C628" s="172">
        <v>267.99</v>
      </c>
      <c r="D628" s="173">
        <v>27</v>
      </c>
    </row>
    <row r="629" spans="1:4" x14ac:dyDescent="0.45">
      <c r="A629" s="191" t="s">
        <v>1199</v>
      </c>
      <c r="B629" s="174" t="s">
        <v>1200</v>
      </c>
      <c r="C629" s="172">
        <v>298.89999999999998</v>
      </c>
      <c r="D629" s="173">
        <v>18</v>
      </c>
    </row>
    <row r="630" spans="1:4" x14ac:dyDescent="0.45">
      <c r="A630" s="191" t="s">
        <v>275</v>
      </c>
      <c r="B630" s="174" t="s">
        <v>1201</v>
      </c>
      <c r="C630" s="172">
        <v>199.49</v>
      </c>
      <c r="D630" s="173">
        <v>18</v>
      </c>
    </row>
    <row r="631" spans="1:4" x14ac:dyDescent="0.45">
      <c r="A631" s="191" t="s">
        <v>1202</v>
      </c>
      <c r="B631" s="174" t="s">
        <v>1203</v>
      </c>
      <c r="C631" s="172">
        <v>51.95</v>
      </c>
      <c r="D631" s="173">
        <v>10</v>
      </c>
    </row>
    <row r="632" spans="1:4" x14ac:dyDescent="0.45">
      <c r="A632" s="191" t="s">
        <v>1204</v>
      </c>
      <c r="B632" s="174" t="s">
        <v>1205</v>
      </c>
      <c r="C632" s="172">
        <v>103.97</v>
      </c>
      <c r="D632" s="173">
        <v>7</v>
      </c>
    </row>
    <row r="633" spans="1:4" x14ac:dyDescent="0.45">
      <c r="A633" s="191" t="s">
        <v>1206</v>
      </c>
      <c r="B633" s="174" t="s">
        <v>1207</v>
      </c>
      <c r="C633" s="172">
        <v>217.97</v>
      </c>
      <c r="D633" s="173">
        <v>50</v>
      </c>
    </row>
    <row r="634" spans="1:4" x14ac:dyDescent="0.45">
      <c r="A634" s="191" t="s">
        <v>276</v>
      </c>
      <c r="B634" s="174" t="s">
        <v>1208</v>
      </c>
      <c r="C634" s="172">
        <v>499.49</v>
      </c>
      <c r="D634" s="173">
        <v>50</v>
      </c>
    </row>
    <row r="635" spans="1:4" x14ac:dyDescent="0.45">
      <c r="A635" s="191" t="s">
        <v>1209</v>
      </c>
      <c r="B635" s="174" t="s">
        <v>1210</v>
      </c>
      <c r="C635" s="172">
        <v>539.59</v>
      </c>
      <c r="D635" s="173">
        <v>26</v>
      </c>
    </row>
    <row r="636" spans="1:4" x14ac:dyDescent="0.45">
      <c r="A636" s="191" t="s">
        <v>1211</v>
      </c>
      <c r="B636" s="174" t="s">
        <v>1212</v>
      </c>
      <c r="C636" s="172">
        <v>270.99</v>
      </c>
      <c r="D636" s="173">
        <v>26</v>
      </c>
    </row>
    <row r="637" spans="1:4" x14ac:dyDescent="0.45">
      <c r="A637" s="191" t="s">
        <v>1213</v>
      </c>
      <c r="B637" s="174" t="s">
        <v>1214</v>
      </c>
      <c r="C637" s="172">
        <v>72.290000000000006</v>
      </c>
      <c r="D637" s="173">
        <v>15</v>
      </c>
    </row>
    <row r="638" spans="1:4" x14ac:dyDescent="0.45">
      <c r="A638" s="191" t="s">
        <v>1215</v>
      </c>
      <c r="B638" s="174" t="s">
        <v>1216</v>
      </c>
      <c r="C638" s="172">
        <v>144.58000000000001</v>
      </c>
      <c r="D638" s="173">
        <v>100</v>
      </c>
    </row>
    <row r="639" spans="1:4" x14ac:dyDescent="0.45">
      <c r="A639" s="191" t="s">
        <v>1217</v>
      </c>
      <c r="B639" s="174" t="s">
        <v>1218</v>
      </c>
      <c r="C639" s="172">
        <v>287.99</v>
      </c>
      <c r="D639" s="173">
        <v>71</v>
      </c>
    </row>
    <row r="640" spans="1:4" x14ac:dyDescent="0.45">
      <c r="A640" s="191" t="s">
        <v>1219</v>
      </c>
      <c r="B640" s="174" t="s">
        <v>1220</v>
      </c>
      <c r="C640" s="172">
        <v>774.99</v>
      </c>
      <c r="D640" s="173">
        <v>71</v>
      </c>
    </row>
    <row r="641" spans="1:4" x14ac:dyDescent="0.45">
      <c r="A641" s="191" t="s">
        <v>1221</v>
      </c>
      <c r="B641" s="174" t="s">
        <v>1222</v>
      </c>
      <c r="C641" s="172">
        <v>749.95</v>
      </c>
      <c r="D641" s="173">
        <v>166</v>
      </c>
    </row>
    <row r="642" spans="1:4" x14ac:dyDescent="0.45">
      <c r="A642" s="191" t="s">
        <v>1223</v>
      </c>
      <c r="B642" s="174" t="s">
        <v>1224</v>
      </c>
      <c r="C642" s="172">
        <v>1197.54</v>
      </c>
      <c r="D642" s="173">
        <v>1.1200000000000001</v>
      </c>
    </row>
    <row r="643" spans="1:4" x14ac:dyDescent="0.45">
      <c r="A643" s="191" t="s">
        <v>1225</v>
      </c>
      <c r="B643" s="174" t="s">
        <v>1226</v>
      </c>
      <c r="C643" s="172">
        <v>619.47</v>
      </c>
      <c r="D643" s="173">
        <v>0</v>
      </c>
    </row>
    <row r="644" spans="1:4" x14ac:dyDescent="0.45">
      <c r="A644" s="191" t="s">
        <v>1227</v>
      </c>
      <c r="B644" s="174" t="s">
        <v>1228</v>
      </c>
      <c r="C644" s="172" t="e">
        <v>#N/A</v>
      </c>
      <c r="D644" s="173">
        <v>23</v>
      </c>
    </row>
    <row r="645" spans="1:4" x14ac:dyDescent="0.45">
      <c r="A645" s="191" t="s">
        <v>331</v>
      </c>
      <c r="B645" s="174" t="s">
        <v>1229</v>
      </c>
      <c r="C645" s="172">
        <v>316.99</v>
      </c>
      <c r="D645" s="173">
        <v>7</v>
      </c>
    </row>
    <row r="646" spans="1:4" x14ac:dyDescent="0.45">
      <c r="A646" s="191" t="s">
        <v>1230</v>
      </c>
      <c r="B646" s="174" t="s">
        <v>1231</v>
      </c>
      <c r="C646" s="172">
        <v>47.29</v>
      </c>
      <c r="D646" s="173">
        <v>0.15</v>
      </c>
    </row>
    <row r="647" spans="1:4" s="1" customFormat="1" x14ac:dyDescent="0.45">
      <c r="A647" s="191" t="s">
        <v>1232</v>
      </c>
      <c r="B647" s="174" t="s">
        <v>1233</v>
      </c>
      <c r="C647" s="172">
        <v>59.95</v>
      </c>
      <c r="D647" s="173">
        <v>2</v>
      </c>
    </row>
    <row r="648" spans="1:4" s="1" customFormat="1" x14ac:dyDescent="0.45">
      <c r="A648" s="191" t="s">
        <v>1234</v>
      </c>
      <c r="B648" s="174" t="s">
        <v>1235</v>
      </c>
      <c r="C648" s="172">
        <v>69.95</v>
      </c>
      <c r="D648" s="173">
        <v>1.58</v>
      </c>
    </row>
    <row r="649" spans="1:4" s="1" customFormat="1" x14ac:dyDescent="0.45">
      <c r="A649" s="191" t="s">
        <v>1236</v>
      </c>
      <c r="B649" s="174" t="s">
        <v>1237</v>
      </c>
      <c r="C649" s="172">
        <v>23.5</v>
      </c>
      <c r="D649" s="173">
        <v>0.16</v>
      </c>
    </row>
    <row r="650" spans="1:4" s="1" customFormat="1" x14ac:dyDescent="0.45">
      <c r="A650" s="191" t="s">
        <v>1238</v>
      </c>
      <c r="B650" s="174" t="s">
        <v>1239</v>
      </c>
      <c r="C650" s="172">
        <v>56.65</v>
      </c>
      <c r="D650" s="173">
        <v>1.96</v>
      </c>
    </row>
    <row r="651" spans="1:4" s="1" customFormat="1" x14ac:dyDescent="0.45">
      <c r="A651" s="191" t="s">
        <v>1240</v>
      </c>
      <c r="B651" s="174" t="s">
        <v>1241</v>
      </c>
      <c r="C651" s="172">
        <v>65.95</v>
      </c>
      <c r="D651" s="173">
        <v>57</v>
      </c>
    </row>
    <row r="652" spans="1:4" s="1" customFormat="1" x14ac:dyDescent="0.45">
      <c r="A652" s="191" t="s">
        <v>332</v>
      </c>
      <c r="B652" s="174" t="s">
        <v>1242</v>
      </c>
      <c r="C652" s="172">
        <v>676.99</v>
      </c>
      <c r="D652" s="173">
        <v>0</v>
      </c>
    </row>
    <row r="653" spans="1:4" s="1" customFormat="1" x14ac:dyDescent="0.45">
      <c r="A653" s="191" t="s">
        <v>1243</v>
      </c>
      <c r="B653" s="174" t="s">
        <v>1244</v>
      </c>
      <c r="C653" s="172">
        <v>8.5399999999999991</v>
      </c>
      <c r="D653" s="173">
        <v>0.18</v>
      </c>
    </row>
    <row r="654" spans="1:4" s="1" customFormat="1" x14ac:dyDescent="0.45">
      <c r="A654" s="191" t="s">
        <v>277</v>
      </c>
      <c r="B654" s="174" t="s">
        <v>1245</v>
      </c>
      <c r="C654" s="172">
        <v>9.06</v>
      </c>
      <c r="D654" s="173">
        <v>0.35</v>
      </c>
    </row>
    <row r="655" spans="1:4" s="1" customFormat="1" x14ac:dyDescent="0.45">
      <c r="A655" s="191" t="s">
        <v>279</v>
      </c>
      <c r="B655" s="174" t="s">
        <v>1246</v>
      </c>
      <c r="C655" s="172">
        <v>19.37</v>
      </c>
      <c r="D655" s="173">
        <v>0.54</v>
      </c>
    </row>
    <row r="656" spans="1:4" s="1" customFormat="1" x14ac:dyDescent="0.45">
      <c r="A656" s="191" t="s">
        <v>1247</v>
      </c>
      <c r="B656" s="174" t="s">
        <v>1248</v>
      </c>
      <c r="C656" s="172">
        <v>24.99</v>
      </c>
      <c r="D656" s="173">
        <v>0.35</v>
      </c>
    </row>
    <row r="657" spans="1:4" s="1" customFormat="1" x14ac:dyDescent="0.45">
      <c r="A657" s="191" t="s">
        <v>278</v>
      </c>
      <c r="B657" s="174" t="s">
        <v>1249</v>
      </c>
      <c r="C657" s="172">
        <v>18.07</v>
      </c>
      <c r="D657" s="173">
        <v>0.18</v>
      </c>
    </row>
    <row r="658" spans="1:4" s="1" customFormat="1" x14ac:dyDescent="0.45">
      <c r="A658" s="191" t="s">
        <v>1250</v>
      </c>
      <c r="B658" s="174" t="s">
        <v>1251</v>
      </c>
      <c r="C658" s="172">
        <v>10.27</v>
      </c>
      <c r="D658" s="173">
        <v>0.33</v>
      </c>
    </row>
    <row r="659" spans="1:4" s="1" customFormat="1" x14ac:dyDescent="0.45">
      <c r="A659" s="191" t="s">
        <v>1252</v>
      </c>
      <c r="B659" s="174" t="s">
        <v>1253</v>
      </c>
      <c r="C659" s="172">
        <v>21.49</v>
      </c>
      <c r="D659" s="173">
        <v>0.28000000000000003</v>
      </c>
    </row>
    <row r="660" spans="1:4" s="1" customFormat="1" x14ac:dyDescent="0.45">
      <c r="A660" s="191" t="s">
        <v>1254</v>
      </c>
      <c r="B660" s="174" t="s">
        <v>1255</v>
      </c>
      <c r="C660" s="172">
        <v>15.37</v>
      </c>
      <c r="D660" s="173">
        <v>0.38</v>
      </c>
    </row>
    <row r="661" spans="1:4" s="1" customFormat="1" x14ac:dyDescent="0.45">
      <c r="A661" s="191" t="s">
        <v>282</v>
      </c>
      <c r="B661" s="174" t="s">
        <v>1256</v>
      </c>
      <c r="C661" s="172">
        <v>15.39</v>
      </c>
      <c r="D661" s="173">
        <v>0.83</v>
      </c>
    </row>
    <row r="662" spans="1:4" s="1" customFormat="1" x14ac:dyDescent="0.45">
      <c r="A662" s="191" t="s">
        <v>283</v>
      </c>
      <c r="B662" s="174" t="s">
        <v>1257</v>
      </c>
      <c r="C662" s="172">
        <v>27.76</v>
      </c>
      <c r="D662" s="173">
        <v>1.38</v>
      </c>
    </row>
    <row r="663" spans="1:4" s="1" customFormat="1" x14ac:dyDescent="0.45">
      <c r="A663" s="191" t="s">
        <v>1258</v>
      </c>
      <c r="B663" s="174" t="s">
        <v>548</v>
      </c>
      <c r="C663" s="172">
        <v>39.99</v>
      </c>
      <c r="D663" s="173">
        <v>0.65</v>
      </c>
    </row>
    <row r="664" spans="1:4" s="1" customFormat="1" x14ac:dyDescent="0.45">
      <c r="A664" s="191" t="s">
        <v>1259</v>
      </c>
      <c r="B664" s="174" t="s">
        <v>1260</v>
      </c>
      <c r="C664" s="172">
        <v>28.26</v>
      </c>
      <c r="D664" s="173">
        <v>0.61</v>
      </c>
    </row>
    <row r="665" spans="1:4" s="1" customFormat="1" x14ac:dyDescent="0.45">
      <c r="A665" s="191" t="s">
        <v>1261</v>
      </c>
      <c r="B665" s="174" t="s">
        <v>1262</v>
      </c>
      <c r="C665" s="172">
        <v>23.94</v>
      </c>
      <c r="D665" s="173">
        <v>1.1100000000000001</v>
      </c>
    </row>
    <row r="666" spans="1:4" s="1" customFormat="1" x14ac:dyDescent="0.45">
      <c r="A666" s="191" t="s">
        <v>1263</v>
      </c>
      <c r="B666" s="174" t="s">
        <v>1260</v>
      </c>
      <c r="C666" s="172">
        <v>37.75</v>
      </c>
      <c r="D666" s="173">
        <v>1.18</v>
      </c>
    </row>
    <row r="667" spans="1:4" s="1" customFormat="1" x14ac:dyDescent="0.45">
      <c r="A667" s="191" t="s">
        <v>1264</v>
      </c>
      <c r="B667" s="174" t="s">
        <v>1265</v>
      </c>
      <c r="C667" s="172">
        <v>39.17</v>
      </c>
      <c r="D667" s="173">
        <v>0.34</v>
      </c>
    </row>
    <row r="668" spans="1:4" s="1" customFormat="1" x14ac:dyDescent="0.45">
      <c r="A668" s="191" t="s">
        <v>284</v>
      </c>
      <c r="B668" s="174" t="s">
        <v>1266</v>
      </c>
      <c r="C668" s="172">
        <v>15.75</v>
      </c>
      <c r="D668" s="173">
        <v>0.26</v>
      </c>
    </row>
    <row r="669" spans="1:4" s="1" customFormat="1" x14ac:dyDescent="0.45">
      <c r="A669" s="191" t="s">
        <v>1267</v>
      </c>
      <c r="B669" s="174" t="s">
        <v>1268</v>
      </c>
      <c r="C669" s="172">
        <v>29.47</v>
      </c>
      <c r="D669" s="173">
        <v>0.26</v>
      </c>
    </row>
    <row r="670" spans="1:4" s="1" customFormat="1" x14ac:dyDescent="0.45">
      <c r="A670" s="191" t="s">
        <v>1269</v>
      </c>
      <c r="B670" s="174" t="s">
        <v>1270</v>
      </c>
      <c r="C670" s="172">
        <v>11.54</v>
      </c>
      <c r="D670" s="173">
        <v>0.57999999999999996</v>
      </c>
    </row>
    <row r="671" spans="1:4" s="1" customFormat="1" x14ac:dyDescent="0.45">
      <c r="A671" s="191" t="s">
        <v>1271</v>
      </c>
      <c r="B671" s="174" t="s">
        <v>1272</v>
      </c>
      <c r="C671" s="172">
        <v>22.19</v>
      </c>
      <c r="D671" s="173">
        <v>0.81</v>
      </c>
    </row>
    <row r="672" spans="1:4" s="1" customFormat="1" x14ac:dyDescent="0.45">
      <c r="A672" s="191" t="s">
        <v>1273</v>
      </c>
      <c r="B672" s="174" t="s">
        <v>1274</v>
      </c>
      <c r="C672" s="172">
        <v>33.14</v>
      </c>
      <c r="D672" s="173">
        <v>0.48</v>
      </c>
    </row>
    <row r="673" spans="1:4" s="1" customFormat="1" x14ac:dyDescent="0.45">
      <c r="A673" s="191" t="s">
        <v>1275</v>
      </c>
      <c r="B673" s="174" t="s">
        <v>1276</v>
      </c>
      <c r="C673" s="172">
        <v>21.78</v>
      </c>
      <c r="D673" s="173">
        <v>0.83</v>
      </c>
    </row>
    <row r="674" spans="1:4" s="1" customFormat="1" x14ac:dyDescent="0.45">
      <c r="A674" s="191" t="s">
        <v>1277</v>
      </c>
      <c r="B674" s="174" t="s">
        <v>1278</v>
      </c>
      <c r="C674" s="172">
        <v>30.99</v>
      </c>
      <c r="D674" s="173">
        <v>0.13</v>
      </c>
    </row>
    <row r="675" spans="1:4" s="1" customFormat="1" x14ac:dyDescent="0.45">
      <c r="A675" s="191" t="s">
        <v>1279</v>
      </c>
      <c r="B675" s="174" t="s">
        <v>549</v>
      </c>
      <c r="C675" s="172">
        <v>14.99</v>
      </c>
      <c r="D675" s="173">
        <v>0.28999999999999998</v>
      </c>
    </row>
    <row r="676" spans="1:4" s="1" customFormat="1" x14ac:dyDescent="0.45">
      <c r="A676" s="191" t="s">
        <v>1280</v>
      </c>
      <c r="B676" s="174" t="s">
        <v>549</v>
      </c>
      <c r="C676" s="172">
        <v>17.989999999999998</v>
      </c>
      <c r="D676" s="173">
        <v>0.5</v>
      </c>
    </row>
    <row r="677" spans="1:4" s="1" customFormat="1" x14ac:dyDescent="0.45">
      <c r="A677" s="191" t="s">
        <v>1281</v>
      </c>
      <c r="B677" s="174" t="s">
        <v>549</v>
      </c>
      <c r="C677" s="172">
        <v>22.49</v>
      </c>
      <c r="D677" s="173">
        <v>0.156</v>
      </c>
    </row>
    <row r="678" spans="1:4" s="1" customFormat="1" x14ac:dyDescent="0.45">
      <c r="A678" s="191" t="s">
        <v>1282</v>
      </c>
      <c r="B678" s="174" t="s">
        <v>1283</v>
      </c>
      <c r="C678" s="172">
        <v>19.47</v>
      </c>
      <c r="D678" s="173">
        <v>0.313</v>
      </c>
    </row>
    <row r="679" spans="1:4" s="1" customFormat="1" x14ac:dyDescent="0.45">
      <c r="A679" s="191" t="s">
        <v>1284</v>
      </c>
      <c r="B679" s="174" t="s">
        <v>1285</v>
      </c>
      <c r="C679" s="172">
        <v>39.5</v>
      </c>
      <c r="D679" s="173">
        <v>0.59399999999999997</v>
      </c>
    </row>
    <row r="680" spans="1:4" s="1" customFormat="1" x14ac:dyDescent="0.45">
      <c r="A680" s="191" t="s">
        <v>1286</v>
      </c>
      <c r="B680" s="174" t="s">
        <v>1287</v>
      </c>
      <c r="C680" s="172">
        <v>50.95</v>
      </c>
      <c r="D680" s="173">
        <v>0.35</v>
      </c>
    </row>
    <row r="681" spans="1:4" s="1" customFormat="1" x14ac:dyDescent="0.45">
      <c r="A681" s="191" t="s">
        <v>1288</v>
      </c>
      <c r="B681" s="174" t="s">
        <v>1289</v>
      </c>
      <c r="C681" s="172">
        <v>21.99</v>
      </c>
      <c r="D681" s="173">
        <v>0.79400000000000004</v>
      </c>
    </row>
    <row r="682" spans="1:4" s="1" customFormat="1" x14ac:dyDescent="0.45">
      <c r="A682" s="191" t="s">
        <v>1290</v>
      </c>
      <c r="B682" s="174" t="s">
        <v>1289</v>
      </c>
      <c r="C682" s="172">
        <v>43.94</v>
      </c>
      <c r="D682" s="173">
        <v>1.288</v>
      </c>
    </row>
    <row r="683" spans="1:4" s="1" customFormat="1" x14ac:dyDescent="0.45">
      <c r="A683" s="191" t="s">
        <v>1291</v>
      </c>
      <c r="B683" s="174" t="s">
        <v>1289</v>
      </c>
      <c r="C683" s="172">
        <v>62.54</v>
      </c>
      <c r="D683" s="173">
        <v>0.45</v>
      </c>
    </row>
    <row r="684" spans="1:4" s="1" customFormat="1" x14ac:dyDescent="0.45">
      <c r="A684" s="191" t="s">
        <v>1292</v>
      </c>
      <c r="B684" s="174" t="s">
        <v>1293</v>
      </c>
      <c r="C684" s="172">
        <v>21.95</v>
      </c>
      <c r="D684" s="173">
        <v>0.5</v>
      </c>
    </row>
    <row r="685" spans="1:4" s="1" customFormat="1" x14ac:dyDescent="0.45">
      <c r="A685" s="191" t="s">
        <v>1294</v>
      </c>
      <c r="B685" s="174" t="s">
        <v>1295</v>
      </c>
      <c r="C685" s="172" t="e">
        <v>#N/A</v>
      </c>
      <c r="D685" s="173">
        <v>0.81</v>
      </c>
    </row>
    <row r="686" spans="1:4" s="1" customFormat="1" x14ac:dyDescent="0.45">
      <c r="A686" s="191" t="s">
        <v>1296</v>
      </c>
      <c r="B686" s="174" t="s">
        <v>1293</v>
      </c>
      <c r="C686" s="172">
        <v>41.95</v>
      </c>
      <c r="D686" s="173">
        <v>1.63</v>
      </c>
    </row>
    <row r="687" spans="1:4" s="1" customFormat="1" x14ac:dyDescent="0.45">
      <c r="A687" s="191" t="s">
        <v>1297</v>
      </c>
      <c r="B687" s="174" t="s">
        <v>1293</v>
      </c>
      <c r="C687" s="172">
        <v>59.95</v>
      </c>
      <c r="D687" s="173">
        <v>0.47</v>
      </c>
    </row>
    <row r="688" spans="1:4" s="1" customFormat="1" x14ac:dyDescent="0.45">
      <c r="A688" s="191" t="s">
        <v>1298</v>
      </c>
      <c r="B688" s="174" t="s">
        <v>563</v>
      </c>
      <c r="C688" s="172">
        <v>19.989999999999998</v>
      </c>
      <c r="D688" s="173">
        <v>1</v>
      </c>
    </row>
    <row r="689" spans="1:4" s="1" customFormat="1" x14ac:dyDescent="0.45">
      <c r="A689" s="191" t="s">
        <v>1299</v>
      </c>
      <c r="B689" s="174" t="s">
        <v>563</v>
      </c>
      <c r="C689" s="172">
        <v>32.99</v>
      </c>
      <c r="D689" s="173">
        <v>1.5</v>
      </c>
    </row>
    <row r="690" spans="1:4" s="1" customFormat="1" x14ac:dyDescent="0.45">
      <c r="A690" s="191" t="s">
        <v>1300</v>
      </c>
      <c r="B690" s="174" t="s">
        <v>563</v>
      </c>
      <c r="C690" s="172">
        <v>54.99</v>
      </c>
      <c r="D690" s="173">
        <v>0.02</v>
      </c>
    </row>
    <row r="691" spans="1:4" s="1" customFormat="1" x14ac:dyDescent="0.45">
      <c r="A691" s="191" t="s">
        <v>1301</v>
      </c>
      <c r="B691" s="174" t="s">
        <v>1302</v>
      </c>
      <c r="C691" s="172">
        <v>3.45</v>
      </c>
      <c r="D691" s="173">
        <v>0.03</v>
      </c>
    </row>
    <row r="692" spans="1:4" s="1" customFormat="1" x14ac:dyDescent="0.45">
      <c r="A692" s="191" t="s">
        <v>1303</v>
      </c>
      <c r="B692" s="174" t="s">
        <v>1302</v>
      </c>
      <c r="C692" s="172">
        <v>4.45</v>
      </c>
      <c r="D692" s="173">
        <v>0</v>
      </c>
    </row>
    <row r="693" spans="1:4" s="1" customFormat="1" x14ac:dyDescent="0.45">
      <c r="A693" s="191" t="s">
        <v>1304</v>
      </c>
      <c r="B693" s="174" t="s">
        <v>1302</v>
      </c>
      <c r="C693" s="172">
        <v>6.45</v>
      </c>
      <c r="D693" s="173">
        <v>0.375</v>
      </c>
    </row>
    <row r="694" spans="1:4" s="1" customFormat="1" x14ac:dyDescent="0.45">
      <c r="A694" s="191" t="s">
        <v>1305</v>
      </c>
      <c r="B694" s="174" t="s">
        <v>1306</v>
      </c>
      <c r="C694" s="172">
        <v>28.75</v>
      </c>
      <c r="D694" s="173">
        <v>0</v>
      </c>
    </row>
    <row r="695" spans="1:4" s="1" customFormat="1" x14ac:dyDescent="0.45">
      <c r="A695" s="191" t="s">
        <v>1307</v>
      </c>
      <c r="B695" s="174" t="s">
        <v>1308</v>
      </c>
      <c r="C695" s="172">
        <v>3.25</v>
      </c>
      <c r="D695" s="173">
        <v>0</v>
      </c>
    </row>
    <row r="696" spans="1:4" s="1" customFormat="1" x14ac:dyDescent="0.45">
      <c r="A696" s="191" t="s">
        <v>1309</v>
      </c>
      <c r="B696" s="174" t="s">
        <v>1310</v>
      </c>
      <c r="C696" s="172">
        <v>9.99</v>
      </c>
      <c r="D696" s="173">
        <v>0.25</v>
      </c>
    </row>
    <row r="697" spans="1:4" s="1" customFormat="1" x14ac:dyDescent="0.45">
      <c r="A697" s="191" t="s">
        <v>1311</v>
      </c>
      <c r="B697" s="174" t="s">
        <v>1308</v>
      </c>
      <c r="C697" s="172">
        <v>3.75</v>
      </c>
      <c r="D697" s="173">
        <v>0.04</v>
      </c>
    </row>
    <row r="698" spans="1:4" s="1" customFormat="1" x14ac:dyDescent="0.45">
      <c r="A698" s="191" t="s">
        <v>1312</v>
      </c>
      <c r="B698" s="174" t="s">
        <v>1313</v>
      </c>
      <c r="C698" s="172">
        <v>14.99</v>
      </c>
      <c r="D698" s="173">
        <v>0</v>
      </c>
    </row>
    <row r="699" spans="1:4" s="1" customFormat="1" x14ac:dyDescent="0.45">
      <c r="A699" s="191" t="s">
        <v>1314</v>
      </c>
      <c r="B699" s="174" t="s">
        <v>1308</v>
      </c>
      <c r="C699" s="172">
        <v>4.75</v>
      </c>
      <c r="D699" s="173">
        <v>0</v>
      </c>
    </row>
    <row r="700" spans="1:4" s="1" customFormat="1" x14ac:dyDescent="0.45">
      <c r="A700" s="191" t="s">
        <v>1315</v>
      </c>
      <c r="B700" s="174" t="s">
        <v>1316</v>
      </c>
      <c r="C700" s="172">
        <v>21.99</v>
      </c>
      <c r="D700" s="173">
        <v>1.55</v>
      </c>
    </row>
    <row r="701" spans="1:4" s="1" customFormat="1" x14ac:dyDescent="0.45">
      <c r="A701" s="191" t="s">
        <v>1317</v>
      </c>
      <c r="B701" s="174" t="s">
        <v>1318</v>
      </c>
      <c r="C701" s="172">
        <v>3.75</v>
      </c>
      <c r="D701" s="173">
        <v>0</v>
      </c>
    </row>
    <row r="702" spans="1:4" s="1" customFormat="1" x14ac:dyDescent="0.45">
      <c r="A702" s="191" t="s">
        <v>1319</v>
      </c>
      <c r="B702" s="174" t="s">
        <v>1320</v>
      </c>
      <c r="C702" s="172">
        <v>5.75</v>
      </c>
      <c r="D702" s="173">
        <v>0</v>
      </c>
    </row>
    <row r="703" spans="1:4" s="1" customFormat="1" x14ac:dyDescent="0.45">
      <c r="A703" s="191" t="s">
        <v>1321</v>
      </c>
      <c r="B703" s="174" t="s">
        <v>1322</v>
      </c>
      <c r="C703" s="172">
        <v>8.25</v>
      </c>
      <c r="D703" s="173">
        <v>0.12</v>
      </c>
    </row>
    <row r="704" spans="1:4" s="1" customFormat="1" x14ac:dyDescent="0.45">
      <c r="A704" s="191" t="s">
        <v>280</v>
      </c>
      <c r="B704" s="174" t="s">
        <v>1323</v>
      </c>
      <c r="C704" s="172">
        <v>14.3</v>
      </c>
      <c r="D704" s="173">
        <v>0.18</v>
      </c>
    </row>
    <row r="705" spans="1:4" s="1" customFormat="1" x14ac:dyDescent="0.45">
      <c r="A705" s="191" t="s">
        <v>281</v>
      </c>
      <c r="B705" s="174" t="s">
        <v>1324</v>
      </c>
      <c r="C705" s="172">
        <v>19.940000000000001</v>
      </c>
      <c r="D705" s="173">
        <v>0.38</v>
      </c>
    </row>
    <row r="706" spans="1:4" s="1" customFormat="1" x14ac:dyDescent="0.45">
      <c r="A706" s="191" t="s">
        <v>1325</v>
      </c>
      <c r="B706" s="174" t="s">
        <v>1326</v>
      </c>
      <c r="C706" s="172">
        <v>25.94</v>
      </c>
      <c r="D706" s="173">
        <v>0.57999999999999996</v>
      </c>
    </row>
    <row r="707" spans="1:4" s="1" customFormat="1" x14ac:dyDescent="0.45">
      <c r="A707" s="191" t="s">
        <v>1327</v>
      </c>
      <c r="B707" s="174" t="s">
        <v>1328</v>
      </c>
      <c r="C707" s="172">
        <v>25.23</v>
      </c>
      <c r="D707" s="173">
        <v>0.96</v>
      </c>
    </row>
    <row r="708" spans="1:4" s="1" customFormat="1" x14ac:dyDescent="0.45">
      <c r="A708" s="191" t="s">
        <v>1329</v>
      </c>
      <c r="B708" s="174" t="s">
        <v>1328</v>
      </c>
      <c r="C708" s="172">
        <v>34.14</v>
      </c>
      <c r="D708" s="173">
        <v>0.61</v>
      </c>
    </row>
    <row r="709" spans="1:4" s="1" customFormat="1" x14ac:dyDescent="0.45">
      <c r="A709" s="191" t="s">
        <v>285</v>
      </c>
      <c r="B709" s="174" t="s">
        <v>1330</v>
      </c>
      <c r="C709" s="172">
        <v>24.5</v>
      </c>
      <c r="D709" s="173">
        <v>0.25</v>
      </c>
    </row>
    <row r="710" spans="1:4" s="1" customFormat="1" x14ac:dyDescent="0.45">
      <c r="A710" s="191" t="s">
        <v>1331</v>
      </c>
      <c r="B710" s="174" t="s">
        <v>1328</v>
      </c>
      <c r="C710" s="172">
        <v>11.59</v>
      </c>
      <c r="D710" s="173">
        <v>0.3</v>
      </c>
    </row>
    <row r="711" spans="1:4" s="1" customFormat="1" x14ac:dyDescent="0.45">
      <c r="A711" s="191" t="s">
        <v>1332</v>
      </c>
      <c r="B711" s="174" t="s">
        <v>1333</v>
      </c>
      <c r="C711" s="172">
        <v>8.2799999999999994</v>
      </c>
      <c r="D711" s="173">
        <v>0.33100000000000002</v>
      </c>
    </row>
    <row r="712" spans="1:4" s="1" customFormat="1" x14ac:dyDescent="0.45">
      <c r="A712" s="191" t="s">
        <v>1334</v>
      </c>
      <c r="B712" s="174" t="s">
        <v>1335</v>
      </c>
      <c r="C712" s="172">
        <v>20.75</v>
      </c>
      <c r="D712" s="173">
        <v>0.8</v>
      </c>
    </row>
    <row r="713" spans="1:4" s="1" customFormat="1" x14ac:dyDescent="0.45">
      <c r="A713" s="191" t="s">
        <v>1336</v>
      </c>
      <c r="B713" s="174" t="s">
        <v>1337</v>
      </c>
      <c r="C713" s="172">
        <v>21.49</v>
      </c>
      <c r="D713" s="173">
        <v>1.0249999999999999</v>
      </c>
    </row>
    <row r="714" spans="1:4" s="1" customFormat="1" x14ac:dyDescent="0.45">
      <c r="A714" s="191" t="s">
        <v>1338</v>
      </c>
      <c r="B714" s="174" t="s">
        <v>1339</v>
      </c>
      <c r="C714" s="172">
        <v>35.17</v>
      </c>
      <c r="D714" s="173">
        <v>0.65</v>
      </c>
    </row>
    <row r="715" spans="1:4" s="1" customFormat="1" x14ac:dyDescent="0.45">
      <c r="A715" s="191" t="s">
        <v>1340</v>
      </c>
      <c r="B715" s="174" t="s">
        <v>1341</v>
      </c>
      <c r="C715" s="172">
        <v>24.99</v>
      </c>
      <c r="D715" s="173">
        <v>0.32</v>
      </c>
    </row>
    <row r="716" spans="1:4" s="1" customFormat="1" x14ac:dyDescent="0.45">
      <c r="A716" s="191" t="s">
        <v>1342</v>
      </c>
      <c r="B716" s="174" t="s">
        <v>1343</v>
      </c>
      <c r="C716" s="172">
        <v>14.59</v>
      </c>
      <c r="D716" s="173">
        <v>0.19</v>
      </c>
    </row>
    <row r="717" spans="1:4" s="1" customFormat="1" x14ac:dyDescent="0.45">
      <c r="A717" s="191" t="s">
        <v>1344</v>
      </c>
      <c r="B717" s="174" t="s">
        <v>1345</v>
      </c>
      <c r="C717" s="172">
        <v>10.75</v>
      </c>
      <c r="D717" s="173">
        <v>6.6</v>
      </c>
    </row>
    <row r="718" spans="1:4" s="1" customFormat="1" x14ac:dyDescent="0.45">
      <c r="A718" s="191" t="s">
        <v>1346</v>
      </c>
      <c r="B718" s="174" t="s">
        <v>1347</v>
      </c>
      <c r="C718" s="172">
        <v>179.95</v>
      </c>
      <c r="D718" s="173">
        <v>8</v>
      </c>
    </row>
    <row r="719" spans="1:4" s="1" customFormat="1" x14ac:dyDescent="0.45">
      <c r="A719" s="191" t="s">
        <v>1348</v>
      </c>
      <c r="B719" s="174" t="s">
        <v>1349</v>
      </c>
      <c r="C719" s="172">
        <v>177.94</v>
      </c>
      <c r="D719" s="173">
        <v>1</v>
      </c>
    </row>
    <row r="720" spans="1:4" s="1" customFormat="1" x14ac:dyDescent="0.45">
      <c r="A720" s="191" t="s">
        <v>1350</v>
      </c>
      <c r="B720" s="174" t="s">
        <v>1351</v>
      </c>
      <c r="C720" s="172">
        <v>19.95</v>
      </c>
      <c r="D720" s="173">
        <v>0.43</v>
      </c>
    </row>
    <row r="721" spans="1:4" s="1" customFormat="1" x14ac:dyDescent="0.45">
      <c r="A721" s="191" t="s">
        <v>1352</v>
      </c>
      <c r="B721" s="174" t="s">
        <v>1231</v>
      </c>
      <c r="C721" s="172">
        <v>46.94</v>
      </c>
      <c r="D721" s="173">
        <v>0.43</v>
      </c>
    </row>
    <row r="722" spans="1:4" s="1" customFormat="1" x14ac:dyDescent="0.45">
      <c r="A722" s="191" t="s">
        <v>1353</v>
      </c>
      <c r="B722" s="174" t="s">
        <v>1354</v>
      </c>
      <c r="C722" s="172">
        <v>24.94</v>
      </c>
      <c r="D722" s="173">
        <v>1.9379999999999999</v>
      </c>
    </row>
    <row r="723" spans="1:4" s="1" customFormat="1" x14ac:dyDescent="0.45">
      <c r="A723" s="191" t="s">
        <v>1355</v>
      </c>
      <c r="B723" s="174" t="s">
        <v>1356</v>
      </c>
      <c r="C723" s="172" t="e">
        <v>#N/A</v>
      </c>
      <c r="D723" s="173">
        <v>2</v>
      </c>
    </row>
    <row r="724" spans="1:4" s="1" customFormat="1" x14ac:dyDescent="0.45">
      <c r="A724" s="191" t="s">
        <v>1357</v>
      </c>
      <c r="B724" s="174" t="s">
        <v>1239</v>
      </c>
      <c r="C724" s="172">
        <v>59.94</v>
      </c>
      <c r="D724" s="173">
        <v>1.89</v>
      </c>
    </row>
    <row r="725" spans="1:4" s="1" customFormat="1" x14ac:dyDescent="0.45">
      <c r="A725" s="191" t="s">
        <v>1358</v>
      </c>
      <c r="B725" s="174" t="s">
        <v>1359</v>
      </c>
      <c r="C725" s="172">
        <v>51.74</v>
      </c>
      <c r="D725" s="173">
        <v>2.36</v>
      </c>
    </row>
    <row r="726" spans="1:4" s="1" customFormat="1" x14ac:dyDescent="0.45">
      <c r="A726" s="191" t="s">
        <v>286</v>
      </c>
      <c r="B726" s="174" t="s">
        <v>1360</v>
      </c>
      <c r="C726" s="172">
        <v>59.99</v>
      </c>
      <c r="D726" s="173">
        <v>1.99</v>
      </c>
    </row>
    <row r="727" spans="1:4" s="1" customFormat="1" x14ac:dyDescent="0.45">
      <c r="A727" s="191" t="s">
        <v>1361</v>
      </c>
      <c r="B727" s="174" t="s">
        <v>1359</v>
      </c>
      <c r="C727" s="172">
        <v>57.74</v>
      </c>
      <c r="D727" s="173">
        <v>2.72</v>
      </c>
    </row>
    <row r="728" spans="1:4" s="1" customFormat="1" x14ac:dyDescent="0.45">
      <c r="A728" s="191" t="s">
        <v>287</v>
      </c>
      <c r="B728" s="174" t="s">
        <v>1362</v>
      </c>
      <c r="C728" s="172">
        <v>69.989999999999995</v>
      </c>
      <c r="D728" s="173">
        <v>2.25</v>
      </c>
    </row>
    <row r="729" spans="1:4" s="1" customFormat="1" x14ac:dyDescent="0.45">
      <c r="A729" s="191" t="s">
        <v>1363</v>
      </c>
      <c r="B729" s="174" t="s">
        <v>1359</v>
      </c>
      <c r="C729" s="172">
        <v>67.739999999999995</v>
      </c>
      <c r="D729" s="173">
        <v>1.74</v>
      </c>
    </row>
    <row r="730" spans="1:4" s="1" customFormat="1" x14ac:dyDescent="0.45">
      <c r="A730" s="191" t="s">
        <v>1364</v>
      </c>
      <c r="B730" s="174" t="s">
        <v>1365</v>
      </c>
      <c r="C730" s="172">
        <v>79.989999999999995</v>
      </c>
      <c r="D730" s="173">
        <v>10</v>
      </c>
    </row>
    <row r="731" spans="1:4" s="1" customFormat="1" x14ac:dyDescent="0.45">
      <c r="A731" s="191" t="s">
        <v>1366</v>
      </c>
      <c r="B731" s="174" t="s">
        <v>1367</v>
      </c>
      <c r="C731" s="172">
        <v>85.2</v>
      </c>
      <c r="D731" s="173">
        <v>3.3130000000000002</v>
      </c>
    </row>
    <row r="732" spans="1:4" s="1" customFormat="1" x14ac:dyDescent="0.45">
      <c r="A732" s="191" t="s">
        <v>1368</v>
      </c>
      <c r="B732" s="174" t="s">
        <v>1369</v>
      </c>
      <c r="C732" s="172">
        <v>124.95</v>
      </c>
      <c r="D732" s="173">
        <v>2.2000000000000002</v>
      </c>
    </row>
    <row r="733" spans="1:4" s="1" customFormat="1" x14ac:dyDescent="0.45">
      <c r="A733" s="191" t="s">
        <v>1370</v>
      </c>
      <c r="B733" s="174" t="s">
        <v>1371</v>
      </c>
      <c r="C733" s="172">
        <v>99.75</v>
      </c>
      <c r="D733" s="173">
        <v>2.5</v>
      </c>
    </row>
    <row r="734" spans="1:4" s="1" customFormat="1" x14ac:dyDescent="0.45">
      <c r="A734" s="191" t="s">
        <v>1372</v>
      </c>
      <c r="B734" s="174" t="s">
        <v>1373</v>
      </c>
      <c r="C734" s="172">
        <v>91.78</v>
      </c>
      <c r="D734" s="173">
        <v>1.3129999999999999</v>
      </c>
    </row>
    <row r="735" spans="1:4" s="1" customFormat="1" x14ac:dyDescent="0.45">
      <c r="A735" s="191" t="s">
        <v>1374</v>
      </c>
      <c r="B735" s="174" t="s">
        <v>1375</v>
      </c>
      <c r="C735" s="172">
        <v>74.989999999999995</v>
      </c>
      <c r="D735" s="173">
        <v>1.75</v>
      </c>
    </row>
    <row r="736" spans="1:4" s="1" customFormat="1" x14ac:dyDescent="0.45">
      <c r="A736" s="191" t="s">
        <v>1376</v>
      </c>
      <c r="B736" s="174" t="s">
        <v>1377</v>
      </c>
      <c r="C736" s="172">
        <v>79.95</v>
      </c>
      <c r="D736" s="173">
        <v>0.188</v>
      </c>
    </row>
    <row r="737" spans="1:4" s="1" customFormat="1" x14ac:dyDescent="0.45">
      <c r="A737" s="191" t="s">
        <v>1378</v>
      </c>
      <c r="B737" s="174" t="s">
        <v>1379</v>
      </c>
      <c r="C737" s="172" t="e">
        <v>#N/A</v>
      </c>
      <c r="D737" s="173">
        <v>4</v>
      </c>
    </row>
    <row r="738" spans="1:4" s="1" customFormat="1" x14ac:dyDescent="0.45">
      <c r="A738" s="191" t="s">
        <v>1380</v>
      </c>
      <c r="B738" s="174" t="s">
        <v>1381</v>
      </c>
      <c r="C738" s="172">
        <v>50.95</v>
      </c>
      <c r="D738" s="173">
        <v>6.3E-2</v>
      </c>
    </row>
    <row r="739" spans="1:4" s="1" customFormat="1" x14ac:dyDescent="0.45">
      <c r="A739" s="191" t="s">
        <v>1382</v>
      </c>
      <c r="B739" s="174" t="s">
        <v>1308</v>
      </c>
      <c r="C739" s="172">
        <v>7.75</v>
      </c>
      <c r="D739" s="173">
        <v>60</v>
      </c>
    </row>
    <row r="740" spans="1:4" s="1" customFormat="1" x14ac:dyDescent="0.45">
      <c r="A740" s="191" t="s">
        <v>1383</v>
      </c>
      <c r="B740" s="174" t="s">
        <v>1384</v>
      </c>
      <c r="C740" s="172" t="e">
        <v>#N/A</v>
      </c>
      <c r="D740" s="173">
        <v>0</v>
      </c>
    </row>
    <row r="741" spans="1:4" s="1" customFormat="1" x14ac:dyDescent="0.45">
      <c r="A741" s="191" t="s">
        <v>1385</v>
      </c>
      <c r="B741" s="174" t="s">
        <v>1386</v>
      </c>
      <c r="C741" s="172">
        <v>469.91</v>
      </c>
      <c r="D741" s="173">
        <v>1.0629999999999999</v>
      </c>
    </row>
    <row r="742" spans="1:4" s="1" customFormat="1" x14ac:dyDescent="0.45">
      <c r="A742" s="191" t="s">
        <v>1387</v>
      </c>
      <c r="B742" s="174" t="s">
        <v>1388</v>
      </c>
      <c r="C742" s="172" t="e">
        <v>#N/A</v>
      </c>
      <c r="D742" s="173"/>
    </row>
    <row r="743" spans="1:4" s="1" customFormat="1" x14ac:dyDescent="0.45">
      <c r="A743" s="191" t="s">
        <v>1389</v>
      </c>
      <c r="B743" s="174" t="s">
        <v>1390</v>
      </c>
      <c r="C743" s="172">
        <v>51.25</v>
      </c>
      <c r="D743" s="173">
        <v>16</v>
      </c>
    </row>
    <row r="744" spans="1:4" s="1" customFormat="1" x14ac:dyDescent="0.45">
      <c r="A744" s="189" t="s">
        <v>1391</v>
      </c>
      <c r="B744" s="186" t="s">
        <v>1392</v>
      </c>
      <c r="C744" s="172">
        <v>42.95</v>
      </c>
      <c r="D744" s="171">
        <v>1.04</v>
      </c>
    </row>
    <row r="745" spans="1:4" s="1" customFormat="1" x14ac:dyDescent="0.45">
      <c r="A745" s="189" t="s">
        <v>1393</v>
      </c>
      <c r="B745" s="186" t="s">
        <v>1394</v>
      </c>
      <c r="C745" s="172">
        <v>52.42</v>
      </c>
      <c r="D745" s="171">
        <v>1.23</v>
      </c>
    </row>
    <row r="746" spans="1:4" s="1" customFormat="1" x14ac:dyDescent="0.45">
      <c r="A746" s="189" t="s">
        <v>1395</v>
      </c>
      <c r="B746" s="186" t="s">
        <v>1396</v>
      </c>
      <c r="C746" s="172">
        <v>64.69</v>
      </c>
      <c r="D746" s="171">
        <v>1.2</v>
      </c>
    </row>
    <row r="747" spans="1:4" s="1" customFormat="1" x14ac:dyDescent="0.45">
      <c r="A747" s="189" t="s">
        <v>1397</v>
      </c>
      <c r="B747" s="186" t="s">
        <v>1398</v>
      </c>
      <c r="C747" s="172">
        <v>56.95</v>
      </c>
      <c r="D747" s="171">
        <v>1.06</v>
      </c>
    </row>
    <row r="748" spans="1:4" s="1" customFormat="1" x14ac:dyDescent="0.45">
      <c r="A748" s="189" t="s">
        <v>1399</v>
      </c>
      <c r="B748" s="186" t="s">
        <v>1400</v>
      </c>
      <c r="C748" s="172">
        <v>71.95</v>
      </c>
      <c r="D748" s="171">
        <v>1.1000000000000001</v>
      </c>
    </row>
    <row r="749" spans="1:4" s="1" customFormat="1" x14ac:dyDescent="0.45">
      <c r="A749" s="189" t="s">
        <v>1401</v>
      </c>
      <c r="B749" s="186" t="s">
        <v>1402</v>
      </c>
      <c r="C749" s="172">
        <v>91.72</v>
      </c>
      <c r="D749" s="171">
        <v>1.43</v>
      </c>
    </row>
    <row r="750" spans="1:4" s="1" customFormat="1" x14ac:dyDescent="0.45">
      <c r="A750" s="189" t="s">
        <v>1403</v>
      </c>
      <c r="B750" s="186" t="s">
        <v>1404</v>
      </c>
      <c r="C750" s="172">
        <v>73.19</v>
      </c>
      <c r="D750" s="171">
        <v>1.58</v>
      </c>
    </row>
    <row r="751" spans="1:4" s="1" customFormat="1" x14ac:dyDescent="0.45">
      <c r="A751" s="189" t="s">
        <v>1405</v>
      </c>
      <c r="B751" s="186" t="s">
        <v>1406</v>
      </c>
      <c r="C751" s="172">
        <v>92.85</v>
      </c>
      <c r="D751" s="171">
        <v>1.29</v>
      </c>
    </row>
    <row r="752" spans="1:4" s="1" customFormat="1" x14ac:dyDescent="0.45">
      <c r="A752" s="193" t="s">
        <v>1407</v>
      </c>
      <c r="B752" s="186" t="s">
        <v>1408</v>
      </c>
      <c r="C752" s="172">
        <v>9.7100000000000009</v>
      </c>
      <c r="D752" s="171">
        <v>0.09</v>
      </c>
    </row>
    <row r="753" spans="1:4" s="1" customFormat="1" x14ac:dyDescent="0.45">
      <c r="A753" s="193" t="s">
        <v>1409</v>
      </c>
      <c r="B753" s="186" t="s">
        <v>1410</v>
      </c>
      <c r="C753" s="172">
        <v>10.3</v>
      </c>
      <c r="D753" s="171">
        <v>0.09</v>
      </c>
    </row>
    <row r="754" spans="1:4" s="1" customFormat="1" x14ac:dyDescent="0.45">
      <c r="A754" s="193" t="s">
        <v>1411</v>
      </c>
      <c r="B754" s="186" t="s">
        <v>1412</v>
      </c>
      <c r="C754" s="172">
        <v>22.32</v>
      </c>
      <c r="D754" s="171">
        <v>0.18</v>
      </c>
    </row>
    <row r="755" spans="1:4" s="1" customFormat="1" x14ac:dyDescent="0.45">
      <c r="A755" s="193" t="s">
        <v>1413</v>
      </c>
      <c r="B755" s="186" t="s">
        <v>1414</v>
      </c>
      <c r="C755" s="172">
        <v>27.24</v>
      </c>
      <c r="D755" s="171">
        <v>0.33</v>
      </c>
    </row>
    <row r="756" spans="1:4" s="1" customFormat="1" x14ac:dyDescent="0.45">
      <c r="A756" s="189" t="s">
        <v>1415</v>
      </c>
      <c r="B756" s="186" t="s">
        <v>1416</v>
      </c>
      <c r="C756" s="172">
        <v>20.81</v>
      </c>
      <c r="D756" s="171">
        <v>0.18</v>
      </c>
    </row>
    <row r="757" spans="1:4" s="1" customFormat="1" x14ac:dyDescent="0.45">
      <c r="A757" s="193" t="s">
        <v>1417</v>
      </c>
      <c r="B757" s="186" t="s">
        <v>1418</v>
      </c>
      <c r="C757" s="172">
        <v>11.69</v>
      </c>
      <c r="D757" s="171">
        <v>0.09</v>
      </c>
    </row>
    <row r="758" spans="1:4" s="1" customFormat="1" x14ac:dyDescent="0.45">
      <c r="A758" s="193" t="s">
        <v>1419</v>
      </c>
      <c r="B758" s="186" t="s">
        <v>1420</v>
      </c>
      <c r="C758" s="172">
        <v>24.89</v>
      </c>
      <c r="D758" s="171">
        <v>0.18</v>
      </c>
    </row>
    <row r="759" spans="1:4" s="1" customFormat="1" x14ac:dyDescent="0.45">
      <c r="A759" s="193" t="s">
        <v>1421</v>
      </c>
      <c r="B759" s="186" t="s">
        <v>1422</v>
      </c>
      <c r="C759" s="172">
        <v>17.829999999999998</v>
      </c>
      <c r="D759" s="171">
        <v>0.14000000000000001</v>
      </c>
    </row>
    <row r="760" spans="1:4" s="1" customFormat="1" x14ac:dyDescent="0.45">
      <c r="A760" s="193" t="s">
        <v>1423</v>
      </c>
      <c r="B760" s="186" t="s">
        <v>1424</v>
      </c>
      <c r="C760" s="172">
        <v>17.579999999999998</v>
      </c>
      <c r="D760" s="171">
        <v>0.15</v>
      </c>
    </row>
    <row r="761" spans="1:4" s="1" customFormat="1" x14ac:dyDescent="0.45">
      <c r="A761" s="193" t="s">
        <v>1425</v>
      </c>
      <c r="B761" s="186" t="s">
        <v>744</v>
      </c>
      <c r="C761" s="172">
        <v>31.9</v>
      </c>
      <c r="D761" s="171">
        <v>0.38</v>
      </c>
    </row>
    <row r="762" spans="1:4" x14ac:dyDescent="0.45">
      <c r="A762" s="193" t="s">
        <v>1426</v>
      </c>
      <c r="B762" s="186" t="s">
        <v>1427</v>
      </c>
      <c r="C762" s="172">
        <v>41.45</v>
      </c>
      <c r="D762" s="171">
        <v>0.57999999999999996</v>
      </c>
    </row>
    <row r="763" spans="1:4" x14ac:dyDescent="0.45">
      <c r="A763" s="194" t="s">
        <v>1428</v>
      </c>
      <c r="B763" s="186" t="s">
        <v>1429</v>
      </c>
      <c r="C763" s="172">
        <v>27.84</v>
      </c>
      <c r="D763" s="171">
        <v>0.31</v>
      </c>
    </row>
    <row r="764" spans="1:4" x14ac:dyDescent="0.45">
      <c r="A764" s="193" t="s">
        <v>1430</v>
      </c>
      <c r="B764" s="186" t="s">
        <v>1431</v>
      </c>
      <c r="C764" s="172">
        <v>55.42</v>
      </c>
      <c r="D764" s="171">
        <v>0.33</v>
      </c>
    </row>
    <row r="765" spans="1:4" x14ac:dyDescent="0.45">
      <c r="A765" s="193" t="s">
        <v>1432</v>
      </c>
      <c r="B765" s="186" t="s">
        <v>1433</v>
      </c>
      <c r="C765" s="172">
        <v>49.59</v>
      </c>
      <c r="D765" s="171">
        <v>0.46</v>
      </c>
    </row>
    <row r="766" spans="1:4" x14ac:dyDescent="0.45">
      <c r="A766" s="193" t="s">
        <v>1434</v>
      </c>
      <c r="B766" s="186" t="s">
        <v>1435</v>
      </c>
      <c r="C766" s="172">
        <v>42.84</v>
      </c>
      <c r="D766" s="171">
        <v>0.56000000000000005</v>
      </c>
    </row>
    <row r="767" spans="1:4" x14ac:dyDescent="0.45">
      <c r="A767" s="194" t="s">
        <v>1436</v>
      </c>
      <c r="B767" s="186" t="s">
        <v>1437</v>
      </c>
      <c r="C767" s="172">
        <v>17.829999999999998</v>
      </c>
      <c r="D767" s="171">
        <v>0.16</v>
      </c>
    </row>
    <row r="768" spans="1:4" x14ac:dyDescent="0.45">
      <c r="A768" s="193" t="s">
        <v>1438</v>
      </c>
      <c r="B768" s="186" t="s">
        <v>1439</v>
      </c>
      <c r="C768" s="172">
        <v>32.71</v>
      </c>
      <c r="D768" s="171">
        <v>0.21</v>
      </c>
    </row>
    <row r="769" spans="1:4" x14ac:dyDescent="0.45">
      <c r="A769" s="194" t="s">
        <v>1440</v>
      </c>
      <c r="B769" s="186" t="s">
        <v>1441</v>
      </c>
      <c r="C769" s="172">
        <v>13.1</v>
      </c>
      <c r="D769" s="171">
        <v>0.08</v>
      </c>
    </row>
    <row r="770" spans="1:4" x14ac:dyDescent="0.45">
      <c r="A770" s="193" t="s">
        <v>1442</v>
      </c>
      <c r="B770" s="186" t="s">
        <v>1443</v>
      </c>
      <c r="C770" s="172">
        <v>25.52</v>
      </c>
      <c r="D770" s="171">
        <v>0.21</v>
      </c>
    </row>
    <row r="771" spans="1:4" x14ac:dyDescent="0.45">
      <c r="A771" s="193" t="s">
        <v>1444</v>
      </c>
      <c r="B771" s="186" t="s">
        <v>1445</v>
      </c>
      <c r="C771" s="172">
        <v>33.58</v>
      </c>
      <c r="D771" s="171">
        <v>0.32</v>
      </c>
    </row>
    <row r="772" spans="1:4" x14ac:dyDescent="0.45">
      <c r="A772" s="193" t="s">
        <v>1446</v>
      </c>
      <c r="B772" s="186" t="s">
        <v>1447</v>
      </c>
      <c r="C772" s="172">
        <v>25.04</v>
      </c>
      <c r="D772" s="171">
        <v>0.15</v>
      </c>
    </row>
    <row r="773" spans="1:4" x14ac:dyDescent="0.45">
      <c r="A773" s="193" t="s">
        <v>1448</v>
      </c>
      <c r="B773" s="186" t="s">
        <v>1449</v>
      </c>
      <c r="C773" s="172">
        <v>33.979999999999997</v>
      </c>
      <c r="D773" s="171">
        <v>0.27</v>
      </c>
    </row>
    <row r="774" spans="1:4" x14ac:dyDescent="0.45">
      <c r="A774" s="193" t="s">
        <v>1450</v>
      </c>
      <c r="B774" s="186" t="s">
        <v>1451</v>
      </c>
      <c r="C774" s="172">
        <v>17.29</v>
      </c>
      <c r="D774" s="171">
        <v>7.0000000000000007E-2</v>
      </c>
    </row>
    <row r="775" spans="1:4" x14ac:dyDescent="0.45">
      <c r="A775" s="193" t="s">
        <v>1452</v>
      </c>
      <c r="B775" s="186" t="s">
        <v>1453</v>
      </c>
      <c r="C775" s="172">
        <v>19.82</v>
      </c>
      <c r="D775" s="171">
        <v>0.17</v>
      </c>
    </row>
    <row r="776" spans="1:4" x14ac:dyDescent="0.45">
      <c r="A776" s="189" t="s">
        <v>1454</v>
      </c>
      <c r="B776" s="186" t="s">
        <v>1455</v>
      </c>
      <c r="C776" s="172">
        <v>24.48</v>
      </c>
      <c r="D776" s="171">
        <v>0.2</v>
      </c>
    </row>
    <row r="777" spans="1:4" x14ac:dyDescent="0.45">
      <c r="A777" s="193" t="s">
        <v>1456</v>
      </c>
      <c r="B777" s="186" t="s">
        <v>1457</v>
      </c>
      <c r="C777" s="172">
        <v>47.28</v>
      </c>
      <c r="D777" s="171">
        <v>0.27</v>
      </c>
    </row>
    <row r="778" spans="1:4" x14ac:dyDescent="0.45">
      <c r="A778" s="189" t="s">
        <v>1458</v>
      </c>
      <c r="B778" s="186" t="s">
        <v>1459</v>
      </c>
      <c r="C778" s="172">
        <v>47.84</v>
      </c>
      <c r="D778" s="171">
        <v>0.55000000000000004</v>
      </c>
    </row>
    <row r="779" spans="1:4" x14ac:dyDescent="0.45">
      <c r="A779" s="193" t="s">
        <v>1458</v>
      </c>
      <c r="B779" s="186" t="s">
        <v>1460</v>
      </c>
      <c r="C779" s="172">
        <v>47.84</v>
      </c>
      <c r="D779" s="171">
        <v>0.55000000000000004</v>
      </c>
    </row>
    <row r="780" spans="1:4" x14ac:dyDescent="0.45">
      <c r="A780" s="193" t="s">
        <v>1461</v>
      </c>
      <c r="B780" s="186" t="s">
        <v>1462</v>
      </c>
      <c r="C780" s="172">
        <v>82.1</v>
      </c>
      <c r="D780" s="171">
        <v>0.84</v>
      </c>
    </row>
    <row r="781" spans="1:4" x14ac:dyDescent="0.45">
      <c r="A781" s="195" t="s">
        <v>1463</v>
      </c>
      <c r="B781" s="188" t="s">
        <v>1464</v>
      </c>
      <c r="C781" s="172">
        <v>5.99</v>
      </c>
      <c r="D781" s="171">
        <v>0.02</v>
      </c>
    </row>
    <row r="782" spans="1:4" x14ac:dyDescent="0.45">
      <c r="A782" s="195" t="s">
        <v>1465</v>
      </c>
      <c r="B782" s="188" t="s">
        <v>1466</v>
      </c>
      <c r="C782" s="172">
        <v>6.99</v>
      </c>
      <c r="D782" s="171">
        <v>0.03</v>
      </c>
    </row>
    <row r="783" spans="1:4" x14ac:dyDescent="0.45">
      <c r="A783" s="195" t="s">
        <v>1467</v>
      </c>
      <c r="B783" s="188" t="s">
        <v>1468</v>
      </c>
      <c r="C783" s="172">
        <v>7.99</v>
      </c>
      <c r="D783" s="171">
        <v>0.04</v>
      </c>
    </row>
    <row r="784" spans="1:4" x14ac:dyDescent="0.45">
      <c r="A784" s="193" t="s">
        <v>1469</v>
      </c>
      <c r="B784" s="186" t="s">
        <v>1470</v>
      </c>
      <c r="C784" s="172">
        <v>29.02</v>
      </c>
      <c r="D784" s="171">
        <v>0.27</v>
      </c>
    </row>
    <row r="785" spans="1:4" x14ac:dyDescent="0.45">
      <c r="A785" s="193" t="s">
        <v>1471</v>
      </c>
      <c r="B785" s="186" t="s">
        <v>1472</v>
      </c>
      <c r="C785" s="172">
        <v>38.380000000000003</v>
      </c>
      <c r="D785" s="171">
        <v>0.42</v>
      </c>
    </row>
    <row r="786" spans="1:4" x14ac:dyDescent="0.45">
      <c r="A786" s="193" t="s">
        <v>1473</v>
      </c>
      <c r="B786" s="186" t="s">
        <v>1474</v>
      </c>
      <c r="C786" s="172">
        <v>32.229999999999997</v>
      </c>
      <c r="D786" s="171">
        <v>0.34</v>
      </c>
    </row>
    <row r="787" spans="1:4" x14ac:dyDescent="0.45">
      <c r="A787" s="194" t="s">
        <v>1475</v>
      </c>
      <c r="B787" s="186" t="s">
        <v>1476</v>
      </c>
      <c r="C787" s="172">
        <v>13.18</v>
      </c>
      <c r="D787" s="171">
        <v>0.11</v>
      </c>
    </row>
    <row r="788" spans="1:4" x14ac:dyDescent="0.45">
      <c r="A788" s="193" t="s">
        <v>1477</v>
      </c>
      <c r="B788" s="186" t="s">
        <v>1478</v>
      </c>
      <c r="C788" s="172">
        <v>19.97</v>
      </c>
      <c r="D788" s="171">
        <v>0.1</v>
      </c>
    </row>
    <row r="789" spans="1:4" x14ac:dyDescent="0.45">
      <c r="A789" s="193" t="s">
        <v>1479</v>
      </c>
      <c r="B789" s="186" t="s">
        <v>1480</v>
      </c>
      <c r="C789" s="172">
        <v>31.91</v>
      </c>
      <c r="D789" s="171">
        <v>0.36</v>
      </c>
    </row>
    <row r="790" spans="1:4" x14ac:dyDescent="0.45">
      <c r="A790" s="193" t="s">
        <v>1481</v>
      </c>
      <c r="B790" s="186" t="s">
        <v>1482</v>
      </c>
      <c r="C790" s="172">
        <v>36.03</v>
      </c>
      <c r="D790" s="171">
        <v>0.41</v>
      </c>
    </row>
    <row r="791" spans="1:4" x14ac:dyDescent="0.45">
      <c r="A791" s="193" t="s">
        <v>1483</v>
      </c>
      <c r="B791" s="186" t="s">
        <v>1484</v>
      </c>
      <c r="C791" s="172">
        <v>38.380000000000003</v>
      </c>
      <c r="D791" s="171">
        <v>0.48</v>
      </c>
    </row>
    <row r="792" spans="1:4" x14ac:dyDescent="0.45">
      <c r="A792" s="193" t="s">
        <v>1485</v>
      </c>
      <c r="B792" s="186" t="s">
        <v>1486</v>
      </c>
      <c r="C792" s="172">
        <v>28.06</v>
      </c>
      <c r="D792" s="171">
        <v>0.47</v>
      </c>
    </row>
    <row r="793" spans="1:4" x14ac:dyDescent="0.45">
      <c r="A793" s="189" t="s">
        <v>1487</v>
      </c>
      <c r="B793" s="186" t="s">
        <v>1488</v>
      </c>
      <c r="C793" s="172">
        <v>209.95</v>
      </c>
      <c r="D793" s="171">
        <v>13</v>
      </c>
    </row>
    <row r="794" spans="1:4" x14ac:dyDescent="0.45">
      <c r="A794" s="189" t="s">
        <v>1489</v>
      </c>
      <c r="B794" s="186" t="s">
        <v>1490</v>
      </c>
      <c r="C794" s="172">
        <v>53.44</v>
      </c>
      <c r="D794" s="171">
        <v>0.9</v>
      </c>
    </row>
    <row r="795" spans="1:4" x14ac:dyDescent="0.45">
      <c r="A795" s="189" t="s">
        <v>1491</v>
      </c>
      <c r="B795" s="186" t="s">
        <v>1492</v>
      </c>
      <c r="C795" s="172">
        <v>69.41</v>
      </c>
      <c r="D795" s="171">
        <v>1.32</v>
      </c>
    </row>
    <row r="796" spans="1:4" x14ac:dyDescent="0.45">
      <c r="A796" s="189" t="s">
        <v>1493</v>
      </c>
      <c r="B796" s="186" t="s">
        <v>1494</v>
      </c>
      <c r="C796" s="172">
        <v>71.900000000000006</v>
      </c>
      <c r="D796" s="171">
        <v>1.32</v>
      </c>
    </row>
    <row r="797" spans="1:4" x14ac:dyDescent="0.45">
      <c r="A797" s="189" t="s">
        <v>1495</v>
      </c>
      <c r="B797" s="186" t="s">
        <v>1496</v>
      </c>
      <c r="C797" s="172">
        <v>92.06</v>
      </c>
      <c r="D797" s="171">
        <v>2.15</v>
      </c>
    </row>
    <row r="798" spans="1:4" x14ac:dyDescent="0.45">
      <c r="A798" s="189" t="s">
        <v>1497</v>
      </c>
      <c r="B798" s="186" t="s">
        <v>1498</v>
      </c>
      <c r="C798" s="172">
        <v>81.709999999999994</v>
      </c>
      <c r="D798" s="171">
        <v>1.5</v>
      </c>
    </row>
    <row r="799" spans="1:4" x14ac:dyDescent="0.45">
      <c r="A799" s="189" t="s">
        <v>1499</v>
      </c>
      <c r="B799" s="186" t="s">
        <v>1500</v>
      </c>
      <c r="C799" s="172">
        <v>115.04</v>
      </c>
      <c r="D799" s="171">
        <v>2.1</v>
      </c>
    </row>
    <row r="800" spans="1:4" x14ac:dyDescent="0.45">
      <c r="A800" s="189" t="s">
        <v>1501</v>
      </c>
      <c r="B800" s="186" t="s">
        <v>1502</v>
      </c>
      <c r="C800" s="172">
        <v>105.02</v>
      </c>
      <c r="D800" s="171">
        <v>1.7</v>
      </c>
    </row>
    <row r="801" spans="1:4" x14ac:dyDescent="0.45">
      <c r="A801" s="189" t="s">
        <v>1503</v>
      </c>
      <c r="B801" s="186" t="s">
        <v>1504</v>
      </c>
      <c r="C801" s="172">
        <v>136.68</v>
      </c>
      <c r="D801" s="171">
        <v>2.4</v>
      </c>
    </row>
    <row r="802" spans="1:4" x14ac:dyDescent="0.45">
      <c r="A802" s="191" t="s">
        <v>1505</v>
      </c>
      <c r="B802" s="174" t="s">
        <v>1506</v>
      </c>
      <c r="C802" s="172" t="e">
        <v>#N/A</v>
      </c>
      <c r="D802" s="173">
        <v>11.5</v>
      </c>
    </row>
    <row r="803" spans="1:4" x14ac:dyDescent="0.45">
      <c r="A803" s="191" t="s">
        <v>333</v>
      </c>
      <c r="B803" s="174" t="s">
        <v>1507</v>
      </c>
      <c r="C803" s="172">
        <v>242.74</v>
      </c>
      <c r="D803" s="173">
        <v>35</v>
      </c>
    </row>
    <row r="804" spans="1:4" x14ac:dyDescent="0.45">
      <c r="A804" s="191" t="s">
        <v>334</v>
      </c>
      <c r="B804" s="174" t="s">
        <v>1508</v>
      </c>
      <c r="C804" s="172">
        <v>332.74</v>
      </c>
      <c r="D804" s="173">
        <v>55</v>
      </c>
    </row>
    <row r="805" spans="1:4" x14ac:dyDescent="0.45">
      <c r="A805" s="191" t="s">
        <v>335</v>
      </c>
      <c r="B805" s="174" t="s">
        <v>1509</v>
      </c>
      <c r="C805" s="172">
        <v>302.74</v>
      </c>
      <c r="D805" s="173">
        <v>50</v>
      </c>
    </row>
    <row r="806" spans="1:4" x14ac:dyDescent="0.45">
      <c r="A806" s="191" t="s">
        <v>336</v>
      </c>
      <c r="B806" s="174" t="s">
        <v>1510</v>
      </c>
      <c r="C806" s="172">
        <v>692.74</v>
      </c>
      <c r="D806" s="173">
        <v>75</v>
      </c>
    </row>
    <row r="807" spans="1:4" x14ac:dyDescent="0.45">
      <c r="A807" s="191" t="s">
        <v>337</v>
      </c>
      <c r="B807" s="174" t="s">
        <v>1511</v>
      </c>
      <c r="C807" s="172">
        <v>71.7</v>
      </c>
      <c r="D807" s="173">
        <v>3.5</v>
      </c>
    </row>
    <row r="808" spans="1:4" x14ac:dyDescent="0.45">
      <c r="A808" s="191" t="s">
        <v>1512</v>
      </c>
      <c r="B808" s="174" t="s">
        <v>1513</v>
      </c>
      <c r="C808" s="172">
        <v>3.36</v>
      </c>
      <c r="D808" s="173">
        <v>0.125</v>
      </c>
    </row>
    <row r="809" spans="1:4" x14ac:dyDescent="0.45">
      <c r="A809" s="191" t="s">
        <v>1514</v>
      </c>
      <c r="B809" s="174" t="s">
        <v>1513</v>
      </c>
      <c r="C809" s="172">
        <v>3.79</v>
      </c>
      <c r="D809" s="173">
        <v>0.21249999999999999</v>
      </c>
    </row>
    <row r="810" spans="1:4" x14ac:dyDescent="0.45">
      <c r="A810" s="191" t="s">
        <v>1515</v>
      </c>
      <c r="B810" s="174" t="s">
        <v>1513</v>
      </c>
      <c r="C810" s="172">
        <v>5.52</v>
      </c>
      <c r="D810" s="173">
        <v>0.45</v>
      </c>
    </row>
    <row r="811" spans="1:4" x14ac:dyDescent="0.45">
      <c r="A811" s="190" t="s">
        <v>1516</v>
      </c>
      <c r="B811" s="175" t="s">
        <v>1517</v>
      </c>
      <c r="C811" s="172">
        <v>22.35</v>
      </c>
      <c r="D811" s="171">
        <v>0.1</v>
      </c>
    </row>
    <row r="812" spans="1:4" x14ac:dyDescent="0.45">
      <c r="A812" s="190" t="s">
        <v>1518</v>
      </c>
      <c r="B812" s="175" t="s">
        <v>1519</v>
      </c>
      <c r="C812" s="172">
        <v>27.8</v>
      </c>
      <c r="D812" s="171">
        <v>0.17</v>
      </c>
    </row>
    <row r="813" spans="1:4" x14ac:dyDescent="0.45">
      <c r="A813" s="190" t="s">
        <v>1520</v>
      </c>
      <c r="B813" s="175" t="s">
        <v>1521</v>
      </c>
      <c r="C813" s="172">
        <v>215.5</v>
      </c>
      <c r="D813" s="171">
        <v>1.52</v>
      </c>
    </row>
    <row r="814" spans="1:4" x14ac:dyDescent="0.45">
      <c r="A814" s="190" t="s">
        <v>1522</v>
      </c>
      <c r="B814" s="175" t="s">
        <v>1523</v>
      </c>
      <c r="C814" s="172">
        <v>343.75</v>
      </c>
      <c r="D814" s="171">
        <v>4</v>
      </c>
    </row>
    <row r="815" spans="1:4" x14ac:dyDescent="0.45">
      <c r="A815" s="190" t="s">
        <v>1524</v>
      </c>
      <c r="B815" s="175" t="s">
        <v>1525</v>
      </c>
      <c r="C815" s="172">
        <v>417.75</v>
      </c>
      <c r="D815" s="171">
        <v>10</v>
      </c>
    </row>
    <row r="816" spans="1:4" x14ac:dyDescent="0.45">
      <c r="A816" s="190" t="s">
        <v>1526</v>
      </c>
      <c r="B816" s="175" t="s">
        <v>1527</v>
      </c>
      <c r="C816" s="172">
        <v>417.5</v>
      </c>
      <c r="D816" s="171">
        <v>5.6</v>
      </c>
    </row>
    <row r="817" spans="1:4" x14ac:dyDescent="0.45">
      <c r="A817" s="190" t="s">
        <v>1528</v>
      </c>
      <c r="B817" s="175" t="s">
        <v>1529</v>
      </c>
      <c r="C817" s="172">
        <v>69.25</v>
      </c>
      <c r="D817" s="171">
        <v>0.33</v>
      </c>
    </row>
    <row r="818" spans="1:4" x14ac:dyDescent="0.45">
      <c r="A818" s="190" t="s">
        <v>1530</v>
      </c>
      <c r="B818" s="175" t="s">
        <v>1531</v>
      </c>
      <c r="C818" s="172">
        <v>83.75</v>
      </c>
      <c r="D818" s="171">
        <v>0.65</v>
      </c>
    </row>
    <row r="819" spans="1:4" x14ac:dyDescent="0.45">
      <c r="A819" s="190" t="s">
        <v>1532</v>
      </c>
      <c r="B819" s="175" t="s">
        <v>1533</v>
      </c>
      <c r="C819" s="172">
        <v>123.95</v>
      </c>
      <c r="D819" s="171">
        <v>0.96</v>
      </c>
    </row>
    <row r="820" spans="1:4" x14ac:dyDescent="0.45">
      <c r="A820" s="190" t="s">
        <v>1534</v>
      </c>
      <c r="B820" s="175" t="s">
        <v>1535</v>
      </c>
      <c r="C820" s="172">
        <v>215.6</v>
      </c>
      <c r="D820" s="171">
        <v>1.47</v>
      </c>
    </row>
    <row r="821" spans="1:4" x14ac:dyDescent="0.45">
      <c r="A821" s="190" t="s">
        <v>1536</v>
      </c>
      <c r="B821" s="175" t="s">
        <v>1537</v>
      </c>
      <c r="C821" s="172">
        <v>357.25</v>
      </c>
      <c r="D821" s="171">
        <v>3.5</v>
      </c>
    </row>
    <row r="822" spans="1:4" x14ac:dyDescent="0.45">
      <c r="A822" s="190" t="s">
        <v>1538</v>
      </c>
      <c r="B822" s="175" t="s">
        <v>1539</v>
      </c>
      <c r="C822" s="172">
        <v>424.3</v>
      </c>
      <c r="D822" s="171">
        <v>4.9000000000000004</v>
      </c>
    </row>
    <row r="823" spans="1:4" x14ac:dyDescent="0.45">
      <c r="A823" s="190" t="s">
        <v>1540</v>
      </c>
      <c r="B823" s="175" t="s">
        <v>1541</v>
      </c>
      <c r="C823" s="172">
        <v>35.75</v>
      </c>
      <c r="D823" s="171">
        <v>0.05</v>
      </c>
    </row>
    <row r="824" spans="1:4" x14ac:dyDescent="0.45">
      <c r="A824" s="190" t="s">
        <v>1542</v>
      </c>
      <c r="B824" s="175" t="s">
        <v>1543</v>
      </c>
      <c r="C824" s="172">
        <v>50.25</v>
      </c>
      <c r="D824" s="171">
        <v>0.6</v>
      </c>
    </row>
    <row r="825" spans="1:4" x14ac:dyDescent="0.45">
      <c r="A825" s="190" t="s">
        <v>1544</v>
      </c>
      <c r="B825" s="175" t="s">
        <v>1545</v>
      </c>
      <c r="C825" s="172">
        <v>204.25</v>
      </c>
      <c r="D825" s="171">
        <v>1.4</v>
      </c>
    </row>
    <row r="826" spans="1:4" x14ac:dyDescent="0.45">
      <c r="A826" s="190" t="s">
        <v>1546</v>
      </c>
      <c r="B826" s="175" t="s">
        <v>1547</v>
      </c>
      <c r="C826" s="172">
        <v>324.75</v>
      </c>
      <c r="D826" s="171">
        <v>3.54</v>
      </c>
    </row>
    <row r="827" spans="1:4" x14ac:dyDescent="0.45">
      <c r="A827" s="190" t="s">
        <v>1548</v>
      </c>
      <c r="B827" s="175" t="s">
        <v>1549</v>
      </c>
      <c r="C827" s="172">
        <v>48.95</v>
      </c>
      <c r="D827" s="171">
        <v>0.05</v>
      </c>
    </row>
    <row r="828" spans="1:4" x14ac:dyDescent="0.45">
      <c r="A828" s="190" t="s">
        <v>1550</v>
      </c>
      <c r="B828" s="175" t="s">
        <v>1551</v>
      </c>
      <c r="C828" s="172">
        <v>103.45</v>
      </c>
      <c r="D828" s="171">
        <v>0.14000000000000001</v>
      </c>
    </row>
    <row r="829" spans="1:4" x14ac:dyDescent="0.45">
      <c r="A829" s="190" t="s">
        <v>1552</v>
      </c>
      <c r="B829" s="175" t="s">
        <v>1553</v>
      </c>
      <c r="C829" s="172">
        <v>677.75</v>
      </c>
      <c r="D829" s="171">
        <v>4.54</v>
      </c>
    </row>
    <row r="830" spans="1:4" x14ac:dyDescent="0.45">
      <c r="A830" s="190" t="s">
        <v>1554</v>
      </c>
      <c r="B830" s="175" t="s">
        <v>1555</v>
      </c>
      <c r="C830" s="172">
        <v>1040.25</v>
      </c>
      <c r="D830" s="171">
        <v>14.59</v>
      </c>
    </row>
  </sheetData>
  <sortState xmlns:xlrd2="http://schemas.microsoft.com/office/spreadsheetml/2017/richdata2" ref="A2:D1003">
    <sortCondition ref="A2:A1003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403f5c9-7e89-41c3-89cb-e0593acc0371">
      <Terms xmlns="http://schemas.microsoft.com/office/infopath/2007/PartnerControls"/>
    </lcf76f155ced4ddcb4097134ff3c332f>
    <TaxCatchAll xmlns="9ccbf296-4c76-46c2-947b-07b5333d0a2d" xsi:nil="true"/>
    <ForCustomer_x003a_ xmlns="4403f5c9-7e89-41c3-89cb-e0593acc037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9" ma:contentTypeDescription="Create a new document." ma:contentTypeScope="" ma:versionID="d4282216af6582f9ec3ad735c289fcf2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46dc961bb759e9a0e0f2fe4a50fd1f24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ForCustomer_x003a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3642c8d-f1be-431e-89b9-56324e0ce7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orCustomer_x003a_" ma:index="26" nillable="true" ma:displayName="For Customer:" ma:description="Global Industrial customer. Likely one time use." ma:format="Dropdown" ma:internalName="ForCustomer_x003a_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aa30b15-4dc1-4204-b87b-f2014634e455}" ma:internalName="TaxCatchAll" ma:showField="CatchAllData" ma:web="9ccbf296-4c76-46c2-947b-07b5333d0a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24CBBC-36AB-4EEC-A7E2-8C40D7A7DE6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7F192F-A264-44A7-8317-745BB2513928}">
  <ds:schemaRefs>
    <ds:schemaRef ds:uri="http://schemas.microsoft.com/office/2006/metadata/properties"/>
    <ds:schemaRef ds:uri="http://schemas.microsoft.com/office/infopath/2007/PartnerControls"/>
    <ds:schemaRef ds:uri="4403f5c9-7e89-41c3-89cb-e0593acc0371"/>
    <ds:schemaRef ds:uri="9ccbf296-4c76-46c2-947b-07b5333d0a2d"/>
  </ds:schemaRefs>
</ds:datastoreItem>
</file>

<file path=customXml/itemProps3.xml><?xml version="1.0" encoding="utf-8"?>
<ds:datastoreItem xmlns:ds="http://schemas.openxmlformats.org/officeDocument/2006/customXml" ds:itemID="{153504A0-8F40-4E00-8A9C-5B290775D6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03f5c9-7e89-41c3-89cb-e0593acc0371"/>
    <ds:schemaRef ds:uri="9ccbf296-4c76-46c2-947b-07b5333d0a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>ENGINEERED SPECIALTIES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Aaron Calkins (Rapid Air)</cp:lastModifiedBy>
  <cp:revision/>
  <dcterms:created xsi:type="dcterms:W3CDTF">2007-12-23T15:42:30Z</dcterms:created>
  <dcterms:modified xsi:type="dcterms:W3CDTF">2025-02-07T22:59:28Z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Order">
    <vt:r8>979400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TemplateUrl">
    <vt:lpwstr/>
  </property>
  <property fmtid="{D5CDD505-2E9C-101B-9397-08002B2CF9AE}" pid="9" name="ComplianceAssetId">
    <vt:lpwstr/>
  </property>
  <property fmtid="{D5CDD505-2E9C-101B-9397-08002B2CF9AE}" pid="10" name="Jet Reports Function Literals">
    <vt:lpwstr>,	;	,	{	}	[@[{0}]]	1033	1033</vt:lpwstr>
  </property>
  <property fmtid="{D5CDD505-2E9C-101B-9397-08002B2CF9AE}" pid="11" name="MediaServiceImageTags">
    <vt:lpwstr/>
  </property>
</Properties>
</file>