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5 Pricing/2025 Tier 3/"/>
    </mc:Choice>
  </mc:AlternateContent>
  <xr:revisionPtr revIDLastSave="325" documentId="13_ncr:1_{A823C47F-43E8-4FF7-9A26-5D1D31B0F459}" xr6:coauthVersionLast="47" xr6:coauthVersionMax="47" xr10:uidLastSave="{C63699A0-70EA-4874-8EAF-1D9996E8BE6A}"/>
  <bookViews>
    <workbookView xWindow="1583" yWindow="0" windowWidth="17617" windowHeight="9383" xr2:uid="{00000000-000D-0000-FFFF-FFFF00000000}"/>
  </bookViews>
  <sheets>
    <sheet name="Sheet1" sheetId="1" r:id="rId1"/>
    <sheet name="Sheet3" sheetId="4" r:id="rId2"/>
  </sheets>
  <externalReferences>
    <externalReference r:id="rId3"/>
  </externalReferences>
  <definedNames>
    <definedName name="_xlnm._FilterDatabase" localSheetId="1" hidden="1">Sheet3!$A$1:$I$1161</definedName>
    <definedName name="_xlnm.Print_Area" localSheetId="0">Sheet1!$A$1:$H$433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7" i="1" l="1"/>
  <c r="H418" i="1"/>
  <c r="H419" i="1"/>
  <c r="H420" i="1"/>
  <c r="H211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2" i="1"/>
  <c r="C391" i="1"/>
  <c r="C390" i="1"/>
  <c r="C389" i="1"/>
  <c r="C388" i="1"/>
  <c r="C387" i="1"/>
  <c r="C386" i="1"/>
  <c r="C385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4" i="1"/>
  <c r="C363" i="1"/>
  <c r="C362" i="1"/>
  <c r="C361" i="1"/>
  <c r="C360" i="1"/>
  <c r="C359" i="1"/>
  <c r="C358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89" i="1"/>
  <c r="C288" i="1"/>
  <c r="C287" i="1"/>
  <c r="C286" i="1"/>
  <c r="C285" i="1"/>
  <c r="C284" i="1"/>
  <c r="C283" i="1"/>
  <c r="C282" i="1"/>
  <c r="C281" i="1"/>
  <c r="C279" i="1"/>
  <c r="C278" i="1"/>
  <c r="C277" i="1"/>
  <c r="C276" i="1"/>
  <c r="C275" i="1"/>
  <c r="C274" i="1"/>
  <c r="C272" i="1"/>
  <c r="C271" i="1"/>
  <c r="C270" i="1"/>
  <c r="C269" i="1"/>
  <c r="C268" i="1"/>
  <c r="C267" i="1"/>
  <c r="C266" i="1"/>
  <c r="C265" i="1"/>
  <c r="C264" i="1"/>
  <c r="C263" i="1"/>
  <c r="C262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2" i="1"/>
  <c r="C241" i="1"/>
  <c r="C240" i="1"/>
  <c r="C239" i="1"/>
  <c r="C238" i="1"/>
  <c r="C237" i="1"/>
  <c r="C236" i="1"/>
  <c r="C235" i="1"/>
  <c r="C234" i="1"/>
  <c r="C233" i="1"/>
  <c r="C231" i="1"/>
  <c r="C230" i="1"/>
  <c r="C229" i="1"/>
  <c r="C227" i="1"/>
  <c r="C226" i="1"/>
  <c r="C225" i="1"/>
  <c r="C224" i="1"/>
  <c r="C223" i="1"/>
  <c r="C222" i="1"/>
  <c r="C221" i="1"/>
  <c r="C220" i="1"/>
  <c r="C219" i="1"/>
  <c r="C217" i="1"/>
  <c r="C216" i="1"/>
  <c r="C215" i="1"/>
  <c r="C214" i="1"/>
  <c r="C213" i="1"/>
  <c r="C212" i="1"/>
  <c r="C210" i="1"/>
  <c r="C209" i="1"/>
  <c r="C208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4" i="1"/>
  <c r="C173" i="1"/>
  <c r="C172" i="1"/>
  <c r="C171" i="1"/>
  <c r="C170" i="1"/>
  <c r="C169" i="1"/>
  <c r="C168" i="1"/>
  <c r="C167" i="1"/>
  <c r="C166" i="1"/>
  <c r="C165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8" i="1"/>
  <c r="C127" i="1"/>
  <c r="C126" i="1"/>
  <c r="C125" i="1"/>
  <c r="C124" i="1"/>
  <c r="C122" i="1"/>
  <c r="C121" i="1"/>
  <c r="C120" i="1"/>
  <c r="C119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3" i="1"/>
  <c r="C102" i="1"/>
  <c r="C101" i="1"/>
  <c r="C100" i="1"/>
  <c r="C99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2" i="1"/>
  <c r="D391" i="1"/>
  <c r="D390" i="1"/>
  <c r="D389" i="1"/>
  <c r="D388" i="1"/>
  <c r="D387" i="1"/>
  <c r="D386" i="1"/>
  <c r="D385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4" i="1"/>
  <c r="D363" i="1"/>
  <c r="D362" i="1"/>
  <c r="D361" i="1"/>
  <c r="D360" i="1"/>
  <c r="D359" i="1"/>
  <c r="D358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89" i="1"/>
  <c r="D288" i="1"/>
  <c r="D287" i="1"/>
  <c r="D286" i="1"/>
  <c r="D285" i="1"/>
  <c r="D284" i="1"/>
  <c r="D283" i="1"/>
  <c r="D282" i="1"/>
  <c r="D281" i="1"/>
  <c r="D279" i="1"/>
  <c r="D278" i="1"/>
  <c r="D277" i="1"/>
  <c r="D276" i="1"/>
  <c r="D275" i="1"/>
  <c r="D274" i="1"/>
  <c r="D272" i="1"/>
  <c r="D271" i="1"/>
  <c r="D270" i="1"/>
  <c r="D269" i="1"/>
  <c r="D268" i="1"/>
  <c r="D267" i="1"/>
  <c r="D266" i="1"/>
  <c r="D265" i="1"/>
  <c r="D264" i="1"/>
  <c r="D263" i="1"/>
  <c r="D262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2" i="1"/>
  <c r="D241" i="1"/>
  <c r="D240" i="1"/>
  <c r="D239" i="1"/>
  <c r="D238" i="1"/>
  <c r="D237" i="1"/>
  <c r="D236" i="1"/>
  <c r="D235" i="1"/>
  <c r="D234" i="1"/>
  <c r="D233" i="1"/>
  <c r="D231" i="1"/>
  <c r="D230" i="1"/>
  <c r="D229" i="1"/>
  <c r="D227" i="1"/>
  <c r="D226" i="1"/>
  <c r="D225" i="1"/>
  <c r="D224" i="1"/>
  <c r="D223" i="1"/>
  <c r="D222" i="1"/>
  <c r="D221" i="1"/>
  <c r="D220" i="1"/>
  <c r="D219" i="1"/>
  <c r="D217" i="1"/>
  <c r="D216" i="1"/>
  <c r="D215" i="1"/>
  <c r="D214" i="1"/>
  <c r="D213" i="1"/>
  <c r="D212" i="1"/>
  <c r="D210" i="1"/>
  <c r="D209" i="1"/>
  <c r="D208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4" i="1"/>
  <c r="D173" i="1"/>
  <c r="D172" i="1"/>
  <c r="D171" i="1"/>
  <c r="D170" i="1"/>
  <c r="D169" i="1"/>
  <c r="D168" i="1"/>
  <c r="D167" i="1"/>
  <c r="D166" i="1"/>
  <c r="D165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8" i="1"/>
  <c r="D127" i="1"/>
  <c r="D126" i="1"/>
  <c r="D125" i="1"/>
  <c r="D124" i="1"/>
  <c r="D122" i="1"/>
  <c r="D121" i="1"/>
  <c r="D120" i="1"/>
  <c r="D119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3" i="1"/>
  <c r="D102" i="1"/>
  <c r="D101" i="1"/>
  <c r="D100" i="1"/>
  <c r="D99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8" i="1"/>
  <c r="D7" i="1"/>
  <c r="C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9" i="1"/>
  <c r="H120" i="1"/>
  <c r="H121" i="1"/>
  <c r="H122" i="1"/>
  <c r="H124" i="1"/>
  <c r="H125" i="1"/>
  <c r="H126" i="1"/>
  <c r="H127" i="1"/>
  <c r="H128" i="1"/>
  <c r="H130" i="1"/>
  <c r="H131" i="1"/>
  <c r="H132" i="1"/>
  <c r="H133" i="1"/>
  <c r="H134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5" i="1"/>
  <c r="H196" i="1"/>
  <c r="H197" i="1"/>
  <c r="H198" i="1"/>
  <c r="H199" i="1"/>
  <c r="H200" i="1"/>
  <c r="H201" i="1"/>
  <c r="H202" i="1"/>
  <c r="H203" i="1"/>
  <c r="H205" i="1"/>
  <c r="H206" i="1"/>
  <c r="H208" i="1"/>
  <c r="H209" i="1"/>
  <c r="H210" i="1"/>
  <c r="H212" i="1"/>
  <c r="H213" i="1"/>
  <c r="H214" i="1"/>
  <c r="H215" i="1"/>
  <c r="H216" i="1"/>
  <c r="H217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3" i="1"/>
  <c r="H234" i="1"/>
  <c r="H235" i="1"/>
  <c r="H236" i="1"/>
  <c r="H237" i="1"/>
  <c r="H238" i="1"/>
  <c r="H239" i="1"/>
  <c r="H240" i="1"/>
  <c r="H241" i="1"/>
  <c r="H242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2" i="1"/>
  <c r="H263" i="1"/>
  <c r="H264" i="1"/>
  <c r="H265" i="1"/>
  <c r="H266" i="1"/>
  <c r="H267" i="1"/>
  <c r="H268" i="1"/>
  <c r="H269" i="1"/>
  <c r="H270" i="1"/>
  <c r="H271" i="1"/>
  <c r="H272" i="1"/>
  <c r="H274" i="1"/>
  <c r="H275" i="1"/>
  <c r="H276" i="1"/>
  <c r="H277" i="1"/>
  <c r="H278" i="1"/>
  <c r="H279" i="1"/>
  <c r="H281" i="1"/>
  <c r="H282" i="1"/>
  <c r="H283" i="1"/>
  <c r="H284" i="1"/>
  <c r="H285" i="1"/>
  <c r="H286" i="1"/>
  <c r="H287" i="1"/>
  <c r="H288" i="1"/>
  <c r="H289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6" i="1"/>
  <c r="H327" i="1"/>
  <c r="H328" i="1"/>
  <c r="H329" i="1"/>
  <c r="H330" i="1"/>
  <c r="H331" i="1"/>
  <c r="H332" i="1"/>
  <c r="H333" i="1"/>
  <c r="H334" i="1"/>
  <c r="H335" i="1"/>
  <c r="H336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8" i="1"/>
  <c r="H359" i="1"/>
  <c r="H360" i="1"/>
  <c r="H361" i="1"/>
  <c r="H362" i="1"/>
  <c r="H363" i="1"/>
  <c r="H364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80" i="1"/>
  <c r="H381" i="1"/>
  <c r="H382" i="1"/>
  <c r="H383" i="1"/>
  <c r="H385" i="1"/>
  <c r="H386" i="1"/>
  <c r="H387" i="1"/>
  <c r="H388" i="1"/>
  <c r="H389" i="1"/>
  <c r="H390" i="1"/>
  <c r="H391" i="1"/>
  <c r="H392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21" i="1"/>
  <c r="H422" i="1"/>
  <c r="H9" i="1"/>
  <c r="H8" i="1"/>
  <c r="G12" i="1"/>
  <c r="G16" i="1"/>
  <c r="G19" i="1"/>
  <c r="G29" i="1"/>
  <c r="G30" i="1"/>
  <c r="G31" i="1"/>
  <c r="G32" i="1"/>
  <c r="G33" i="1"/>
  <c r="G34" i="1"/>
  <c r="G36" i="1"/>
  <c r="G37" i="1"/>
  <c r="G40" i="1"/>
  <c r="G41" i="1"/>
  <c r="G45" i="1"/>
  <c r="G48" i="1"/>
  <c r="G54" i="1"/>
  <c r="G55" i="1"/>
  <c r="G57" i="1"/>
  <c r="G60" i="1"/>
  <c r="G63" i="1"/>
  <c r="G69" i="1"/>
  <c r="G70" i="1"/>
  <c r="G72" i="1"/>
  <c r="G78" i="1"/>
  <c r="G79" i="1"/>
  <c r="G81" i="1"/>
  <c r="G82" i="1"/>
  <c r="G83" i="1"/>
  <c r="G86" i="1"/>
  <c r="G87" i="1"/>
  <c r="G88" i="1"/>
  <c r="G89" i="1"/>
  <c r="G93" i="1"/>
  <c r="G94" i="1"/>
  <c r="G97" i="1"/>
  <c r="G109" i="1"/>
  <c r="G110" i="1"/>
  <c r="G112" i="1"/>
  <c r="G113" i="1"/>
  <c r="G114" i="1"/>
  <c r="G117" i="1"/>
  <c r="G126" i="1"/>
  <c r="G140" i="1"/>
  <c r="G145" i="1"/>
  <c r="G146" i="1"/>
  <c r="G148" i="1"/>
  <c r="G149" i="1"/>
  <c r="G155" i="1"/>
  <c r="G157" i="1"/>
  <c r="G158" i="1"/>
  <c r="G159" i="1"/>
  <c r="G162" i="1"/>
  <c r="G163" i="1"/>
  <c r="G170" i="1"/>
  <c r="G185" i="1"/>
  <c r="G189" i="1"/>
  <c r="G190" i="1"/>
  <c r="G193" i="1"/>
  <c r="G201" i="1"/>
  <c r="G206" i="1"/>
  <c r="G209" i="1"/>
  <c r="G223" i="1"/>
  <c r="G224" i="1"/>
  <c r="G226" i="1"/>
  <c r="G227" i="1"/>
  <c r="G228" i="1"/>
  <c r="G231" i="1"/>
  <c r="G237" i="1"/>
  <c r="G238" i="1"/>
  <c r="G241" i="1"/>
  <c r="G242" i="1"/>
  <c r="G244" i="1"/>
  <c r="G246" i="1"/>
  <c r="G247" i="1"/>
  <c r="G248" i="1"/>
  <c r="G249" i="1"/>
  <c r="G252" i="1"/>
  <c r="G253" i="1"/>
  <c r="G254" i="1"/>
  <c r="G255" i="1"/>
  <c r="G259" i="1"/>
  <c r="G260" i="1"/>
  <c r="G264" i="1"/>
  <c r="G265" i="1"/>
  <c r="G266" i="1"/>
  <c r="G267" i="1"/>
  <c r="G270" i="1"/>
  <c r="G271" i="1"/>
  <c r="G272" i="1"/>
  <c r="G274" i="1"/>
  <c r="G277" i="1"/>
  <c r="G278" i="1"/>
  <c r="G279" i="1"/>
  <c r="G281" i="1"/>
  <c r="G282" i="1"/>
  <c r="G283" i="1"/>
  <c r="G284" i="1"/>
  <c r="G285" i="1"/>
  <c r="G286" i="1"/>
  <c r="G287" i="1"/>
  <c r="G288" i="1"/>
  <c r="G289" i="1"/>
  <c r="G294" i="1"/>
  <c r="G295" i="1"/>
  <c r="G302" i="1"/>
  <c r="G303" i="1"/>
  <c r="G304" i="1"/>
  <c r="G305" i="1"/>
  <c r="G306" i="1"/>
  <c r="G308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7" i="1"/>
  <c r="G344" i="1"/>
  <c r="G347" i="1"/>
  <c r="G349" i="1"/>
  <c r="G350" i="1"/>
  <c r="G352" i="1"/>
  <c r="G354" i="1"/>
  <c r="G360" i="1"/>
  <c r="G366" i="1"/>
  <c r="G367" i="1"/>
  <c r="G368" i="1"/>
  <c r="G369" i="1"/>
  <c r="G370" i="1"/>
  <c r="G371" i="1"/>
  <c r="G372" i="1"/>
  <c r="G375" i="1"/>
  <c r="G376" i="1"/>
  <c r="G377" i="1"/>
  <c r="G378" i="1"/>
  <c r="G385" i="1"/>
  <c r="G386" i="1"/>
  <c r="G387" i="1"/>
  <c r="G388" i="1"/>
  <c r="G389" i="1"/>
  <c r="G390" i="1"/>
  <c r="G391" i="1"/>
  <c r="G392" i="1"/>
  <c r="G394" i="1"/>
  <c r="G396" i="1"/>
  <c r="G401" i="1"/>
  <c r="G402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2" i="1"/>
  <c r="H7" i="1"/>
  <c r="D175" i="4"/>
  <c r="G35" i="1" s="1"/>
  <c r="D177" i="4"/>
  <c r="G42" i="1" s="1"/>
  <c r="D178" i="4"/>
  <c r="G43" i="1" s="1"/>
  <c r="D179" i="4"/>
  <c r="D180" i="4"/>
  <c r="G44" i="1" s="1"/>
  <c r="D185" i="4"/>
  <c r="G307" i="1" s="1"/>
  <c r="D187" i="4"/>
  <c r="G309" i="1" s="1"/>
  <c r="D188" i="4"/>
  <c r="G291" i="1" s="1"/>
  <c r="D189" i="4"/>
  <c r="G292" i="1" s="1"/>
  <c r="D190" i="4"/>
  <c r="G293" i="1" s="1"/>
  <c r="D194" i="4"/>
  <c r="G301" i="1" s="1"/>
  <c r="D196" i="4"/>
  <c r="D197" i="4"/>
  <c r="G358" i="1" s="1"/>
  <c r="D198" i="4"/>
  <c r="G359" i="1" s="1"/>
  <c r="D199" i="4"/>
  <c r="D200" i="4"/>
  <c r="G361" i="1" s="1"/>
  <c r="D201" i="4"/>
  <c r="G363" i="1" s="1"/>
  <c r="D202" i="4"/>
  <c r="G364" i="1" s="1"/>
  <c r="D203" i="4"/>
  <c r="G362" i="1" s="1"/>
  <c r="D204" i="4"/>
  <c r="G380" i="1" s="1"/>
  <c r="D205" i="4"/>
  <c r="G381" i="1" s="1"/>
  <c r="D206" i="4"/>
  <c r="G382" i="1" s="1"/>
  <c r="D207" i="4"/>
  <c r="G383" i="1" s="1"/>
  <c r="D216" i="4"/>
  <c r="G373" i="1" s="1"/>
  <c r="D217" i="4"/>
  <c r="G374" i="1" s="1"/>
  <c r="D223" i="4"/>
  <c r="G233" i="1" s="1"/>
  <c r="D224" i="4"/>
  <c r="G234" i="1" s="1"/>
  <c r="D225" i="4"/>
  <c r="G235" i="1" s="1"/>
  <c r="D226" i="4"/>
  <c r="G236" i="1" s="1"/>
  <c r="D227" i="4"/>
  <c r="G239" i="1" s="1"/>
  <c r="D228" i="4"/>
  <c r="G240" i="1" s="1"/>
  <c r="D229" i="4"/>
  <c r="G7" i="1" s="1"/>
  <c r="D230" i="4"/>
  <c r="D231" i="4"/>
  <c r="G17" i="1" s="1"/>
  <c r="D232" i="4"/>
  <c r="D233" i="4"/>
  <c r="G50" i="1" s="1"/>
  <c r="D234" i="4"/>
  <c r="G74" i="1" s="1"/>
  <c r="D235" i="4"/>
  <c r="G105" i="1" s="1"/>
  <c r="D236" i="4"/>
  <c r="G219" i="1" s="1"/>
  <c r="D237" i="4"/>
  <c r="G136" i="1" s="1"/>
  <c r="D238" i="4"/>
  <c r="G137" i="1" s="1"/>
  <c r="D239" i="4"/>
  <c r="D240" i="4"/>
  <c r="G195" i="1" s="1"/>
  <c r="D241" i="4"/>
  <c r="G296" i="1" s="1"/>
  <c r="D242" i="4"/>
  <c r="G24" i="1" s="1"/>
  <c r="D243" i="4"/>
  <c r="G262" i="1" s="1"/>
  <c r="D244" i="4"/>
  <c r="D245" i="4"/>
  <c r="G268" i="1" s="1"/>
  <c r="D246" i="4"/>
  <c r="G275" i="1" s="1"/>
  <c r="D247" i="4"/>
  <c r="G119" i="1" s="1"/>
  <c r="D248" i="4"/>
  <c r="D249" i="4"/>
  <c r="G99" i="1" s="1"/>
  <c r="D250" i="4"/>
  <c r="G326" i="1" s="1"/>
  <c r="D251" i="4"/>
  <c r="D252" i="4"/>
  <c r="G100" i="1" s="1"/>
  <c r="D253" i="4"/>
  <c r="G151" i="1" s="1"/>
  <c r="D254" i="4"/>
  <c r="G196" i="1" s="1"/>
  <c r="D255" i="4"/>
  <c r="G208" i="1" s="1"/>
  <c r="D256" i="4"/>
  <c r="G212" i="1" s="1"/>
  <c r="D258" i="4"/>
  <c r="G13" i="1" s="1"/>
  <c r="D259" i="4"/>
  <c r="D260" i="4"/>
  <c r="D261" i="4"/>
  <c r="G8" i="1" s="1"/>
  <c r="D262" i="4"/>
  <c r="D263" i="4"/>
  <c r="G18" i="1" s="1"/>
  <c r="D264" i="4"/>
  <c r="D265" i="4"/>
  <c r="G51" i="1" s="1"/>
  <c r="D266" i="4"/>
  <c r="D267" i="4"/>
  <c r="G75" i="1" s="1"/>
  <c r="D268" i="4"/>
  <c r="D269" i="4"/>
  <c r="G90" i="1" s="1"/>
  <c r="D270" i="4"/>
  <c r="G106" i="1" s="1"/>
  <c r="D271" i="4"/>
  <c r="D272" i="4"/>
  <c r="G220" i="1" s="1"/>
  <c r="D273" i="4"/>
  <c r="G138" i="1" s="1"/>
  <c r="D274" i="4"/>
  <c r="D275" i="4"/>
  <c r="G139" i="1" s="1"/>
  <c r="D276" i="4"/>
  <c r="D277" i="4"/>
  <c r="G176" i="1" s="1"/>
  <c r="D278" i="4"/>
  <c r="G177" i="1" s="1"/>
  <c r="D279" i="4"/>
  <c r="D280" i="4"/>
  <c r="G197" i="1" s="1"/>
  <c r="D281" i="4"/>
  <c r="G297" i="1" s="1"/>
  <c r="D282" i="4"/>
  <c r="G25" i="1" s="1"/>
  <c r="D283" i="4"/>
  <c r="D284" i="4"/>
  <c r="G263" i="1" s="1"/>
  <c r="D285" i="4"/>
  <c r="D286" i="4"/>
  <c r="D287" i="4"/>
  <c r="G269" i="1" s="1"/>
  <c r="D288" i="4"/>
  <c r="G276" i="1" s="1"/>
  <c r="D289" i="4"/>
  <c r="D290" i="4"/>
  <c r="D291" i="4"/>
  <c r="G120" i="1" s="1"/>
  <c r="D292" i="4"/>
  <c r="D293" i="4"/>
  <c r="D294" i="4"/>
  <c r="D295" i="4"/>
  <c r="G101" i="1" s="1"/>
  <c r="D296" i="4"/>
  <c r="D297" i="4"/>
  <c r="D298" i="4"/>
  <c r="G103" i="1" s="1"/>
  <c r="D299" i="4"/>
  <c r="G102" i="1" s="1"/>
  <c r="D300" i="4"/>
  <c r="G130" i="1" s="1"/>
  <c r="D301" i="4"/>
  <c r="G178" i="1" s="1"/>
  <c r="D302" i="4"/>
  <c r="G198" i="1" s="1"/>
  <c r="D303" i="4"/>
  <c r="D304" i="4"/>
  <c r="G64" i="1" s="1"/>
  <c r="D305" i="4"/>
  <c r="G165" i="1" s="1"/>
  <c r="D306" i="4"/>
  <c r="G333" i="1" s="1"/>
  <c r="D307" i="4"/>
  <c r="G199" i="1" s="1"/>
  <c r="D308" i="4"/>
  <c r="D309" i="4"/>
  <c r="D310" i="4"/>
  <c r="G213" i="1" s="1"/>
  <c r="D311" i="4"/>
  <c r="G152" i="1" s="1"/>
  <c r="D312" i="4"/>
  <c r="G214" i="1" s="1"/>
  <c r="D313" i="4"/>
  <c r="D314" i="4"/>
  <c r="G399" i="1" s="1"/>
  <c r="D315" i="4"/>
  <c r="G395" i="1" s="1"/>
  <c r="D316" i="4"/>
  <c r="G400" i="1" s="1"/>
  <c r="D317" i="4"/>
  <c r="G397" i="1" s="1"/>
  <c r="D318" i="4"/>
  <c r="G398" i="1" s="1"/>
  <c r="D320" i="4"/>
  <c r="G14" i="1" s="1"/>
  <c r="D321" i="4"/>
  <c r="D331" i="4"/>
  <c r="G9" i="1" s="1"/>
  <c r="D332" i="4"/>
  <c r="D333" i="4"/>
  <c r="D334" i="4"/>
  <c r="G52" i="1" s="1"/>
  <c r="D335" i="4"/>
  <c r="G76" i="1" s="1"/>
  <c r="D336" i="4"/>
  <c r="G91" i="1" s="1"/>
  <c r="D337" i="4"/>
  <c r="G107" i="1" s="1"/>
  <c r="D338" i="4"/>
  <c r="G221" i="1" s="1"/>
  <c r="D339" i="4"/>
  <c r="G142" i="1" s="1"/>
  <c r="D340" i="4"/>
  <c r="G141" i="1" s="1"/>
  <c r="D341" i="4"/>
  <c r="G179" i="1" s="1"/>
  <c r="D342" i="4"/>
  <c r="G180" i="1" s="1"/>
  <c r="D343" i="4"/>
  <c r="G298" i="1" s="1"/>
  <c r="D344" i="4"/>
  <c r="G26" i="1" s="1"/>
  <c r="D345" i="4"/>
  <c r="G121" i="1" s="1"/>
  <c r="D346" i="4"/>
  <c r="D347" i="4"/>
  <c r="D348" i="4"/>
  <c r="D349" i="4"/>
  <c r="D350" i="4"/>
  <c r="D351" i="4"/>
  <c r="D352" i="4"/>
  <c r="G328" i="1" s="1"/>
  <c r="D353" i="4"/>
  <c r="D354" i="4"/>
  <c r="G166" i="1" s="1"/>
  <c r="D355" i="4"/>
  <c r="G181" i="1" s="1"/>
  <c r="D356" i="4"/>
  <c r="G131" i="1" s="1"/>
  <c r="D357" i="4"/>
  <c r="G132" i="1" s="1"/>
  <c r="D358" i="4"/>
  <c r="G167" i="1" s="1"/>
  <c r="D359" i="4"/>
  <c r="G334" i="1" s="1"/>
  <c r="D360" i="4"/>
  <c r="G200" i="1" s="1"/>
  <c r="D361" i="4"/>
  <c r="G66" i="1" s="1"/>
  <c r="D362" i="4"/>
  <c r="G65" i="1" s="1"/>
  <c r="D363" i="4"/>
  <c r="G215" i="1" s="1"/>
  <c r="D364" i="4"/>
  <c r="D365" i="4"/>
  <c r="D366" i="4"/>
  <c r="G210" i="1" s="1"/>
  <c r="D367" i="4"/>
  <c r="G153" i="1" s="1"/>
  <c r="D368" i="4"/>
  <c r="G15" i="1" s="1"/>
  <c r="D369" i="4"/>
  <c r="D370" i="4"/>
  <c r="G10" i="1" s="1"/>
  <c r="D371" i="4"/>
  <c r="G20" i="1" s="1"/>
  <c r="D372" i="4"/>
  <c r="D373" i="4"/>
  <c r="G53" i="1" s="1"/>
  <c r="D374" i="4"/>
  <c r="G77" i="1" s="1"/>
  <c r="D375" i="4"/>
  <c r="G92" i="1" s="1"/>
  <c r="D376" i="4"/>
  <c r="G108" i="1" s="1"/>
  <c r="D377" i="4"/>
  <c r="G222" i="1" s="1"/>
  <c r="D378" i="4"/>
  <c r="G144" i="1" s="1"/>
  <c r="D379" i="4"/>
  <c r="G143" i="1" s="1"/>
  <c r="D380" i="4"/>
  <c r="G182" i="1" s="1"/>
  <c r="D381" i="4"/>
  <c r="G183" i="1" s="1"/>
  <c r="D382" i="4"/>
  <c r="G299" i="1" s="1"/>
  <c r="D383" i="4"/>
  <c r="G27" i="1" s="1"/>
  <c r="D384" i="4"/>
  <c r="G122" i="1" s="1"/>
  <c r="D385" i="4"/>
  <c r="D386" i="4"/>
  <c r="D387" i="4"/>
  <c r="G329" i="1" s="1"/>
  <c r="D388" i="4"/>
  <c r="D389" i="4"/>
  <c r="G168" i="1" s="1"/>
  <c r="D390" i="4"/>
  <c r="G184" i="1" s="1"/>
  <c r="D391" i="4"/>
  <c r="G133" i="1" s="1"/>
  <c r="D392" i="4"/>
  <c r="G134" i="1" s="1"/>
  <c r="D393" i="4"/>
  <c r="G169" i="1" s="1"/>
  <c r="D394" i="4"/>
  <c r="G335" i="1" s="1"/>
  <c r="D395" i="4"/>
  <c r="G68" i="1" s="1"/>
  <c r="D396" i="4"/>
  <c r="G67" i="1" s="1"/>
  <c r="D397" i="4"/>
  <c r="G216" i="1" s="1"/>
  <c r="D398" i="4"/>
  <c r="G217" i="1" s="1"/>
  <c r="D399" i="4"/>
  <c r="G202" i="1" s="1"/>
  <c r="D400" i="4"/>
  <c r="D401" i="4"/>
  <c r="G203" i="1" s="1"/>
  <c r="D402" i="4"/>
  <c r="G154" i="1" s="1"/>
  <c r="D403" i="4"/>
  <c r="D404" i="4"/>
  <c r="D405" i="4"/>
  <c r="D406" i="4"/>
  <c r="D407" i="4"/>
  <c r="D408" i="4"/>
  <c r="D409" i="4"/>
  <c r="D410" i="4"/>
  <c r="D411" i="4"/>
  <c r="D412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41" i="4"/>
  <c r="G38" i="1" s="1"/>
  <c r="D542" i="4"/>
  <c r="G39" i="1" s="1"/>
  <c r="D543" i="4"/>
  <c r="G46" i="1" s="1"/>
  <c r="D544" i="4"/>
  <c r="G47" i="1" s="1"/>
  <c r="D551" i="4"/>
  <c r="G11" i="1" s="1"/>
  <c r="D552" i="4"/>
  <c r="G56" i="1" s="1"/>
  <c r="D553" i="4"/>
  <c r="G80" i="1" s="1"/>
  <c r="D554" i="4"/>
  <c r="G111" i="1" s="1"/>
  <c r="D555" i="4"/>
  <c r="G225" i="1" s="1"/>
  <c r="D556" i="4"/>
  <c r="G186" i="1" s="1"/>
  <c r="D557" i="4"/>
  <c r="G300" i="1" s="1"/>
  <c r="D558" i="4"/>
  <c r="G28" i="1" s="1"/>
  <c r="D559" i="4"/>
  <c r="D560" i="4"/>
  <c r="D561" i="4"/>
  <c r="G330" i="1" s="1"/>
  <c r="D562" i="4"/>
  <c r="D563" i="4"/>
  <c r="G171" i="1" s="1"/>
  <c r="D564" i="4"/>
  <c r="G187" i="1" s="1"/>
  <c r="D565" i="4"/>
  <c r="G172" i="1" s="1"/>
  <c r="D566" i="4"/>
  <c r="G336" i="1" s="1"/>
  <c r="D567" i="4"/>
  <c r="G188" i="1" s="1"/>
  <c r="D568" i="4"/>
  <c r="G147" i="1" s="1"/>
  <c r="D569" i="4"/>
  <c r="G205" i="1" s="1"/>
  <c r="D570" i="4"/>
  <c r="G156" i="1" s="1"/>
  <c r="D571" i="4"/>
  <c r="D572" i="4"/>
  <c r="G245" i="1" s="1"/>
  <c r="D573" i="4"/>
  <c r="G256" i="1" s="1"/>
  <c r="D574" i="4"/>
  <c r="G21" i="1" s="1"/>
  <c r="D575" i="4"/>
  <c r="G58" i="1" s="1"/>
  <c r="D576" i="4"/>
  <c r="G84" i="1" s="1"/>
  <c r="D577" i="4"/>
  <c r="G95" i="1" s="1"/>
  <c r="D578" i="4"/>
  <c r="G115" i="1" s="1"/>
  <c r="D579" i="4"/>
  <c r="G229" i="1" s="1"/>
  <c r="D580" i="4"/>
  <c r="G331" i="1" s="1"/>
  <c r="D581" i="4"/>
  <c r="D582" i="4"/>
  <c r="G124" i="1" s="1"/>
  <c r="D583" i="4"/>
  <c r="G173" i="1" s="1"/>
  <c r="D584" i="4"/>
  <c r="G125" i="1" s="1"/>
  <c r="D585" i="4"/>
  <c r="G160" i="1" s="1"/>
  <c r="D586" i="4"/>
  <c r="G250" i="1" s="1"/>
  <c r="D587" i="4"/>
  <c r="G257" i="1" s="1"/>
  <c r="D588" i="4"/>
  <c r="G22" i="1" s="1"/>
  <c r="D589" i="4"/>
  <c r="G59" i="1" s="1"/>
  <c r="D590" i="4"/>
  <c r="G85" i="1" s="1"/>
  <c r="D591" i="4"/>
  <c r="G96" i="1" s="1"/>
  <c r="D592" i="4"/>
  <c r="G116" i="1" s="1"/>
  <c r="D593" i="4"/>
  <c r="G230" i="1" s="1"/>
  <c r="D598" i="4"/>
  <c r="D600" i="4"/>
  <c r="D601" i="4"/>
  <c r="G332" i="1" s="1"/>
  <c r="D602" i="4"/>
  <c r="D603" i="4"/>
  <c r="G127" i="1" s="1"/>
  <c r="D604" i="4"/>
  <c r="G192" i="1" s="1"/>
  <c r="D605" i="4"/>
  <c r="G128" i="1" s="1"/>
  <c r="D606" i="4"/>
  <c r="G71" i="1" s="1"/>
  <c r="D607" i="4"/>
  <c r="G251" i="1" s="1"/>
  <c r="D608" i="4"/>
  <c r="G258" i="1" s="1"/>
  <c r="D609" i="4"/>
  <c r="G161" i="1" s="1"/>
  <c r="D701" i="4"/>
  <c r="G403" i="1" s="1"/>
  <c r="D702" i="4"/>
  <c r="D703" i="4"/>
  <c r="D704" i="4"/>
  <c r="D705" i="4"/>
  <c r="G338" i="1" s="1"/>
  <c r="D708" i="4"/>
  <c r="D709" i="4"/>
  <c r="G339" i="1" s="1"/>
  <c r="D710" i="4"/>
  <c r="D711" i="4"/>
  <c r="G340" i="1" s="1"/>
  <c r="D714" i="4"/>
  <c r="D715" i="4"/>
  <c r="G341" i="1" s="1"/>
  <c r="D716" i="4"/>
  <c r="D717" i="4"/>
  <c r="D720" i="4"/>
  <c r="D721" i="4"/>
  <c r="G342" i="1" s="1"/>
  <c r="D722" i="4"/>
  <c r="D725" i="4"/>
  <c r="G404" i="1" s="1"/>
  <c r="D726" i="4"/>
  <c r="D727" i="4"/>
  <c r="D728" i="4"/>
  <c r="D730" i="4"/>
  <c r="D731" i="4"/>
  <c r="D732" i="4"/>
  <c r="G405" i="1" s="1"/>
  <c r="D733" i="4"/>
  <c r="D734" i="4"/>
  <c r="D735" i="4"/>
  <c r="G343" i="1" s="1"/>
  <c r="D736" i="4"/>
  <c r="D737" i="4"/>
  <c r="G345" i="1" s="1"/>
  <c r="D738" i="4"/>
  <c r="D739" i="4"/>
  <c r="G346" i="1" s="1"/>
  <c r="D740" i="4"/>
  <c r="D741" i="4"/>
  <c r="D742" i="4"/>
  <c r="D743" i="4"/>
  <c r="D744" i="4"/>
  <c r="D745" i="4"/>
  <c r="D748" i="4"/>
  <c r="G351" i="1" s="1"/>
  <c r="D749" i="4"/>
  <c r="D751" i="4"/>
  <c r="D752" i="4"/>
  <c r="D753" i="4"/>
  <c r="D754" i="4"/>
  <c r="D755" i="4"/>
  <c r="D760" i="4"/>
  <c r="D761" i="4"/>
  <c r="D763" i="4"/>
  <c r="D764" i="4"/>
  <c r="D765" i="4"/>
  <c r="D767" i="4"/>
  <c r="D769" i="4"/>
  <c r="D770" i="4"/>
  <c r="D771" i="4"/>
  <c r="D773" i="4"/>
  <c r="D776" i="4"/>
  <c r="G421" i="1" s="1"/>
  <c r="D779" i="4"/>
  <c r="D782" i="4"/>
  <c r="D787" i="4"/>
  <c r="D790" i="4"/>
  <c r="D795" i="4"/>
  <c r="G348" i="1" s="1"/>
  <c r="D797" i="4"/>
  <c r="D798" i="4"/>
  <c r="D800" i="4"/>
  <c r="G353" i="1" s="1"/>
  <c r="D803" i="4"/>
  <c r="D804" i="4"/>
  <c r="D805" i="4"/>
  <c r="D806" i="4"/>
  <c r="D807" i="4"/>
  <c r="D813" i="4"/>
  <c r="D816" i="4"/>
  <c r="D817" i="4"/>
  <c r="D818" i="4"/>
  <c r="G355" i="1" s="1"/>
  <c r="D819" i="4"/>
  <c r="D820" i="4"/>
  <c r="G356" i="1" s="1"/>
  <c r="D821" i="4"/>
  <c r="D822" i="4"/>
  <c r="D837" i="4"/>
  <c r="D838" i="4"/>
  <c r="D839" i="4"/>
  <c r="D840" i="4"/>
  <c r="D841" i="4"/>
  <c r="D842" i="4"/>
  <c r="D843" i="4"/>
  <c r="D844" i="4"/>
  <c r="D847" i="4"/>
  <c r="D849" i="4"/>
  <c r="D851" i="4"/>
  <c r="D854" i="4"/>
  <c r="D856" i="4"/>
  <c r="D857" i="4"/>
  <c r="D859" i="4"/>
  <c r="D863" i="4"/>
  <c r="D865" i="4"/>
  <c r="D866" i="4"/>
  <c r="D868" i="4"/>
  <c r="D871" i="4"/>
  <c r="D874" i="4"/>
  <c r="D876" i="4"/>
  <c r="D878" i="4"/>
  <c r="D881" i="4"/>
  <c r="D882" i="4"/>
  <c r="D883" i="4"/>
  <c r="D885" i="4"/>
  <c r="D890" i="4"/>
  <c r="D891" i="4"/>
  <c r="D928" i="4"/>
  <c r="D929" i="4"/>
  <c r="G191" i="1" l="1"/>
  <c r="G174" i="1"/>
  <c r="G61" i="1"/>
  <c r="G62" i="1"/>
  <c r="K423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7" i="1"/>
  <c r="F421" i="1" l="1"/>
  <c r="E62" i="1"/>
  <c r="E61" i="1"/>
  <c r="K422" i="1"/>
  <c r="F422" i="1"/>
  <c r="J422" i="1"/>
  <c r="K415" i="1"/>
  <c r="F415" i="1"/>
  <c r="J415" i="1"/>
  <c r="K416" i="1"/>
  <c r="F416" i="1"/>
  <c r="J416" i="1"/>
  <c r="K417" i="1"/>
  <c r="F417" i="1"/>
  <c r="J417" i="1"/>
  <c r="K418" i="1"/>
  <c r="F418" i="1"/>
  <c r="J418" i="1"/>
  <c r="K419" i="1"/>
  <c r="F419" i="1"/>
  <c r="J419" i="1"/>
  <c r="K420" i="1"/>
  <c r="F420" i="1"/>
  <c r="J420" i="1"/>
  <c r="K421" i="1"/>
  <c r="J421" i="1"/>
  <c r="K380" i="1" l="1"/>
  <c r="K347" i="1"/>
  <c r="K64" i="1"/>
  <c r="K393" i="1"/>
  <c r="K384" i="1"/>
  <c r="K379" i="1"/>
  <c r="K365" i="1"/>
  <c r="K357" i="1"/>
  <c r="K337" i="1"/>
  <c r="K325" i="1"/>
  <c r="K290" i="1"/>
  <c r="K280" i="1"/>
  <c r="K273" i="1"/>
  <c r="K261" i="1"/>
  <c r="K243" i="1"/>
  <c r="K232" i="1"/>
  <c r="K218" i="1"/>
  <c r="K207" i="1"/>
  <c r="K194" i="1"/>
  <c r="K175" i="1"/>
  <c r="K164" i="1"/>
  <c r="K150" i="1"/>
  <c r="K135" i="1"/>
  <c r="K129" i="1"/>
  <c r="K123" i="1"/>
  <c r="K118" i="1"/>
  <c r="K104" i="1"/>
  <c r="K98" i="1"/>
  <c r="K73" i="1"/>
  <c r="K49" i="1"/>
  <c r="K23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B431" i="1" s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F396" i="1"/>
  <c r="F349" i="1"/>
  <c r="F322" i="1"/>
  <c r="F314" i="1"/>
  <c r="F271" i="1"/>
  <c r="F16" i="1"/>
  <c r="K414" i="1"/>
  <c r="K413" i="1"/>
  <c r="K412" i="1"/>
  <c r="K410" i="1"/>
  <c r="K409" i="1"/>
  <c r="K408" i="1"/>
  <c r="K407" i="1"/>
  <c r="K405" i="1"/>
  <c r="K404" i="1"/>
  <c r="K403" i="1"/>
  <c r="K400" i="1"/>
  <c r="K397" i="1"/>
  <c r="K396" i="1"/>
  <c r="K389" i="1"/>
  <c r="K388" i="1"/>
  <c r="K387" i="1"/>
  <c r="K385" i="1"/>
  <c r="K383" i="1"/>
  <c r="K376" i="1"/>
  <c r="K374" i="1"/>
  <c r="K372" i="1"/>
  <c r="K369" i="1"/>
  <c r="K366" i="1"/>
  <c r="K362" i="1"/>
  <c r="K359" i="1"/>
  <c r="K358" i="1"/>
  <c r="K356" i="1"/>
  <c r="K353" i="1"/>
  <c r="K349" i="1"/>
  <c r="K348" i="1"/>
  <c r="K346" i="1"/>
  <c r="K343" i="1"/>
  <c r="K341" i="1"/>
  <c r="K340" i="1"/>
  <c r="K339" i="1"/>
  <c r="K338" i="1"/>
  <c r="K333" i="1"/>
  <c r="K331" i="1"/>
  <c r="K330" i="1"/>
  <c r="K322" i="1"/>
  <c r="K318" i="1"/>
  <c r="K317" i="1"/>
  <c r="K314" i="1"/>
  <c r="K310" i="1"/>
  <c r="K309" i="1"/>
  <c r="K306" i="1"/>
  <c r="K302" i="1"/>
  <c r="K301" i="1"/>
  <c r="K298" i="1"/>
  <c r="K294" i="1"/>
  <c r="K293" i="1"/>
  <c r="K289" i="1"/>
  <c r="K283" i="1"/>
  <c r="K281" i="1"/>
  <c r="K278" i="1"/>
  <c r="K277" i="1"/>
  <c r="K271" i="1"/>
  <c r="K269" i="1"/>
  <c r="K266" i="1"/>
  <c r="K263" i="1"/>
  <c r="K257" i="1"/>
  <c r="K254" i="1"/>
  <c r="K249" i="1"/>
  <c r="K246" i="1"/>
  <c r="K245" i="1"/>
  <c r="K242" i="1"/>
  <c r="K237" i="1"/>
  <c r="K236" i="1"/>
  <c r="K233" i="1"/>
  <c r="K228" i="1"/>
  <c r="K227" i="1"/>
  <c r="K226" i="1"/>
  <c r="K225" i="1"/>
  <c r="K220" i="1"/>
  <c r="K219" i="1"/>
  <c r="K216" i="1"/>
  <c r="K211" i="1"/>
  <c r="K210" i="1"/>
  <c r="K209" i="1"/>
  <c r="K208" i="1"/>
  <c r="K202" i="1"/>
  <c r="K199" i="1"/>
  <c r="K197" i="1"/>
  <c r="K196" i="1"/>
  <c r="K193" i="1"/>
  <c r="K187" i="1"/>
  <c r="K186" i="1"/>
  <c r="K179" i="1"/>
  <c r="K178" i="1"/>
  <c r="K177" i="1"/>
  <c r="K176" i="1"/>
  <c r="K170" i="1"/>
  <c r="K168" i="1"/>
  <c r="K167" i="1"/>
  <c r="K157" i="1"/>
  <c r="K154" i="1"/>
  <c r="K153" i="1"/>
  <c r="K152" i="1"/>
  <c r="K151" i="1"/>
  <c r="K147" i="1"/>
  <c r="K144" i="1"/>
  <c r="K141" i="1"/>
  <c r="K138" i="1"/>
  <c r="K137" i="1"/>
  <c r="K136" i="1"/>
  <c r="K134" i="1"/>
  <c r="K133" i="1"/>
  <c r="K131" i="1"/>
  <c r="K128" i="1"/>
  <c r="K127" i="1"/>
  <c r="K125" i="1"/>
  <c r="K122" i="1"/>
  <c r="K117" i="1"/>
  <c r="K114" i="1"/>
  <c r="K110" i="1"/>
  <c r="K109" i="1"/>
  <c r="K107" i="1"/>
  <c r="K106" i="1"/>
  <c r="K102" i="1"/>
  <c r="K101" i="1"/>
  <c r="K100" i="1"/>
  <c r="K94" i="1"/>
  <c r="K92" i="1"/>
  <c r="K86" i="1"/>
  <c r="K84" i="1"/>
  <c r="K82" i="1"/>
  <c r="K78" i="1"/>
  <c r="K76" i="1"/>
  <c r="K74" i="1"/>
  <c r="K69" i="1"/>
  <c r="K68" i="1"/>
  <c r="K67" i="1"/>
  <c r="K66" i="1"/>
  <c r="K65" i="1"/>
  <c r="K63" i="1"/>
  <c r="K60" i="1"/>
  <c r="K59" i="1"/>
  <c r="K58" i="1"/>
  <c r="K57" i="1"/>
  <c r="K50" i="1"/>
  <c r="K42" i="1"/>
  <c r="K41" i="1"/>
  <c r="K34" i="1"/>
  <c r="K33" i="1"/>
  <c r="K29" i="1"/>
  <c r="K26" i="1"/>
  <c r="K25" i="1"/>
  <c r="K19" i="1"/>
  <c r="K16" i="1"/>
  <c r="K15" i="1"/>
  <c r="K8" i="1"/>
  <c r="B429" i="1" l="1"/>
  <c r="F189" i="1"/>
  <c r="F285" i="1"/>
  <c r="F354" i="1"/>
  <c r="K354" i="1"/>
  <c r="K363" i="1"/>
  <c r="F392" i="1"/>
  <c r="K392" i="1"/>
  <c r="F401" i="1"/>
  <c r="K401" i="1"/>
  <c r="K37" i="1"/>
  <c r="K79" i="1"/>
  <c r="K112" i="1"/>
  <c r="K212" i="1"/>
  <c r="K221" i="1"/>
  <c r="K229" i="1"/>
  <c r="K238" i="1"/>
  <c r="K247" i="1"/>
  <c r="K255" i="1"/>
  <c r="F264" i="1"/>
  <c r="K264" i="1"/>
  <c r="F272" i="1"/>
  <c r="K272" i="1"/>
  <c r="K282" i="1"/>
  <c r="K291" i="1"/>
  <c r="K299" i="1"/>
  <c r="K307" i="1"/>
  <c r="F315" i="1"/>
  <c r="K315" i="1"/>
  <c r="K323" i="1"/>
  <c r="K332" i="1"/>
  <c r="K95" i="1"/>
  <c r="K165" i="1"/>
  <c r="K21" i="1"/>
  <c r="K30" i="1"/>
  <c r="K55" i="1"/>
  <c r="K80" i="1"/>
  <c r="K105" i="1"/>
  <c r="K113" i="1"/>
  <c r="K166" i="1"/>
  <c r="K213" i="1"/>
  <c r="K222" i="1"/>
  <c r="K239" i="1"/>
  <c r="K248" i="1"/>
  <c r="K256" i="1"/>
  <c r="F265" i="1"/>
  <c r="K265" i="1"/>
  <c r="K274" i="1"/>
  <c r="K45" i="1"/>
  <c r="K70" i="1"/>
  <c r="K103" i="1"/>
  <c r="K140" i="1"/>
  <c r="K203" i="1"/>
  <c r="K38" i="1"/>
  <c r="K71" i="1"/>
  <c r="K88" i="1"/>
  <c r="K188" i="1"/>
  <c r="K230" i="1"/>
  <c r="K20" i="1"/>
  <c r="K54" i="1"/>
  <c r="K87" i="1"/>
  <c r="K121" i="1"/>
  <c r="K156" i="1"/>
  <c r="K195" i="1"/>
  <c r="K13" i="1"/>
  <c r="K46" i="1"/>
  <c r="K96" i="1"/>
  <c r="K132" i="1"/>
  <c r="K148" i="1"/>
  <c r="K180" i="1"/>
  <c r="K204" i="1"/>
  <c r="K14" i="1"/>
  <c r="K285" i="1"/>
  <c r="K378" i="1"/>
  <c r="K391" i="1"/>
  <c r="K31" i="1"/>
  <c r="K149" i="1"/>
  <c r="K182" i="1"/>
  <c r="K181" i="1"/>
  <c r="K223" i="1"/>
  <c r="K316" i="1"/>
  <c r="K205" i="1"/>
  <c r="K381" i="1"/>
  <c r="K399" i="1"/>
  <c r="K124" i="1"/>
  <c r="K300" i="1"/>
  <c r="K382" i="1"/>
  <c r="F40" i="1"/>
  <c r="K40" i="1"/>
  <c r="K97" i="1"/>
  <c r="K173" i="1"/>
  <c r="K206" i="1"/>
  <c r="K350" i="1"/>
  <c r="K108" i="1"/>
  <c r="K143" i="1"/>
  <c r="K327" i="1"/>
  <c r="K334" i="1"/>
  <c r="K351" i="1"/>
  <c r="K368" i="1"/>
  <c r="K17" i="1"/>
  <c r="K39" i="1"/>
  <c r="K81" i="1"/>
  <c r="K120" i="1"/>
  <c r="K189" i="1"/>
  <c r="K250" i="1"/>
  <c r="K214" i="1"/>
  <c r="K292" i="1"/>
  <c r="F324" i="1"/>
  <c r="K324" i="1"/>
  <c r="K386" i="1"/>
  <c r="K24" i="1"/>
  <c r="K198" i="1"/>
  <c r="F267" i="1"/>
  <c r="K267" i="1"/>
  <c r="K91" i="1"/>
  <c r="F126" i="1"/>
  <c r="K169" i="1"/>
  <c r="K268" i="1"/>
  <c r="K51" i="1"/>
  <c r="K200" i="1"/>
  <c r="K252" i="1"/>
  <c r="F286" i="1"/>
  <c r="K286" i="1"/>
  <c r="K311" i="1"/>
  <c r="K335" i="1"/>
  <c r="K360" i="1"/>
  <c r="K22" i="1"/>
  <c r="K158" i="1"/>
  <c r="K174" i="1"/>
  <c r="K251" i="1"/>
  <c r="K355" i="1"/>
  <c r="K394" i="1"/>
  <c r="K72" i="1"/>
  <c r="K240" i="1"/>
  <c r="K275" i="1"/>
  <c r="K308" i="1"/>
  <c r="K395" i="1"/>
  <c r="K48" i="1"/>
  <c r="K115" i="1"/>
  <c r="K215" i="1"/>
  <c r="K284" i="1"/>
  <c r="K367" i="1"/>
  <c r="K75" i="1"/>
  <c r="K99" i="1"/>
  <c r="F190" i="1"/>
  <c r="K190" i="1"/>
  <c r="K18" i="1"/>
  <c r="K191" i="1"/>
  <c r="K295" i="1"/>
  <c r="F319" i="1"/>
  <c r="K319" i="1"/>
  <c r="K344" i="1"/>
  <c r="K11" i="1"/>
  <c r="K27" i="1"/>
  <c r="K35" i="1"/>
  <c r="K43" i="1"/>
  <c r="K52" i="1"/>
  <c r="K77" i="1"/>
  <c r="K85" i="1"/>
  <c r="F93" i="1"/>
  <c r="K93" i="1"/>
  <c r="K119" i="1"/>
  <c r="K145" i="1"/>
  <c r="K162" i="1"/>
  <c r="K171" i="1"/>
  <c r="F185" i="1"/>
  <c r="K185" i="1"/>
  <c r="K192" i="1"/>
  <c r="K201" i="1"/>
  <c r="K262" i="1"/>
  <c r="F270" i="1"/>
  <c r="K270" i="1"/>
  <c r="K287" i="1"/>
  <c r="K296" i="1"/>
  <c r="K304" i="1"/>
  <c r="F312" i="1"/>
  <c r="K312" i="1"/>
  <c r="K320" i="1"/>
  <c r="K329" i="1"/>
  <c r="K336" i="1"/>
  <c r="K345" i="1"/>
  <c r="K361" i="1"/>
  <c r="K377" i="1"/>
  <c r="K390" i="1"/>
  <c r="F406" i="1"/>
  <c r="K406" i="1"/>
  <c r="K160" i="1"/>
  <c r="K234" i="1"/>
  <c r="K253" i="1"/>
  <c r="K370" i="1"/>
  <c r="K364" i="1"/>
  <c r="F402" i="1"/>
  <c r="K402" i="1"/>
  <c r="K56" i="1"/>
  <c r="K231" i="1"/>
  <c r="F32" i="1"/>
  <c r="K32" i="1"/>
  <c r="K90" i="1"/>
  <c r="K159" i="1"/>
  <c r="K224" i="1"/>
  <c r="K241" i="1"/>
  <c r="K276" i="1"/>
  <c r="K326" i="1"/>
  <c r="F342" i="1"/>
  <c r="K342" i="1"/>
  <c r="K375" i="1"/>
  <c r="K9" i="1"/>
  <c r="K83" i="1"/>
  <c r="K116" i="1"/>
  <c r="K183" i="1"/>
  <c r="K259" i="1"/>
  <c r="K10" i="1"/>
  <c r="K161" i="1"/>
  <c r="K184" i="1"/>
  <c r="K217" i="1"/>
  <c r="K244" i="1"/>
  <c r="K260" i="1"/>
  <c r="K303" i="1"/>
  <c r="K328" i="1"/>
  <c r="K352" i="1"/>
  <c r="K398" i="1"/>
  <c r="F12" i="1"/>
  <c r="K28" i="1"/>
  <c r="K36" i="1"/>
  <c r="K44" i="1"/>
  <c r="K53" i="1"/>
  <c r="F78" i="1"/>
  <c r="K111" i="1"/>
  <c r="K130" i="1"/>
  <c r="K139" i="1"/>
  <c r="K146" i="1"/>
  <c r="K155" i="1"/>
  <c r="K163" i="1"/>
  <c r="K172" i="1"/>
  <c r="K279" i="1"/>
  <c r="K288" i="1"/>
  <c r="K297" i="1"/>
  <c r="K305" i="1"/>
  <c r="F313" i="1"/>
  <c r="K313" i="1"/>
  <c r="F321" i="1"/>
  <c r="K321" i="1"/>
  <c r="F346" i="1"/>
  <c r="K371" i="1"/>
  <c r="K47" i="1"/>
  <c r="K89" i="1"/>
  <c r="K126" i="1"/>
  <c r="K142" i="1"/>
  <c r="K235" i="1"/>
  <c r="K258" i="1"/>
  <c r="K373" i="1"/>
  <c r="K411" i="1"/>
  <c r="K12" i="1"/>
  <c r="F407" i="1"/>
  <c r="F389" i="1"/>
  <c r="F310" i="1"/>
  <c r="F318" i="1"/>
  <c r="F266" i="1"/>
  <c r="F29" i="1"/>
  <c r="F288" i="1" l="1"/>
  <c r="F283" i="1"/>
  <c r="F287" i="1"/>
  <c r="F411" i="1"/>
  <c r="F367" i="1"/>
  <c r="F42" i="1"/>
  <c r="F309" i="1"/>
  <c r="F360" i="1"/>
  <c r="F383" i="1"/>
  <c r="F372" i="1"/>
  <c r="F235" i="1"/>
  <c r="F74" i="1"/>
  <c r="F51" i="1"/>
  <c r="F263" i="1"/>
  <c r="F130" i="1"/>
  <c r="F221" i="1"/>
  <c r="F66" i="1"/>
  <c r="F77" i="1"/>
  <c r="F202" i="1"/>
  <c r="F47" i="1"/>
  <c r="F80" i="1"/>
  <c r="F171" i="1"/>
  <c r="F256" i="1"/>
  <c r="F124" i="1"/>
  <c r="F85" i="1"/>
  <c r="F293" i="1"/>
  <c r="F275" i="1"/>
  <c r="F178" i="1"/>
  <c r="F215" i="1"/>
  <c r="F183" i="1"/>
  <c r="F338" i="1"/>
  <c r="F343" i="1"/>
  <c r="F351" i="1"/>
  <c r="F348" i="1"/>
  <c r="F289" i="1"/>
  <c r="F413" i="1"/>
  <c r="F373" i="1"/>
  <c r="F43" i="1"/>
  <c r="F306" i="1"/>
  <c r="F361" i="1"/>
  <c r="F375" i="1"/>
  <c r="F236" i="1"/>
  <c r="F105" i="1"/>
  <c r="F326" i="1"/>
  <c r="F75" i="1"/>
  <c r="F198" i="1"/>
  <c r="F9" i="1"/>
  <c r="F298" i="1"/>
  <c r="F65" i="1"/>
  <c r="F92" i="1"/>
  <c r="F168" i="1"/>
  <c r="F69" i="1"/>
  <c r="F305" i="1"/>
  <c r="F111" i="1"/>
  <c r="F187" i="1"/>
  <c r="F21" i="1"/>
  <c r="F96" i="1"/>
  <c r="F128" i="1"/>
  <c r="F294" i="1"/>
  <c r="F99" i="1"/>
  <c r="F213" i="1"/>
  <c r="F400" i="1"/>
  <c r="F142" i="1"/>
  <c r="F329" i="1"/>
  <c r="F295" i="1"/>
  <c r="F345" i="1"/>
  <c r="F404" i="1"/>
  <c r="F356" i="1"/>
  <c r="F284" i="1"/>
  <c r="F390" i="1"/>
  <c r="F414" i="1"/>
  <c r="F374" i="1"/>
  <c r="F36" i="1"/>
  <c r="F304" i="1"/>
  <c r="F363" i="1"/>
  <c r="F376" i="1"/>
  <c r="F239" i="1"/>
  <c r="F219" i="1"/>
  <c r="F196" i="1"/>
  <c r="F90" i="1"/>
  <c r="F26" i="1"/>
  <c r="F166" i="1"/>
  <c r="F201" i="1"/>
  <c r="F108" i="1"/>
  <c r="F133" i="1"/>
  <c r="F203" i="1"/>
  <c r="F311" i="1"/>
  <c r="F225" i="1"/>
  <c r="F172" i="1"/>
  <c r="F125" i="1"/>
  <c r="F116" i="1"/>
  <c r="F71" i="1"/>
  <c r="F136" i="1"/>
  <c r="F138" i="1"/>
  <c r="F269" i="1"/>
  <c r="F152" i="1"/>
  <c r="F397" i="1"/>
  <c r="F141" i="1"/>
  <c r="F153" i="1"/>
  <c r="F330" i="1"/>
  <c r="F339" i="1"/>
  <c r="F391" i="1"/>
  <c r="F41" i="1"/>
  <c r="F44" i="1"/>
  <c r="F302" i="1"/>
  <c r="F364" i="1"/>
  <c r="F377" i="1"/>
  <c r="F378" i="1"/>
  <c r="F240" i="1"/>
  <c r="F195" i="1"/>
  <c r="F208" i="1"/>
  <c r="F106" i="1"/>
  <c r="F120" i="1"/>
  <c r="F165" i="1"/>
  <c r="F19" i="1"/>
  <c r="F121" i="1"/>
  <c r="F131" i="1"/>
  <c r="F210" i="1"/>
  <c r="F222" i="1"/>
  <c r="F134" i="1"/>
  <c r="F45" i="1"/>
  <c r="F303" i="1"/>
  <c r="F186" i="1"/>
  <c r="F336" i="1"/>
  <c r="F84" i="1"/>
  <c r="F160" i="1"/>
  <c r="F230" i="1"/>
  <c r="F251" i="1"/>
  <c r="F137" i="1"/>
  <c r="F100" i="1"/>
  <c r="F140" i="1"/>
  <c r="F276" i="1"/>
  <c r="F214" i="1"/>
  <c r="F179" i="1"/>
  <c r="F15" i="1"/>
  <c r="F184" i="1"/>
  <c r="F344" i="1"/>
  <c r="F412" i="1"/>
  <c r="F385" i="1"/>
  <c r="F33" i="1"/>
  <c r="F30" i="1"/>
  <c r="F301" i="1"/>
  <c r="F362" i="1"/>
  <c r="F368" i="1"/>
  <c r="F296" i="1"/>
  <c r="F13" i="1"/>
  <c r="F220" i="1"/>
  <c r="F333" i="1"/>
  <c r="F52" i="1"/>
  <c r="F132" i="1"/>
  <c r="F10" i="1"/>
  <c r="F299" i="1"/>
  <c r="F169" i="1"/>
  <c r="F37" i="1"/>
  <c r="F316" i="1"/>
  <c r="F300" i="1"/>
  <c r="F188" i="1"/>
  <c r="F95" i="1"/>
  <c r="F250" i="1"/>
  <c r="F320" i="1"/>
  <c r="F258" i="1"/>
  <c r="F151" i="1"/>
  <c r="F139" i="1"/>
  <c r="F101" i="1"/>
  <c r="F394" i="1"/>
  <c r="F398" i="1"/>
  <c r="F180" i="1"/>
  <c r="F216" i="1"/>
  <c r="F156" i="1"/>
  <c r="F340" i="1"/>
  <c r="F353" i="1"/>
  <c r="F386" i="1"/>
  <c r="F408" i="1"/>
  <c r="F34" i="1"/>
  <c r="F31" i="1"/>
  <c r="F380" i="1"/>
  <c r="F369" i="1"/>
  <c r="F24" i="1"/>
  <c r="F8" i="1"/>
  <c r="F197" i="1"/>
  <c r="F199" i="1"/>
  <c r="F76" i="1"/>
  <c r="F167" i="1"/>
  <c r="F27" i="1"/>
  <c r="F335" i="1"/>
  <c r="F38" i="1"/>
  <c r="F317" i="1"/>
  <c r="F28" i="1"/>
  <c r="F147" i="1"/>
  <c r="F115" i="1"/>
  <c r="F257" i="1"/>
  <c r="F323" i="1"/>
  <c r="F161" i="1"/>
  <c r="F212" i="1"/>
  <c r="F176" i="1"/>
  <c r="F328" i="1"/>
  <c r="F144" i="1"/>
  <c r="F217" i="1"/>
  <c r="F403" i="1"/>
  <c r="F281" i="1"/>
  <c r="F387" i="1"/>
  <c r="F409" i="1"/>
  <c r="F35" i="1"/>
  <c r="F307" i="1"/>
  <c r="F358" i="1"/>
  <c r="F381" i="1"/>
  <c r="F370" i="1"/>
  <c r="F233" i="1"/>
  <c r="F17" i="1"/>
  <c r="F262" i="1"/>
  <c r="F297" i="1"/>
  <c r="F209" i="1"/>
  <c r="F91" i="1"/>
  <c r="F334" i="1"/>
  <c r="F20" i="1"/>
  <c r="F122" i="1"/>
  <c r="F68" i="1"/>
  <c r="F39" i="1"/>
  <c r="F11" i="1"/>
  <c r="F205" i="1"/>
  <c r="F229" i="1"/>
  <c r="F22" i="1"/>
  <c r="F332" i="1"/>
  <c r="F291" i="1"/>
  <c r="F177" i="1"/>
  <c r="F103" i="1"/>
  <c r="F399" i="1"/>
  <c r="F143" i="1"/>
  <c r="F154" i="1"/>
  <c r="F341" i="1"/>
  <c r="F352" i="1"/>
  <c r="F282" i="1"/>
  <c r="F388" i="1"/>
  <c r="F410" i="1"/>
  <c r="F366" i="1"/>
  <c r="F48" i="1"/>
  <c r="F308" i="1"/>
  <c r="F359" i="1"/>
  <c r="F382" i="1"/>
  <c r="F371" i="1"/>
  <c r="F234" i="1"/>
  <c r="F50" i="1"/>
  <c r="F119" i="1"/>
  <c r="F18" i="1"/>
  <c r="F25" i="1"/>
  <c r="F327" i="1"/>
  <c r="F14" i="1"/>
  <c r="F107" i="1"/>
  <c r="F200" i="1"/>
  <c r="F53" i="1"/>
  <c r="F67" i="1"/>
  <c r="F46" i="1"/>
  <c r="F56" i="1"/>
  <c r="F245" i="1"/>
  <c r="F331" i="1"/>
  <c r="F127" i="1"/>
  <c r="F292" i="1"/>
  <c r="F268" i="1"/>
  <c r="F102" i="1"/>
  <c r="F395" i="1"/>
  <c r="F181" i="1"/>
  <c r="F182" i="1"/>
  <c r="F350" i="1"/>
  <c r="F347" i="1"/>
  <c r="F405" i="1"/>
  <c r="F355" i="1"/>
  <c r="F174" i="1"/>
  <c r="F192" i="1"/>
  <c r="F173" i="1"/>
  <c r="F191" i="1"/>
  <c r="F58" i="1"/>
  <c r="K61" i="1" l="1"/>
  <c r="F61" i="1"/>
  <c r="J61" i="1"/>
  <c r="K62" i="1"/>
  <c r="J62" i="1"/>
  <c r="F62" i="1"/>
  <c r="B432" i="1" l="1"/>
  <c r="F64" i="1"/>
  <c r="F59" i="1"/>
  <c r="F7" i="1"/>
  <c r="K7" i="1"/>
  <c r="C425" i="1" s="1"/>
  <c r="J7" i="1"/>
  <c r="B430" i="1" l="1"/>
  <c r="B433" i="1"/>
  <c r="F425" i="1"/>
  <c r="F426" i="1" l="1"/>
  <c r="F427" i="1" s="1"/>
</calcChain>
</file>

<file path=xl/sharedStrings.xml><?xml version="1.0" encoding="utf-8"?>
<sst xmlns="http://schemas.openxmlformats.org/spreadsheetml/2006/main" count="3252" uniqueCount="2290">
  <si>
    <t>FASTPIPE RIGID SYSTEM</t>
  </si>
  <si>
    <t>Tier 3 Pricing</t>
  </si>
  <si>
    <t>www.rapidairproducts.com</t>
  </si>
  <si>
    <t>DATE</t>
  </si>
  <si>
    <t>info@rapidairproducts.com</t>
  </si>
  <si>
    <t>QUOTE FILE NAME</t>
  </si>
  <si>
    <t>PH 800-954-3310</t>
  </si>
  <si>
    <t>ENTER</t>
  </si>
  <si>
    <t>PRICE LIST 1-2025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</si>
  <si>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</si>
  <si>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</si>
  <si>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</si>
  <si>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</si>
  <si>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</si>
  <si>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</si>
  <si>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</si>
  <si>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</si>
  <si>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</si>
  <si>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</si>
  <si>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</si>
  <si>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</si>
  <si>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</si>
  <si>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F2000</t>
  </si>
  <si>
    <t>F4000</t>
  </si>
  <si>
    <t>F5000</t>
  </si>
  <si>
    <t>FI7000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</si>
  <si>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</si>
  <si>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</si>
  <si>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</si>
  <si>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</si>
  <si>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</si>
  <si>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</si>
  <si>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</si>
  <si>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</si>
  <si>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FI9000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</si>
  <si>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</si>
  <si>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</si>
  <si>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</si>
  <si>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</si>
  <si>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</si>
  <si>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</si>
  <si>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</si>
  <si>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</si>
  <si>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</si>
  <si>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</si>
  <si>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</si>
  <si>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</si>
  <si>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</si>
  <si>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</si>
  <si>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</si>
  <si>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</si>
  <si>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</si>
  <si>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</si>
  <si>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</si>
  <si>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</si>
  <si>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</si>
  <si>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</si>
  <si>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</si>
  <si>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</si>
  <si>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</si>
  <si>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</si>
  <si>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</si>
  <si>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</si>
  <si>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</si>
  <si>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</si>
  <si>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</si>
  <si>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``</t>
  </si>
  <si>
    <t>F2002</t>
  </si>
  <si>
    <t>F4002</t>
  </si>
  <si>
    <t>F5002</t>
  </si>
  <si>
    <t>FI7002</t>
  </si>
  <si>
    <t>FI8002</t>
  </si>
  <si>
    <t>FI9002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</si>
  <si>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</si>
  <si>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</si>
  <si>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</si>
  <si>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</si>
  <si>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</si>
  <si>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</si>
  <si>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</si>
  <si>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</si>
  <si>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</si>
  <si>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</si>
  <si>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</si>
  <si>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</si>
  <si>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</si>
  <si>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</si>
  <si>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</si>
  <si>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F2004</t>
  </si>
  <si>
    <t>F4004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</si>
  <si>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</si>
  <si>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</si>
  <si>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</si>
  <si>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</si>
  <si>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</si>
  <si>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</si>
  <si>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</si>
  <si>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</si>
  <si>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</si>
  <si>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EQUAL TEE</t>
  </si>
  <si>
    <t>F1005</t>
  </si>
  <si>
    <t>F2005</t>
  </si>
  <si>
    <t>F4005</t>
  </si>
  <si>
    <t>F5005</t>
  </si>
  <si>
    <t>FI7005</t>
  </si>
  <si>
    <t>FI8005</t>
  </si>
  <si>
    <t>FI9005</t>
  </si>
  <si>
    <t>CROSS</t>
  </si>
  <si>
    <t>F1051</t>
  </si>
  <si>
    <t>F2051</t>
  </si>
  <si>
    <t>F4051</t>
  </si>
  <si>
    <t>F5051</t>
  </si>
  <si>
    <t>ADAPTERS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</si>
  <si>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</si>
  <si>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</si>
  <si>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</si>
  <si>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</si>
  <si>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</si>
  <si>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</si>
  <si>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</si>
  <si>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</si>
  <si>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</si>
  <si>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</si>
  <si>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</si>
  <si>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</si>
  <si>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</si>
  <si>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</si>
  <si>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</si>
  <si>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</si>
  <si>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</si>
  <si>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</si>
  <si>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</si>
  <si>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</si>
  <si>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</si>
  <si>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</si>
  <si>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</si>
  <si>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</si>
  <si>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</si>
  <si>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</si>
  <si>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</si>
  <si>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</si>
  <si>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</si>
  <si>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</si>
  <si>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</si>
  <si>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</si>
  <si>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</si>
  <si>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</si>
  <si>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</si>
  <si>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</si>
  <si>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</si>
  <si>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</si>
  <si>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</si>
  <si>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</si>
  <si>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</si>
  <si>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</si>
  <si>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</si>
  <si>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</si>
  <si>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</si>
  <si>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</si>
  <si>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</si>
  <si>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</si>
  <si>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</si>
  <si>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</si>
  <si>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</si>
  <si>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</si>
  <si>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</si>
  <si>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</si>
  <si>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</si>
  <si>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</si>
  <si>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</si>
  <si>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</si>
  <si>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</si>
  <si>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</si>
  <si>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</si>
  <si>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</si>
  <si>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</si>
  <si>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</si>
  <si>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</si>
  <si>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</si>
  <si>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</si>
  <si>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</si>
  <si>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</si>
  <si>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</si>
  <si>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</si>
  <si>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</si>
  <si>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</si>
  <si>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</si>
  <si>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</si>
  <si>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</si>
  <si>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</si>
  <si>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</si>
  <si>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</si>
  <si>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</si>
  <si>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</si>
  <si>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</si>
  <si>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</si>
  <si>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</si>
  <si>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</si>
  <si>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</si>
  <si>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</si>
  <si>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</si>
  <si>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</si>
  <si>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</si>
  <si>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</si>
  <si>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</si>
  <si>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</si>
  <si>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</si>
  <si>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</si>
  <si>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</si>
  <si>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</si>
  <si>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</si>
  <si>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</si>
  <si>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</si>
  <si>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</si>
  <si>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</si>
  <si>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</si>
  <si>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</si>
  <si>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</si>
  <si>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</si>
  <si>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</si>
  <si>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</si>
  <si>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</si>
  <si>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</si>
  <si>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</si>
  <si>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</si>
  <si>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</si>
  <si>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</si>
  <si>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</si>
  <si>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</si>
  <si>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</si>
  <si>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</si>
  <si>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</si>
  <si>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</si>
  <si>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</si>
  <si>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</si>
  <si>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</si>
  <si>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</si>
  <si>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</si>
  <si>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</si>
  <si>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</si>
  <si>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</si>
  <si>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</si>
  <si>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</si>
  <si>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</si>
  <si>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</si>
  <si>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</si>
  <si>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</si>
  <si>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</si>
  <si>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</si>
  <si>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</si>
  <si>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</si>
  <si>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</si>
  <si>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</si>
  <si>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</si>
  <si>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</si>
  <si>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</si>
  <si>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</si>
  <si>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</si>
  <si>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</si>
  <si>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</si>
  <si>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</si>
  <si>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</si>
  <si>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M6027</t>
  </si>
  <si>
    <t>M6030</t>
  </si>
  <si>
    <t>M6031</t>
  </si>
  <si>
    <t>M6033</t>
  </si>
  <si>
    <t>M8002</t>
  </si>
  <si>
    <t>M8005</t>
  </si>
  <si>
    <t>M8003</t>
  </si>
  <si>
    <t>M8004</t>
  </si>
  <si>
    <t>M8064</t>
  </si>
  <si>
    <t>M8065</t>
  </si>
  <si>
    <t>K35100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</si>
  <si>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</si>
  <si>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</si>
  <si>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</si>
  <si>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</si>
  <si>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</si>
  <si>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</si>
  <si>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</si>
  <si>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</si>
  <si>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</si>
  <si>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</si>
  <si>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</si>
  <si>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</si>
  <si>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</si>
  <si>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</si>
  <si>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</si>
  <si>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</t>
  </si>
  <si>
    <t>F0238-FT</t>
  </si>
  <si>
    <t>F0240</t>
  </si>
  <si>
    <t>F0241</t>
  </si>
  <si>
    <t>F0242</t>
  </si>
  <si>
    <t>F0243</t>
  </si>
  <si>
    <t>F0244</t>
  </si>
  <si>
    <t>F0250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</si>
  <si>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</si>
  <si>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</si>
  <si>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</si>
  <si>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</si>
  <si>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</si>
  <si>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</si>
  <si>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</si>
  <si>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</si>
  <si>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</si>
  <si>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</si>
  <si>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</si>
  <si>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</si>
  <si>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</si>
  <si>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</si>
  <si>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</si>
  <si>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</si>
  <si>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</si>
  <si>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</si>
  <si>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</si>
  <si>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</si>
  <si>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</si>
  <si>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</si>
  <si>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</si>
  <si>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</si>
  <si>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</si>
  <si>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</si>
  <si>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</si>
  <si>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</si>
  <si>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</si>
  <si>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</si>
  <si>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</si>
  <si>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</si>
  <si>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</si>
  <si>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F28240</t>
  </si>
  <si>
    <t>K92217</t>
  </si>
  <si>
    <t>M8039</t>
  </si>
  <si>
    <t>SHIPPING</t>
  </si>
  <si>
    <t>Ship rate based on fully commercial delivery/semi access, no added services-rates subject to change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</si>
  <si>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</si>
  <si>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</si>
  <si>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</si>
  <si>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</si>
  <si>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</si>
  <si>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</si>
  <si>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</si>
  <si>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 xml:space="preserve">QUOTE GOOD FOR 5 DAYS.                </t>
  </si>
  <si>
    <t>FITTINGS</t>
  </si>
  <si>
    <t>Applicable sales tax added at time of purchase</t>
  </si>
  <si>
    <t>Customer responsible to verify footage of pipe needed</t>
  </si>
  <si>
    <t>Quoted Carrier</t>
  </si>
  <si>
    <t>No.</t>
  </si>
  <si>
    <t>Pipe size</t>
  </si>
  <si>
    <t>LINE DESCRIPTION</t>
  </si>
  <si>
    <t>2025 List Price</t>
  </si>
  <si>
    <t>Tier 3 Price</t>
  </si>
  <si>
    <t>Weight</t>
  </si>
  <si>
    <t>-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</si>
  <si>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</si>
  <si>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</si>
  <si>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</si>
  <si>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</si>
  <si>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</si>
  <si>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</si>
  <si>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</si>
  <si>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</si>
  <si>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</si>
  <si>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 xml:space="preserve">1/4" NPT ALLEN HEAD PLUG BRASS 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</si>
  <si>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</si>
  <si>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</si>
  <si>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</si>
  <si>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</si>
  <si>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</si>
  <si>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</si>
  <si>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</si>
  <si>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</si>
  <si>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</si>
  <si>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</si>
  <si>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</si>
  <si>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</si>
  <si>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</si>
  <si>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</si>
  <si>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</si>
  <si>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</si>
  <si>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</si>
  <si>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</si>
  <si>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</si>
  <si>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</si>
  <si>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</si>
  <si>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 xml:space="preserve">3/8" x 1/2" NPT Hex Nipple </t>
  </si>
  <si>
    <t>3/4" x 1" NPT Hex Nipple</t>
  </si>
  <si>
    <t>1/2" x 3/4" NPT Hex Nipple</t>
  </si>
  <si>
    <t xml:space="preserve">1" NPT Hex Nipple </t>
  </si>
  <si>
    <t>3/4" NPT STREET ELBOW 90 DEGREE (28-169)</t>
  </si>
  <si>
    <t>(1) Bottle Pipe Sealant, (1) roll of Teflon Tape, thread instruction sheet, non returnable</t>
  </si>
  <si>
    <t>HARVEY SEAL 4 OZ, 025020</t>
  </si>
  <si>
    <t>SEALANT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</si>
  <si>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</si>
  <si>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</si>
  <si>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</si>
  <si>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</si>
  <si>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</si>
  <si>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</si>
  <si>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</si>
  <si>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</si>
  <si>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 xml:space="preserve">REDUCING BUSHING 3/4" MNPT X 1/2" FNPT </t>
  </si>
  <si>
    <t>REDUCING BUSHING 3/4" MNPT X 3/8" FNPT (28-110L)</t>
  </si>
  <si>
    <t>REDUCING BUSHING 3/4" MNPT X 1/4" FNPT (28-109L)</t>
  </si>
  <si>
    <t>REDUCING BUSHING 1/2" MNPT X 3/8" FNPT (28-107L)</t>
  </si>
  <si>
    <t xml:space="preserve">REDUCING BUSHING 1/2" MALE X 1/4" FEMALE NPT </t>
  </si>
  <si>
    <t>REDUCING BUSHING 3/8" MNPT x 1/4" FNPT (Manifold reducer)</t>
  </si>
  <si>
    <t xml:space="preserve">REDUCING BUSHING 3" MALE X 2" FEM NPT GALV </t>
  </si>
  <si>
    <t>MEGABUBBLE LEAK DETECTOR 8 OZ</t>
  </si>
  <si>
    <t>1/4" MNPT X 3/8" FNPT BUSHING (28-193L)</t>
  </si>
  <si>
    <t xml:space="preserve">1/4" MNPT X 1/2" FNPT BUSHING </t>
  </si>
  <si>
    <t xml:space="preserve">3/8" MNPT X 1/2" FNPT BUSHING 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</si>
  <si>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</si>
  <si>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</si>
  <si>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</si>
  <si>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</si>
  <si>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</si>
  <si>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</si>
  <si>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</si>
  <si>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</si>
  <si>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</si>
  <si>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</si>
  <si>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</si>
  <si>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</si>
  <si>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</si>
  <si>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</t>
  </si>
  <si>
    <t>3/4" NPT FEM X 1/2" FEM COUPLING BRASS (28-189)</t>
  </si>
  <si>
    <t>1/2" MNPT X 12" STAINELESS STEEL PIPE NIPPLE</t>
  </si>
  <si>
    <t>3/8-16 X 8"  HEX CAP BOLT GRADE 5 FULLY THREADED ZINC</t>
  </si>
  <si>
    <t>FLAT WASHER, 3/8" X 1.000" OD LOW CARBON ZINC FINISH STEEL GENERAL PURPOSE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</si>
  <si>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</si>
  <si>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</si>
  <si>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</si>
  <si>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</si>
  <si>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</si>
  <si>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</si>
  <si>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</si>
  <si>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</si>
  <si>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</si>
  <si>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</si>
  <si>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</si>
  <si>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 :CHECK STOCK VAIR-300</t>
  </si>
  <si>
    <t>1 1/2" MNPT X 4" SS PIPE NIPPLE :CHECK VAIR-300</t>
  </si>
  <si>
    <t>REDUCING BUSHING 304 SS  1-1/2 MALE NPT x ½ FEMALE NPT :CHECK VAIR-300</t>
  </si>
  <si>
    <t>1-1/2" MNPT STAINLESS STEEL PIPE TEE :CHECK STOCK VAIR-300</t>
  </si>
  <si>
    <t>1 1/2" MNPT 90° STAINLESS STEEL PIPE ELBOW :CHECK STOCK VAIR-300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</si>
  <si>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</si>
  <si>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</si>
  <si>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</si>
  <si>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</si>
  <si>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</si>
  <si>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50120-HANDLE</t>
  </si>
  <si>
    <t>BLACK HANDLE FOR 50120 DRAIN VALVE</t>
  </si>
  <si>
    <t>BG2025</t>
  </si>
  <si>
    <t>BLOW GUN WITH AL BODY 1/4" INDUSTRIAL WITH SAFETY NOZZLE ONLY</t>
  </si>
  <si>
    <t>BG2125</t>
  </si>
  <si>
    <t>BLOW GUN WITH AL BODY 1/4" INDUSTRIAL WITH 5"  RUBBER TIP NOZZLE</t>
  </si>
  <si>
    <t>BG2225</t>
  </si>
  <si>
    <t xml:space="preserve">BLOW GUN WITH AL BODY 1/4" INDUSTRIAL WITH NOZZLE SET </t>
  </si>
  <si>
    <t>BG2325</t>
  </si>
  <si>
    <t>BLOW GUN WITH AL BODY 1/4" INDUSTRIAL WITH HIGH FLOW NOZZLE</t>
  </si>
  <si>
    <t>BG2425</t>
  </si>
  <si>
    <t xml:space="preserve">BLOW GUN, POCKET-SIZE ADJUSTABLE  1/4" </t>
  </si>
  <si>
    <t>CAL-1050</t>
  </si>
  <si>
    <t>CALIBRATION KIT FOR CO MONITOR, REGULATOR AND 2 GASES (CANNOT BE SHIPPED BY AIR)</t>
  </si>
  <si>
    <t>CH3825-20</t>
  </si>
  <si>
    <t>COIL HOSE 3/8 X 20 FT, 1/4 MALE NPT SWIVEL ENDS, REINFORCED POLYURETHANE,  200 PSI RATED</t>
  </si>
  <si>
    <t>CH3825-6</t>
  </si>
  <si>
    <t>COIL HOSE 3/8 X 6 FT, 1/4 MALE NPT SWIVEL ENDS, REINFORCED POLYURETHANE,  200 PSI RATED</t>
  </si>
  <si>
    <t>CP-0100</t>
  </si>
  <si>
    <t>COMPRESSED AIR LABEL,  BLUE, cut off unused direction arrow during installation,  1" x 7-1/2", EACH</t>
  </si>
  <si>
    <t>CP-0101</t>
  </si>
  <si>
    <t>NITROGEN LABEL, GREEN, , cut off unused direction arrow during installation,  1" x 7-1/2",   EACH</t>
  </si>
  <si>
    <t>CP-0102</t>
  </si>
  <si>
    <t>INERT GAS PIPE LABEL, GREEN, cut off unused direction arrow during installation,  1" x 7-1/2, EACH</t>
  </si>
  <si>
    <t>CP-0103</t>
  </si>
  <si>
    <t>ARGON PIPE LABEL, GREEN, cut off unused direction arrow during installation,  1" x 7-1/2",   EACH</t>
  </si>
  <si>
    <t>CP-0104</t>
  </si>
  <si>
    <t>CARBON DIOXIDE LABEL,GREEN, cut off unused direction arrow during installation,  1" x 7-1/2", EACH</t>
  </si>
  <si>
    <t>CP-441-4X</t>
  </si>
  <si>
    <t>VIBRATION PAD RUBBER/CORK..  SET OF 4,        4 X 4 X 1</t>
  </si>
  <si>
    <t>CP-4525-L</t>
  </si>
  <si>
    <t>PRESSURE GAUGE, BOTTOM MOUNT, 4-1/2" FACE, DRY, 0-200 PSI,  1/4" MALE NPT, PLASTIC LENS, 101D-454G</t>
  </si>
  <si>
    <t>CP-4525-R</t>
  </si>
  <si>
    <t>PRESSURE GAUGE, REAR MOUNT, 4-1/2" DIAMETER FACE, DRY, 0-200 PSI,  1/4" MALE NPT  102D-454G</t>
  </si>
  <si>
    <t>CT1025</t>
  </si>
  <si>
    <t xml:space="preserve">CLEANING TOOL WITH SPIRAL AIR BLOWER AND LIQUID TANK 1/4" </t>
  </si>
  <si>
    <t>CT2025</t>
  </si>
  <si>
    <t>CLEANING TOOL WITH POWER FOAM BLOWER AND LIQUID TANK  1/4"</t>
  </si>
  <si>
    <t>CT8025</t>
  </si>
  <si>
    <t>CLEANING TOOL  SPIRAL AIR BLOWER 1/4" INDUSTRIAL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</si>
  <si>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</si>
  <si>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</si>
  <si>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</si>
  <si>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</si>
  <si>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</si>
  <si>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</si>
  <si>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</si>
  <si>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</si>
  <si>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</si>
  <si>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</si>
  <si>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</si>
  <si>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</si>
  <si>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</si>
  <si>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</si>
  <si>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</si>
  <si>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</si>
  <si>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</si>
  <si>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</si>
  <si>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</si>
  <si>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</si>
  <si>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</si>
  <si>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</si>
  <si>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</si>
  <si>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</si>
  <si>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</si>
  <si>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</si>
  <si>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</si>
  <si>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</si>
  <si>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</si>
  <si>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</si>
  <si>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</si>
  <si>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</si>
  <si>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</si>
  <si>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</si>
  <si>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</si>
  <si>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</si>
  <si>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</si>
  <si>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</si>
  <si>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</si>
  <si>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</si>
  <si>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</si>
  <si>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</si>
  <si>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</si>
  <si>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</si>
  <si>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</si>
  <si>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</si>
  <si>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</si>
  <si>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</si>
  <si>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</si>
  <si>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</si>
  <si>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</si>
  <si>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</si>
  <si>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</si>
  <si>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</si>
  <si>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</si>
  <si>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</si>
  <si>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</si>
  <si>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</si>
  <si>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</si>
  <si>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</si>
  <si>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</si>
  <si>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</si>
  <si>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</si>
  <si>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</si>
  <si>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</si>
  <si>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</si>
  <si>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</si>
  <si>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</si>
  <si>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</si>
  <si>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</si>
  <si>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</si>
  <si>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</si>
  <si>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</si>
  <si>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</si>
  <si>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</si>
  <si>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</si>
  <si>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D8064-10</t>
  </si>
  <si>
    <t>1/2" PIPE CLIP  PACK OF 10 DURATEC</t>
  </si>
  <si>
    <t>D8065-10</t>
  </si>
  <si>
    <t>3/4" PIPE CLIP  PACK OF 10 DURATEC</t>
  </si>
  <si>
    <t>D8066-10</t>
  </si>
  <si>
    <t>1"  PIPE CLIP  PACK OF 10 DURATEC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</si>
  <si>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</si>
  <si>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</si>
  <si>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</si>
  <si>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</si>
  <si>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</si>
  <si>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</si>
  <si>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</si>
  <si>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</si>
  <si>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D8101</t>
  </si>
  <si>
    <t>1/2" OUTLET KIT, 1/2" OUTLET PORT DURATEC</t>
  </si>
  <si>
    <t>D8101V</t>
  </si>
  <si>
    <t>1/2" OUTLET KIT, 1/2" OUTLET PORT  WITH SHUTOFF DURATEC</t>
  </si>
  <si>
    <t>D8200</t>
  </si>
  <si>
    <t xml:space="preserve">1/2" MULTI PORT OUTLET DURATEC  </t>
  </si>
  <si>
    <t>D8200V</t>
  </si>
  <si>
    <t>1/2" MULTI PORT OUTLET  WITH SHUTOFF DURATEC</t>
  </si>
  <si>
    <t>D8201</t>
  </si>
  <si>
    <t>3/4" MULTI PORT OUTLET  DURATEC</t>
  </si>
  <si>
    <t>D8201V</t>
  </si>
  <si>
    <t>3/4" MULTI PORT OUTLET  WITH  SHUTOFF DURATEC</t>
  </si>
  <si>
    <t>DX70</t>
  </si>
  <si>
    <t xml:space="preserve">DRYWALL BRACKET FOR R-03050 HOSE REEL </t>
  </si>
  <si>
    <t>DX77</t>
  </si>
  <si>
    <t>METAL OUTLET STAND</t>
  </si>
  <si>
    <t>3/4"</t>
  </si>
  <si>
    <t>3/4" FASTPIPE, 20MM TUBING, STRUT CUSHION CLAMP  .79 O.D.</t>
  </si>
  <si>
    <t>BEAM CLAMP  (3/8 THRU HOLE DESIGN)</t>
  </si>
  <si>
    <t>3/4" 1"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</si>
  <si>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</si>
  <si>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</si>
  <si>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</si>
  <si>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 (ALSO 3/4 MAXLINE)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</si>
  <si>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</si>
  <si>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</si>
  <si>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</si>
  <si>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F0026</t>
  </si>
  <si>
    <t xml:space="preserve">1-1/2" VERTICAL SAMMYS FOR STEEL, 3/8" ROD </t>
  </si>
  <si>
    <t>F0027</t>
  </si>
  <si>
    <t>2" VERTICAL SAMMYS FOR WOOD, 3/8"-16 ROD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</si>
  <si>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</si>
  <si>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</si>
  <si>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</si>
  <si>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</si>
  <si>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4"  AND 6" SADDLE DROP DRILL BIT (15/16) FASTPIPE, non returnable</t>
  </si>
  <si>
    <t>3/4" TOOL KIT FASTPIPE  (2) F1020 SPANNER, F0140 CUTTER, F0142 DEBURR, SPRAY BOTTLE, non returnable</t>
  </si>
  <si>
    <t>1" TOOL KIT FASTPIPE  (2) F2020 SPANNER, F0140 CUTTER, F0142 DEBURR, SPRAY BOTTLE, non returnable</t>
  </si>
  <si>
    <t>1-1/2" TOOL KIT FASTPIPE, (2) F4020 SPANNER, F0140 CUTTER, F0141 DEBURR, SP. BOTTLE, non returnable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</si>
  <si>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</si>
  <si>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</si>
  <si>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</si>
  <si>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</si>
  <si>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</si>
  <si>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</si>
  <si>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2" TOOL KIT FASTPIPE, (2) F5020 SPANNER, F0140 CUTTER, F0141DEBURR, SP. BOTTLE, non returnable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</si>
  <si>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</si>
  <si>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</si>
  <si>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</si>
  <si>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</si>
  <si>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</si>
  <si>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</si>
  <si>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</si>
  <si>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</si>
  <si>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</si>
  <si>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</si>
  <si>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</si>
  <si>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3/8" PUSH ON HOSE 164 FT ROLL</t>
  </si>
  <si>
    <t>3/8" PUSH ON HOSE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</si>
  <si>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</si>
  <si>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</si>
  <si>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</si>
  <si>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</si>
  <si>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</si>
  <si>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</si>
  <si>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1/2" PUSH ON HOSE 160 FT ROLL</t>
  </si>
  <si>
    <t>1/2" ID PUSH ON HOSE</t>
  </si>
  <si>
    <t>1/2 PUSH ON HOSE FITTING X 1/2 MALE NPT</t>
  </si>
  <si>
    <t>1/2 PUSH ON HOSE FITTING X 1/2 FEMALE SWIVEL  NPT</t>
  </si>
  <si>
    <t>F0253</t>
  </si>
  <si>
    <t>1/2 PUSH ON HOSE FITTING X 1/2 MALE ELBOW NPT</t>
  </si>
  <si>
    <t>1/2 HOSE STRAIN RELIEF, FOR HOSE DIAM .70 - 1.00,  END HOLE IS 3/8</t>
  </si>
  <si>
    <t>F0335</t>
  </si>
  <si>
    <t>3/8" X 35’ AIR HOSE- TSUNAMI ULTRA-FLO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</si>
  <si>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</si>
  <si>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</si>
  <si>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</si>
  <si>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</si>
  <si>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</si>
  <si>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</si>
  <si>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BLUE,  non returnable</t>
  </si>
  <si>
    <t>F1000-12</t>
  </si>
  <si>
    <t>3/4"  ALUMINUM TUBING 19 FT 2 INCHES LONG FASTPIPE 12 PACK</t>
  </si>
  <si>
    <t>green 3/4" ALUMINUM TUBING 19 FT 2 INCHES LONG FASTPIPE   green,  non returnable</t>
  </si>
  <si>
    <t>F1000SS</t>
  </si>
  <si>
    <t>3/4" STAINLESS STEEL 304 GRADE PIPE 19 FT LONG ,  non returnable</t>
  </si>
  <si>
    <t>3/4" UNION FASTPIPE</t>
  </si>
  <si>
    <t>3/4" 90 DEGREE ELBOW FASTPIPE</t>
  </si>
  <si>
    <t>3/4" EQUAL TEE FASTPIPE</t>
  </si>
  <si>
    <t>3/4" END CAP FASTPIPE</t>
  </si>
  <si>
    <t>3/4"  REDUCING TEE X 1/4" FEMALE NPT FASTPIPE</t>
  </si>
  <si>
    <t>3/4"  REDUCING TEE X 1/2" FEMALE NPT FASTPIPE</t>
  </si>
  <si>
    <t>F1014</t>
  </si>
  <si>
    <t xml:space="preserve">3/4" FASTPIPE SINGLE PORT OUTLET KIT </t>
  </si>
  <si>
    <t>3/4" FASTPIPE X 1/2"" NPT MALE THREADED NIPPLE</t>
  </si>
  <si>
    <t>3/4" SPANNER WRENCH FASTPIPE, Two Required, non returnable</t>
  </si>
  <si>
    <t>3/4" PIPE CLIP  FASTPIPE  10 PACK</t>
  </si>
  <si>
    <t>3/4" FASTPIPE MULTI PORT WALL OUTLET, 1/2" NPT (4X)</t>
  </si>
  <si>
    <t>F1024 TOP KIT</t>
  </si>
  <si>
    <t>3/4 " OUTLET KIT CONVERSION TO SHUTOFF FASTPIPE</t>
  </si>
  <si>
    <t xml:space="preserve">3/4" MULTI PORT WALL OUTLET WITH SHUTOFF, 1/2" NPT (4X)  FASTPIPE </t>
  </si>
  <si>
    <t xml:space="preserve">3/4" THRU WALL OUTLET KIT, 1/2" NPT ON FACE,  FASTPIPE </t>
  </si>
  <si>
    <t>3/4" CROSS FITTING FASTPIPE</t>
  </si>
  <si>
    <t>F1071</t>
  </si>
  <si>
    <t>3/4" FASTPIPE TENSION ORING BLUE</t>
  </si>
  <si>
    <t>3/4" 90 DEGREE REDUCING ELBOW X 1/4" FEMALE NPT FASTPIPE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</si>
  <si>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</si>
  <si>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</si>
  <si>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</si>
  <si>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3/4" 90 DEGREE REDUCING ELBOW X 1/2" FEMALE NPT FASTPIPE</t>
  </si>
  <si>
    <t>3/4" VALVE KIT FASTPIPE  LOCKABLE</t>
  </si>
  <si>
    <t>3/4" FASTPIPE X 3/4" NPT MALE THREADED NIPPLE</t>
  </si>
  <si>
    <t>3/4" FASTPIPE X 3/4" NPT FEMALE THREADED NIPPLE</t>
  </si>
  <si>
    <t>3/4" REDUCING UNION X 1/2" FEMALE NPT  FASTPIPE</t>
  </si>
  <si>
    <t>F18240</t>
  </si>
  <si>
    <t>3/4" FASTPIPE MASTER KIT 240FT, 5 OUTLETS  COMBO UNIT 2 PACKAGES</t>
  </si>
  <si>
    <t>3/4" ALUMINUM PIPE (7' 6") FASTPIPE EACH, BLUE,   non returnable</t>
  </si>
  <si>
    <t>F1863-12</t>
  </si>
  <si>
    <t>3/4" ALUMINUM PIPE (7' 6") FASTPIPE 12 PACK</t>
  </si>
  <si>
    <t>F1863GREEN</t>
  </si>
  <si>
    <t>3/4" AL .793 O.D. +/- .007 180.5" 6063-T5 GREEN</t>
  </si>
  <si>
    <t>1" ALUMINUM TUBING 19 FT 2 INCHES LONG FASTPIPE   BLUE,  non returnable</t>
  </si>
  <si>
    <t>F2000-12</t>
  </si>
  <si>
    <t xml:space="preserve">1" ALUMINUM TUBING 19 FT 2 INCHES LONG FASTPIPE 12 PACK  FASTPIPE </t>
  </si>
  <si>
    <t xml:space="preserve"> 1" ALUMINUM TUBING 19 FT 2 INCHES LONG FASTPIPE GREEN, NON RETURNABLE</t>
  </si>
  <si>
    <t>F2000SS</t>
  </si>
  <si>
    <t>1" STAINLESS STEEL 304 GRADE PIPE 19 FT LONG ,  non returnable</t>
  </si>
  <si>
    <t>1"  UNION FASTPIPE</t>
  </si>
  <si>
    <t>F2002P</t>
  </si>
  <si>
    <t>1"  UNION FASTPIPE CLAMSHELL</t>
  </si>
  <si>
    <t>1" 90 DEGREE ELBOW FASTPIPE</t>
  </si>
  <si>
    <t>F2003P</t>
  </si>
  <si>
    <t>1" 90 DEGREE ELBOW FASTPIPE CLAMSHELL</t>
  </si>
  <si>
    <t>1" 45 DEGREE ELBOW FASTPIPE</t>
  </si>
  <si>
    <t>1" EQUAL TEE FASTPIPE</t>
  </si>
  <si>
    <t>F2005P</t>
  </si>
  <si>
    <t>1" EQUAL TEE FASTPIPE CLAMSHELL</t>
  </si>
  <si>
    <t>1" END CAP FASTPIPE</t>
  </si>
  <si>
    <t>1"  REDUCING TEE X 1/4" FEMALE NPT FASTPIPE</t>
  </si>
  <si>
    <t>1" REDUCING TEE X 3/4" FEMALE NPT  FASTPIPE</t>
  </si>
  <si>
    <t>1"  REDUCING TEE X 1/2" FEMALE NPT  FASTPIPE</t>
  </si>
  <si>
    <t>F2009P</t>
  </si>
  <si>
    <t>1"  REDUCING TEE X 1/2" FEMALE NPT  FASTPIPE CLAMSHELL</t>
  </si>
  <si>
    <t>1" SADDLE DROP X 1/4" FEMALE NPT  FASTPIPE</t>
  </si>
  <si>
    <t>1" SADDLE DROP X 1/2" FEMALE NPT FASTPIPE</t>
  </si>
  <si>
    <t>F2014</t>
  </si>
  <si>
    <t xml:space="preserve">1" SINGLE PORT OUTLET KIT  FASTPIPE </t>
  </si>
  <si>
    <t>1" FASTPIPE X 1/2" NPT MALE THREADED NIPPLE</t>
  </si>
  <si>
    <t>1" SPANNER WRENCH FASTPIPE, Two required, non-returnable</t>
  </si>
  <si>
    <t>1" PIPE CLIP  FASTPIPE  10 PACK</t>
  </si>
  <si>
    <t>F2022-10P</t>
  </si>
  <si>
    <t>1" PIPE CLIP  FASTPIPE  10 PACK CLAMSHELL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</si>
  <si>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</si>
  <si>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</si>
  <si>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</si>
  <si>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</si>
  <si>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</si>
  <si>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1" FASTPIPE MULTI PORT WALL OUTLET WITH SHUTOFF, 1/2'' NPT (4X)</t>
  </si>
  <si>
    <t xml:space="preserve">1" THRU WALL OUTLET KIT, 1/2" NPT ON FACE,  FASTPIPE </t>
  </si>
  <si>
    <t>F2025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</si>
  <si>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</si>
  <si>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</si>
  <si>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</si>
  <si>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</si>
  <si>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</si>
  <si>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</si>
  <si>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</si>
  <si>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</si>
  <si>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</si>
  <si>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</si>
  <si>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1" 90 DEGREE REDUCING ELBOW X 1/4" FEMALE NPT FASTPIPE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</si>
  <si>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</si>
  <si>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</si>
  <si>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</si>
  <si>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1" 90 DEGREE REDUCING ELBOW X 3/4" FEMALE NPT  FASTPIPE</t>
  </si>
  <si>
    <t>1" 90 DEGREE REDUCING ELBOW X 1/2" FEMALE NPT  FASTPIPE</t>
  </si>
  <si>
    <t>1" REDUCTION TEE X 3/4" FASTPIPE</t>
  </si>
  <si>
    <t>1" SADDLE DROP X 3/4" FEMALE NPT FASTPIPE</t>
  </si>
  <si>
    <t>1" FASTPIPE X 3/4" NPT MALE THREADED NIPPLE</t>
  </si>
  <si>
    <t>F2118P</t>
  </si>
  <si>
    <t>1" FASTPIPE X 3/4" NPT MALE THREADED NIPPLE, CLAMSHELL</t>
  </si>
  <si>
    <t>1" X 3/4" REDUCTION UNION FASTPIPE</t>
  </si>
  <si>
    <t>1" SADDLE DROP X  1" FASTPIPE</t>
  </si>
  <si>
    <t>1" FASTPIPE SADDLE DROP GASKET</t>
  </si>
  <si>
    <t>1" FASTPIPE X 1" NPT MALE THREADED NIPPLE</t>
  </si>
  <si>
    <t>F2218P</t>
  </si>
  <si>
    <t>1" FASTPIPE X 1" NPT MALE THREADED NIPPLE, CLAMSHELL</t>
  </si>
  <si>
    <t>1" FASTPIPE X 1" NPT FEMALE THREADED NIPPLE</t>
  </si>
  <si>
    <t>1" REDUCING UNION X 1/2" FEMALE NPT   FASTPIPE</t>
  </si>
  <si>
    <t>1" VALVE KIT FASTPIPE LOCKABLE</t>
  </si>
  <si>
    <t>1" REDUCING UNION X 3/4" FEMALE NPT   FASTPIPE</t>
  </si>
  <si>
    <t>3/4" FASTPIPE MASTER KIT 90 FT, 3 OUTLETS  -  SHIPS IN ONE BOX</t>
  </si>
  <si>
    <t>3/4" FASTPIPE COOLING KIT</t>
  </si>
  <si>
    <t>1" FASTPIPE MASTER KIT 90FT, 3 OUTLETS -SHIPS IN ONE BOX</t>
  </si>
  <si>
    <t>1" FASTPIPE COOLING KIT</t>
  </si>
  <si>
    <t>3/4" FASTPIPE MASTER KIT 230FT, 5 OUTLETS  COMBO UNIT 2 PACKAGES</t>
  </si>
  <si>
    <t>1" FASTPIPE MASTER KIT 230FT, 5 OUTLETS  COMBO UNIT 2 PACKAGES (non-returnable)</t>
  </si>
  <si>
    <t>1" FASTPIPE MASTER KIT 240FT, 5 OUTLETS  COMBO UNIT 2 PACKAGES (non-returnable)</t>
  </si>
  <si>
    <t>1" ALUMINUM PIPE (7' 6") FASTPIPE EACH, BLUE,  non returnable</t>
  </si>
  <si>
    <t>F2863-12</t>
  </si>
  <si>
    <t>1" ALUMINUM PIPE (7' 6") FASTPIPE 12 PACK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</si>
  <si>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</si>
  <si>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</si>
  <si>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</si>
  <si>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</si>
  <si>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</si>
  <si>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</si>
  <si>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</si>
  <si>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</si>
  <si>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</si>
  <si>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</si>
  <si>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</si>
  <si>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</si>
  <si>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</si>
  <si>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</si>
  <si>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</si>
  <si>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</si>
  <si>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</si>
  <si>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</si>
  <si>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2 INCHES LONG  FASTPIPE  BLUE,  non returnable</t>
  </si>
  <si>
    <t>green 1-1/2 "" ALUMINUM TUBING 19 FT 2 INCHES LONG  FASTPIPE  green,   non returnable</t>
  </si>
  <si>
    <t>F4000SS</t>
  </si>
  <si>
    <t>1-1/2" STAINLESS STEEL 304 GRADE PIPE 19 FT LONG ,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</si>
  <si>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</si>
  <si>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</si>
  <si>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</si>
  <si>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</si>
  <si>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</si>
  <si>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1-1/2" REDUCING TEE X 3/4" FEMALE NPT FASTPIPE</t>
  </si>
  <si>
    <t>1-1/2" REDUCING TEE X 1/2" FEMALE NPT FASTPIPE</t>
  </si>
  <si>
    <t>1-1/2" SADDLE DROP X 1/4" FEMALE NPT FASTPIPE  FASTPIPE</t>
  </si>
  <si>
    <t>1-1/2" SADDLE DROP X 1/2" FEMALE NPT FASTPIPE  FASTPIPE</t>
  </si>
  <si>
    <t>1-1/2" SPANNER WRENCH  FASTPIPE,  Two Required, non returnable</t>
  </si>
  <si>
    <t>1-1/2" PIPE CLIP  FASTPIPE  10 PACK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</si>
  <si>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</si>
  <si>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</si>
  <si>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</si>
  <si>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</si>
  <si>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</si>
  <si>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</si>
  <si>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</si>
  <si>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</si>
  <si>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</si>
  <si>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</si>
  <si>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</si>
  <si>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</si>
  <si>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</si>
  <si>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1-1/2" FASTPIPE PARTS KIT  (1) O-RING  (1) SS BITE RING</t>
  </si>
  <si>
    <t>F4076-10</t>
  </si>
  <si>
    <t>1-1/2 FASTPIPE ORING/BITE RING 10 PACK</t>
  </si>
  <si>
    <t>1-1/2" SADDLE DROP X  3/4" FASTPIPE</t>
  </si>
  <si>
    <t xml:space="preserve">1-1/2" SADDLE DROP X 3/4" FEMALE NPT FASTPIPE 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</si>
  <si>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</si>
  <si>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</si>
  <si>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</si>
  <si>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</si>
  <si>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</si>
  <si>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</si>
  <si>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</si>
  <si>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REDUCING UNION X 3/4" FEMALE NPT FASTPIPE</t>
  </si>
  <si>
    <t>F4241</t>
  </si>
  <si>
    <t>1-1/2" REDUCING UNION X 1/2" FEMALE NPT  FASTPIPE</t>
  </si>
  <si>
    <t>1-1/2" FASTPIPE X 1-1/2" NPT MALE THREADED NIPPLE</t>
  </si>
  <si>
    <t>1-1/2" FASTPIPE X 1-1/2" NPT FEMALE THREADED NIPPLE</t>
  </si>
  <si>
    <t>1-1/2" VALVE KIT LOCKABLE</t>
  </si>
  <si>
    <t>1-1/2" ALUMINUM PIPE (7' 6") FASTPIPE EACH</t>
  </si>
  <si>
    <t>F4863GREEN</t>
  </si>
  <si>
    <t>green 1-1/2" ALUMINUM PIPE (7' 6") FASTPIPE EACH, green,   non returnable</t>
  </si>
  <si>
    <t>2" ALUMINUM TUBING 19 FT 2 INCHES LONG FASTPIPE   BLUE,  non returnable</t>
  </si>
  <si>
    <t>2" green  ALUMINUM TUBING 19 FT 2 INCHES LONG FASTPIPE  green,  non returnable</t>
  </si>
  <si>
    <t>F5000SS</t>
  </si>
  <si>
    <t>2" STAINLESS STEEL 304 GRADE PIPE 19 FT LONG 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</si>
  <si>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</si>
  <si>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</si>
  <si>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</si>
  <si>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</si>
  <si>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</si>
  <si>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REDUCING TEE X 3/4" FEMALE NPT    FASTPIPE</t>
  </si>
  <si>
    <t>2" REDUCING TEE X 1/2" FEMALE NPT  FASTPIPE</t>
  </si>
  <si>
    <t>2" SADDLE DROP X 1/4" FEMALE NPT FASTPIPE  FASTPIPE</t>
  </si>
  <si>
    <t>2" SADDLE DROP X 1/2" FEMALE NPT FASTPIPE FASTPIPE</t>
  </si>
  <si>
    <t>2" SPANNER WRENCH  FASTPIPE  2 required, non returnable</t>
  </si>
  <si>
    <t>2" PIPE CLIP  FASTPIPE  10 PACK</t>
  </si>
  <si>
    <t>2" CROSS FITTING FASTPIPE</t>
  </si>
  <si>
    <t>F5065</t>
  </si>
  <si>
    <t>2" FASTPIPE  ORING</t>
  </si>
  <si>
    <t>F5070</t>
  </si>
  <si>
    <t>2" FASTPIPE STAINLESS STEEL BITE RING</t>
  </si>
  <si>
    <t>2" FASTPIPE PARTS KIT  (1) O-RING  (1) SS BITE RING</t>
  </si>
  <si>
    <t>F5076-10</t>
  </si>
  <si>
    <t>2" FASTPIPE ORING/BITE RING 10 PACK</t>
  </si>
  <si>
    <t>2" SADDLE DROP X  3/4" FASTPIPE</t>
  </si>
  <si>
    <t>2" SADDLE DROP X 3/4" FEMALE NPT FASTPIPE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</si>
  <si>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</si>
  <si>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</si>
  <si>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</si>
  <si>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</si>
  <si>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</si>
  <si>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</si>
  <si>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REDUCING UNION X 3/4" FEMALE NPT FASTPIPE</t>
  </si>
  <si>
    <t>2" REDUCING UNION X 1/2" FEMALE NPT FASTPIPE</t>
  </si>
  <si>
    <t>2" FASTPIPE X 1-1/2" NPT MALE THREADED NIPPLE</t>
  </si>
  <si>
    <t>2" X 1-1/2" REDUCTION UNION FASTPIPE</t>
  </si>
  <si>
    <t>2" FASTPIPE X 2" NPT MALE THREADED NIPPLE</t>
  </si>
  <si>
    <t>2" VALVE KIT FASTPIPE  LOCKABLE</t>
  </si>
  <si>
    <t>F5863</t>
  </si>
  <si>
    <t>2" ALUMINUM PIPE (7' 6") FASTPIPE EACH, BLUE,   non returnable</t>
  </si>
  <si>
    <t>F5863GREEN</t>
  </si>
  <si>
    <t>green 2" ALUMINUM PIPE (7' 6") FASTPIPE EACH, green,   non returnable</t>
  </si>
  <si>
    <t>FC0162</t>
  </si>
  <si>
    <t xml:space="preserve">JAW SET COMPRESSED PIPE 3/4", 1", 1-1/2", 2"  </t>
  </si>
  <si>
    <t>FC0165</t>
  </si>
  <si>
    <t xml:space="preserve">JAWS 3/4" COMPRESSED PIPE </t>
  </si>
  <si>
    <t>FC0166</t>
  </si>
  <si>
    <t xml:space="preserve">JAWS 1" COMPRESSED PIPE </t>
  </si>
  <si>
    <t>FC0167</t>
  </si>
  <si>
    <t xml:space="preserve">JAWS 1-1/2" COMPRESSED PIPE </t>
  </si>
  <si>
    <t>FC0168</t>
  </si>
  <si>
    <t xml:space="preserve">JAWS 2" COMPRESSED PIPE </t>
  </si>
  <si>
    <t>FC0169</t>
  </si>
  <si>
    <t xml:space="preserve">JAWS 3" COMPRESSED PIPE </t>
  </si>
  <si>
    <t>FC0170</t>
  </si>
  <si>
    <t xml:space="preserve">JAWS 4" COMPRESSED PIPE </t>
  </si>
  <si>
    <t>FC0190</t>
  </si>
  <si>
    <t>HAND PUMP PRESS TOOL</t>
  </si>
  <si>
    <t>FC0200</t>
  </si>
  <si>
    <t>PRESS TOOL, 2 BATTERIES, CASE, FOR 3/4" to 2"</t>
  </si>
  <si>
    <t>FC1002</t>
  </si>
  <si>
    <t>3/4" UNION COMPRESSED  PIPE</t>
  </si>
  <si>
    <t>FC1003</t>
  </si>
  <si>
    <t>3/4" 90 DEGREE ELBOW COMPRESSED PIPE</t>
  </si>
  <si>
    <t>FC1004</t>
  </si>
  <si>
    <t>3/4" 45 DEGREE ELBOW COMPRESSED PIPE</t>
  </si>
  <si>
    <t>FC1005</t>
  </si>
  <si>
    <t>3/4" EQUAL TEE COMPRESSED PIPE</t>
  </si>
  <si>
    <t>FC1006</t>
  </si>
  <si>
    <t>3/4" END CAP COMPRESSED PIPE</t>
  </si>
  <si>
    <t>FC1009</t>
  </si>
  <si>
    <t>3/4" REDUCING TEE X 1/2" FEMALE NPT COMPRESSED PIPE</t>
  </si>
  <si>
    <t>FC1014</t>
  </si>
  <si>
    <t>3/4" FASTPIPE SINGLE PORT OUTLET KIT COMPRESSED PIPE</t>
  </si>
  <si>
    <t>FC1018</t>
  </si>
  <si>
    <t>3/4" COMPRESSED PIPE X 1/2" NPT MALE THREADED NIPPLE</t>
  </si>
  <si>
    <t>FC1023</t>
  </si>
  <si>
    <t>3/4" SLIDE UNION COMPRESSED PIPE</t>
  </si>
  <si>
    <t>FC1024</t>
  </si>
  <si>
    <t>3/4" MULTI PORT WALL OUTLET, 1/2" NPT (4X) COMPRESSED PIPE</t>
  </si>
  <si>
    <t>FC1024V</t>
  </si>
  <si>
    <t>3/4" MULTI PORT WALL OUTLET W/SHUTOFF, 1/2" NPT (4X)  COMPRESSED PIPE</t>
  </si>
  <si>
    <t>FC1024W</t>
  </si>
  <si>
    <t>3/4" THRU WALL OUTLET KIT, 1/2" NPT ON FACE, COMPRESSED PIPE</t>
  </si>
  <si>
    <t>FC1033</t>
  </si>
  <si>
    <t xml:space="preserve">3/4" COMPRESSED PIPE X 3/4" NPT FEMALE SWIVEL </t>
  </si>
  <si>
    <t>FC1050</t>
  </si>
  <si>
    <t>3/4" COMPRESSED PIPE X 1/2" COMPRESSED TUBING TRANSITION UNION</t>
  </si>
  <si>
    <t>FC1051</t>
  </si>
  <si>
    <t>3/4" CROSS FITTING COMPRESSED PIPE</t>
  </si>
  <si>
    <t>FC1075</t>
  </si>
  <si>
    <t>3/4" COMPRESSED PIPE X 3/4" COMPRESSED TUBING TRANSITION UNION</t>
  </si>
  <si>
    <t>FC1076-10</t>
  </si>
  <si>
    <t>3/4" COMPRESSED PIPE REPLACEMENT ORING</t>
  </si>
  <si>
    <t>FC1093</t>
  </si>
  <si>
    <t>3/4" 90 DEGREE REDUCING ELBOW X 1/2" FNPT COMPRESSED PIPE</t>
  </si>
  <si>
    <t>FC1100</t>
  </si>
  <si>
    <t>3/4" COMPRESSED PIPE X 1" COMPRESSED TUBING TRANSITION UNION</t>
  </si>
  <si>
    <t>FC1111</t>
  </si>
  <si>
    <t>3/4" VALVE KIT COMPRESSED PIPE LOCKABLE</t>
  </si>
  <si>
    <t>FC1118</t>
  </si>
  <si>
    <t>3/4" COMPRESSED PIPE X 3/4" NPT MALE THREADED NIPPLE</t>
  </si>
  <si>
    <t>FC1120</t>
  </si>
  <si>
    <t>3/4" COMPRESSED PIPE X 3/4" NPT FEMALE THREADED NIPPLE</t>
  </si>
  <si>
    <t>FC2002</t>
  </si>
  <si>
    <t>1"  UNION COMPRESSED PIPE</t>
  </si>
  <si>
    <t>FC2003</t>
  </si>
  <si>
    <t>1" 90 DEGREE ELBOW COMPRESSED PIPE</t>
  </si>
  <si>
    <t>FC2004</t>
  </si>
  <si>
    <t>1" 45 DEGREE ELBOW COMPRESSED PIPE</t>
  </si>
  <si>
    <t>FC2005</t>
  </si>
  <si>
    <t>1" EQUAL TEE COMPRESSED PIPE</t>
  </si>
  <si>
    <t>FC2006</t>
  </si>
  <si>
    <t>1" END CAP COMPRESSED PIPE</t>
  </si>
  <si>
    <t>FC2009</t>
  </si>
  <si>
    <t>1  REDUCING TEE X 1/2" FEMALE NPT  COMPRESSED PIPE</t>
  </si>
  <si>
    <t>FC2012</t>
  </si>
  <si>
    <t>1" SADDLE DROP X 1/2" FNPT COMPRESSED PIPE</t>
  </si>
  <si>
    <t>FC2014</t>
  </si>
  <si>
    <t>1" FASTPIPE SINGLE PORT OUTLET KIT COMPRESSED PIPE</t>
  </si>
  <si>
    <t>FC2018</t>
  </si>
  <si>
    <t>1" COMPRESSED PIPE X 1/2" NPT MALE THREADED NIPPLE</t>
  </si>
  <si>
    <t>FC2023</t>
  </si>
  <si>
    <t>1" SLIDE UNION COMPRESSED COMPRESSED PIPE</t>
  </si>
  <si>
    <t>FC2024</t>
  </si>
  <si>
    <t>1" MULTI PORT WALL OUTLET, 1/2" NPT (4X) COMPRESSED PIPE</t>
  </si>
  <si>
    <t>FC2024V</t>
  </si>
  <si>
    <t>1" MULTI PORT WALL OUTLET W/SHUTOFF, 1/2" NPT (4X)  COMPRESSED PIPE</t>
  </si>
  <si>
    <t>FC2024W</t>
  </si>
  <si>
    <t>1" THRU WALL OUTLET KIT, 1/2" NPT ON FACE, COMPRESSED PIPE</t>
  </si>
  <si>
    <t>FC2033</t>
  </si>
  <si>
    <t xml:space="preserve">1" COMPRESSED PIPE X 3/4" NPT FEMALE SWIVEL </t>
  </si>
  <si>
    <t>FC2050</t>
  </si>
  <si>
    <t>1" COMPRESSED PIPE X 1/2" COMPRESSED TUBING TRANSITION UNION</t>
  </si>
  <si>
    <t>FC2051</t>
  </si>
  <si>
    <t>1" CROSS FITTING COMPRESSED PIPE</t>
  </si>
  <si>
    <t>FC2075</t>
  </si>
  <si>
    <t>1" COMPRESSED PIPE X 3/4" COMPRESSED TUBING TRANSITION UNION</t>
  </si>
  <si>
    <t>FC2076-10</t>
  </si>
  <si>
    <t>1" COMPRESSED PIPE REPLACEMENT ORING</t>
  </si>
  <si>
    <t>FC2093</t>
  </si>
  <si>
    <t>1" 90 DEGREE REDUCING ELBOW X 1/2" FNPT COMPRESSED PIPE</t>
  </si>
  <si>
    <t>FC2100</t>
  </si>
  <si>
    <t>1" COMPRESSED PIPE X 1" COMPRESSED TUBING TRANSITION UNION</t>
  </si>
  <si>
    <t>FC2107</t>
  </si>
  <si>
    <t>1" REDUCTION TEE X 3/4" COMPRESSED PIPE</t>
  </si>
  <si>
    <t>FC2110</t>
  </si>
  <si>
    <t>1" SADDLE DROP X  3/4" COMPRESSED PIPE</t>
  </si>
  <si>
    <t>FC2118</t>
  </si>
  <si>
    <t>1" COMPRESSED PIPE X 3/4" NPT MALE THREADED NIPPLE</t>
  </si>
  <si>
    <t>FC2121</t>
  </si>
  <si>
    <t>1" X 3/4" REDUCTION UNION COMPRESSED PIPE</t>
  </si>
  <si>
    <t>FC2210C</t>
  </si>
  <si>
    <t>1" SADDLE DROP REPLACEMENT GASKET  COMPRESSED PIPE</t>
  </si>
  <si>
    <t>FC2218</t>
  </si>
  <si>
    <t>1" COMPRESSED PIPE X 1" NPT MALE THREADED NIPPLE</t>
  </si>
  <si>
    <t>FC2220</t>
  </si>
  <si>
    <t>1" COMPRESSED PIPE X 1" NPT FEMALE THREADED NIPPLE</t>
  </si>
  <si>
    <t>FC2222</t>
  </si>
  <si>
    <t>1" VALVE KIT COMPRESSED PIPE LOCKABLE</t>
  </si>
  <si>
    <t>FC4002</t>
  </si>
  <si>
    <t>1-1/2" UNION COMPRESSED PIPE</t>
  </si>
  <si>
    <t>FC4003</t>
  </si>
  <si>
    <t>1-1/2" 90 DEGREE ELBOW COMPRESSED PIPE</t>
  </si>
  <si>
    <t>FC4004</t>
  </si>
  <si>
    <t>1-1/2" 45 DEGREE ELBOW COMPRESSED PIPE</t>
  </si>
  <si>
    <t>FC4005</t>
  </si>
  <si>
    <t>1-1/2" EQUAL TEE COMPRESSED PIPE</t>
  </si>
  <si>
    <t>FC4006</t>
  </si>
  <si>
    <t>1-1/2" END CAP COMPRESSED PIPE</t>
  </si>
  <si>
    <t>FC4009</t>
  </si>
  <si>
    <t>1-1/2" REDUCING TEE X 1/2" FEMALE NPT COMPRESSED PIPE</t>
  </si>
  <si>
    <t>FC4012</t>
  </si>
  <si>
    <t>1-1/2" SADDLE DROP X 1/2" FNPT COMPRESSED PIPE</t>
  </si>
  <si>
    <t>FC4023</t>
  </si>
  <si>
    <t>1-1/2" SLIDE UNION COMPRESSED COMPRESSED PIPE</t>
  </si>
  <si>
    <t>FC4033</t>
  </si>
  <si>
    <t xml:space="preserve">1-1/2" COMPRESSED PIPE X 3/4" NPT FEMALE SWIVEL </t>
  </si>
  <si>
    <t>FC4051</t>
  </si>
  <si>
    <t>1-1/2" CROSS FITTING COMPRESSED PIPE</t>
  </si>
  <si>
    <t>FC4076-10</t>
  </si>
  <si>
    <t>1-1/2" COMPRESSED PIPE REPLACEMENT ORING</t>
  </si>
  <si>
    <t>FC4110</t>
  </si>
  <si>
    <t>1-1/2" SADDLE DROP X  3/4" COMPRESSED PIPE</t>
  </si>
  <si>
    <t>FC4206</t>
  </si>
  <si>
    <t>1-1/2" REDUCTION TEE X  3/4" COMPRESSED PIPE</t>
  </si>
  <si>
    <t>FC4207</t>
  </si>
  <si>
    <t>1-1/2" REDUCTION TEE X 1" COMPRESSED PIPE</t>
  </si>
  <si>
    <t>FC4210</t>
  </si>
  <si>
    <t>1-1/2" SADDLE DROP X  1" COMPRESSED PIPE</t>
  </si>
  <si>
    <t>FC4210C</t>
  </si>
  <si>
    <t>1-1/2" SADDLE DROP REPLACEMENT GASKET  COMPRESSED PIPE</t>
  </si>
  <si>
    <t>FC4218</t>
  </si>
  <si>
    <t>1-1/2" COMPRESSED PIPE X 1" NPT MALE THREADED NIPPLE</t>
  </si>
  <si>
    <t>FC4221</t>
  </si>
  <si>
    <t>1-1/2" X 1" REDUCTION UNION COMPRESSED PIPE</t>
  </si>
  <si>
    <t>FC4223</t>
  </si>
  <si>
    <t>1-1/2" X 3/4" REDUCTION UNION COMPRESSED PIPE</t>
  </si>
  <si>
    <t>FC4418</t>
  </si>
  <si>
    <t>1-1/2" COMPRESSED PIPE X 1-1/2" NPT MALE THREADED NIPPLE</t>
  </si>
  <si>
    <t>FC4420</t>
  </si>
  <si>
    <t>1-1/2" COMPRESSED PIPE X 1-1/2" NPT FEMALE THREADED NIPPLE</t>
  </si>
  <si>
    <t>FC4444</t>
  </si>
  <si>
    <t>1-1/2" VALVE KIT COMPRESSED PIPE LOCKABLE</t>
  </si>
  <si>
    <t>FC5002</t>
  </si>
  <si>
    <t>2" UNION COMPRESSED PIPE</t>
  </si>
  <si>
    <t>FC5003</t>
  </si>
  <si>
    <t>2" 90 DEGREE ELBOW COMPRESSED PIPE</t>
  </si>
  <si>
    <t>FC5004</t>
  </si>
  <si>
    <t>2" 45 DEGREE ELBOW COMPRESSED PIPE</t>
  </si>
  <si>
    <t>FC5005</t>
  </si>
  <si>
    <t>2" EQUAL TEE COMPRESSED PIPE</t>
  </si>
  <si>
    <t>FC5006</t>
  </si>
  <si>
    <t>2" END CAP COMPRESSED PIPE</t>
  </si>
  <si>
    <t>FC5009</t>
  </si>
  <si>
    <t>2" REDUCING TEE X 1/2" FEMALE NPT  COMPRESSED PIPE</t>
  </si>
  <si>
    <t>FC5012</t>
  </si>
  <si>
    <t>2" SADDLE DROP X 1/2" FNPT COMPRESSED PIPE</t>
  </si>
  <si>
    <t>FC5023</t>
  </si>
  <si>
    <t>2" SLIDE UNION COMPRESSED COMPRESSED PIPE</t>
  </si>
  <si>
    <t>FC5033</t>
  </si>
  <si>
    <t xml:space="preserve">2" COMPRESSED PIPE X 2" NPT FEMALE SWIVEL </t>
  </si>
  <si>
    <t>FC5051</t>
  </si>
  <si>
    <t>2" CROSS FITTING COMPRESSED PIPE</t>
  </si>
  <si>
    <t>FC5076-10</t>
  </si>
  <si>
    <t>2" COMPRESSED PIPE REPLACEMENT ORING</t>
  </si>
  <si>
    <t>FC5110</t>
  </si>
  <si>
    <t>2" SADDLE DROP X  3/4" COMPRESSED PIPE</t>
  </si>
  <si>
    <t>FC5206</t>
  </si>
  <si>
    <t>2" REDUCTION TEE X  3/4" COMPRESSED PIPE</t>
  </si>
  <si>
    <t>FC5207</t>
  </si>
  <si>
    <t>2" REDUCTION TEE X 1" COMPRESSED PIPE</t>
  </si>
  <si>
    <t>FC5210</t>
  </si>
  <si>
    <t>2" SADDLE DROP X  1" COMPRESSED PIPE</t>
  </si>
  <si>
    <t>FC5210C</t>
  </si>
  <si>
    <t>2" SADDLE DROP REPLACEMENT GASKET  COMPRESSED PIPE</t>
  </si>
  <si>
    <t>FC5221</t>
  </si>
  <si>
    <t>2" X 1" REDUCTION UNION COMPRESSED PIPE</t>
  </si>
  <si>
    <t>FC5223</t>
  </si>
  <si>
    <t>2" X 3/4" REDUCTION UNION COMPRESSED PIPE</t>
  </si>
  <si>
    <t>FC5418</t>
  </si>
  <si>
    <t>2" COMPRESSED PIPE X 1-1/2" NPT MALE THREADED NIPPLE</t>
  </si>
  <si>
    <t>FC5421</t>
  </si>
  <si>
    <t>2" X 1-1/2" REDUCTION UNION COMPRESSED PIPE</t>
  </si>
  <si>
    <t>FC5518</t>
  </si>
  <si>
    <t>2" COMPRESSED PIPE X 2" NPT MALE THREADED NIPPLE</t>
  </si>
  <si>
    <t>FC5555</t>
  </si>
  <si>
    <t>2" VALVE KIT COMPRESSED PIPE LOCKABLE</t>
  </si>
  <si>
    <t>FC7002</t>
  </si>
  <si>
    <t>3"  UNION COMPRESSED PIPE</t>
  </si>
  <si>
    <t>FC7003</t>
  </si>
  <si>
    <t>3" 90 DEGREE ELBOW COMPRESSED PIPE</t>
  </si>
  <si>
    <t>FC7004</t>
  </si>
  <si>
    <t>3" 45 DEGREE ELBOW COMPRESSED PIPE</t>
  </si>
  <si>
    <t>FC7005</t>
  </si>
  <si>
    <t>3" EQUAL TEE COMPRESSED PIPE</t>
  </si>
  <si>
    <t>FC7006</t>
  </si>
  <si>
    <t>3" END CAP COMPRESSED PIPE</t>
  </si>
  <si>
    <t>FC7023</t>
  </si>
  <si>
    <t>3" SLIDE UNION COMPRESSED COMPRESSED PIPE</t>
  </si>
  <si>
    <t>FC7051</t>
  </si>
  <si>
    <t>3" CROSS FITTING COMPRESSED PIPE</t>
  </si>
  <si>
    <t>FC7076-10</t>
  </si>
  <si>
    <t>3" COMPRESSED PIPE REPLACEMENT ORING</t>
  </si>
  <si>
    <t>FC7110</t>
  </si>
  <si>
    <t>3" SADDLE DROP X  3/4" COMPRESSED PIPE</t>
  </si>
  <si>
    <t>FC7207</t>
  </si>
  <si>
    <t>3" REDUCTION TEE X 2" COMPRESSED PIPE</t>
  </si>
  <si>
    <t>FC7210</t>
  </si>
  <si>
    <t>3" SADDLE DROP X  1" COMPRESSED PIPE</t>
  </si>
  <si>
    <t>FC7210C</t>
  </si>
  <si>
    <t>3" SADDLE DROP REPLACEMENT GASKET  COMPRESSED PIPE</t>
  </si>
  <si>
    <t>FC7421</t>
  </si>
  <si>
    <t>3" X 2" REDUCTION UNION COMPRESSED PIPE</t>
  </si>
  <si>
    <t>FC7618</t>
  </si>
  <si>
    <t>3" COMPRESSED PIPE X 2" NPT MALE THREADED NIPPLE</t>
  </si>
  <si>
    <t>FC7718</t>
  </si>
  <si>
    <t>3" COMPRESSED PIPE X 3" NPT MALE THREADED NIPPLE</t>
  </si>
  <si>
    <t>FC7777</t>
  </si>
  <si>
    <t>3" INLINE VALVE</t>
  </si>
  <si>
    <t>FC7900</t>
  </si>
  <si>
    <t>3" COMPRESSED FLANGE, ANSI</t>
  </si>
  <si>
    <t>FC8002</t>
  </si>
  <si>
    <t>4"  UNION COMPRESSED PIPE</t>
  </si>
  <si>
    <t>FC8003</t>
  </si>
  <si>
    <t>4" 90 DEGREE ELBOW COMPRESSED PIPE</t>
  </si>
  <si>
    <t>FC8004</t>
  </si>
  <si>
    <t>4" 45 DEGREE ELBOW COMPRESSED PIPE</t>
  </si>
  <si>
    <t>FC8005</t>
  </si>
  <si>
    <t>4" EQUAL TEE COMPRESSED PIPE</t>
  </si>
  <si>
    <t>FC8006</t>
  </si>
  <si>
    <t>4" END CAP COMPRESSED PIPE</t>
  </si>
  <si>
    <t>FC8023</t>
  </si>
  <si>
    <t>4" SLIDE UNION COMPRESSED COMPRESSED PIPE</t>
  </si>
  <si>
    <t>FC8051</t>
  </si>
  <si>
    <t>4" CROSS FITTING COMPRESSED PIPE</t>
  </si>
  <si>
    <t>FC8076-10</t>
  </si>
  <si>
    <t>4" COMPRESSED PIPE REPLACEMENT ORING</t>
  </si>
  <si>
    <t>FC8207</t>
  </si>
  <si>
    <t>4" REDUCTION TEE X 3" COMPRESSED PIPE</t>
  </si>
  <si>
    <t>FC8221</t>
  </si>
  <si>
    <t>4" X 2" REDUCTION UNION COMPRESSED PIPE</t>
  </si>
  <si>
    <t>FC8321</t>
  </si>
  <si>
    <t>4" X 3" REDUCTION UNION COMPRESSED PIPE</t>
  </si>
  <si>
    <t>FC8818</t>
  </si>
  <si>
    <t>4" COMPRESSED PIPE X 4" NPT MALE THREADED NIPPLE</t>
  </si>
  <si>
    <t>FC8888</t>
  </si>
  <si>
    <t xml:space="preserve">4" INLINE VALVE, INCLUDES FLANGES </t>
  </si>
  <si>
    <t>FC8900</t>
  </si>
  <si>
    <t>4" FLANGE, ANSI</t>
  </si>
  <si>
    <t>3"</t>
  </si>
  <si>
    <t>3" TUBING, STRUT CUSHION CLAMP  3.12 O.D.   FASTPIPE 3"   ST-080 T312, 80mm</t>
  </si>
  <si>
    <t>3" HANGER - FOR 3/8-16 THREADED ROD</t>
  </si>
  <si>
    <t>4" HANGER - FOR 3/8-16 THREADED ROD</t>
  </si>
  <si>
    <t>6" HANGER - FOR 1/2"-13 THREADED ROD</t>
  </si>
  <si>
    <t>4" TUBING, STRUT CUSHION CLAMP  4.00 O.D.   FASTPIPE 4</t>
  </si>
  <si>
    <t>6" TUBING, STRUT CUSHION CLAMP  6.00 O.D.   FASTPIPE 6</t>
  </si>
  <si>
    <t>3" TOOL KIT FASTPIPE INDUSTRIAL (CUTTER, DEBURR TOOL, 2 SPANNERS, SP. BOTTLE, non returnable</t>
  </si>
  <si>
    <t>PIPE CUTTER 2"x3-1/2", non returnable</t>
  </si>
  <si>
    <t>MANUAL PIPE CUTTER 4" THRU 6", non returnable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</si>
  <si>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</si>
  <si>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</si>
  <si>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</si>
  <si>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INDUSTRIAL  BLUE,  non returnable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</si>
  <si>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</si>
  <si>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</si>
  <si>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</si>
  <si>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</si>
  <si>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</si>
  <si>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</si>
  <si>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</si>
  <si>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</si>
  <si>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</si>
  <si>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</si>
  <si>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</si>
  <si>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3" PARTS KIT FASTPIPE  INDUSTRIAL  (1) O-RING  (1) SS BITE RING</t>
  </si>
  <si>
    <t>FI7076-10</t>
  </si>
  <si>
    <t>3" FASTPIPE ORING/BITE RING 10 PACK</t>
  </si>
  <si>
    <t>3" SADDLE DROP X  3/4" FASTPIPE INDUSTRIAL</t>
  </si>
  <si>
    <t>3" SADDLE DROP FASTPIPE X  3/4"  FEMALE NPT  INDUSTRIAL</t>
  </si>
  <si>
    <t>3" SADDLE DROP X  1" FASTPIPE  INDUSTRIAL</t>
  </si>
  <si>
    <t>3" FASTPIPE SADDLE DROP GASKET, RED COLOR</t>
  </si>
  <si>
    <t>3" SADDLE DROP FASTPIPE X 1" FEMALE NPT  INDUSTRIAL</t>
  </si>
  <si>
    <t>3" REDUCING TEE X 2" FEMALE NPT FASTPIPE INDUSTRIAL</t>
  </si>
  <si>
    <t>3" FASTPIPE X 3" NPT MALE THREADED NIPPLE  INDUSTRIAL</t>
  </si>
  <si>
    <t>3" VALVE KIT FASTPIPE  INDUSTRIAL LOCKABLE</t>
  </si>
  <si>
    <t>FI7863</t>
  </si>
  <si>
    <t>3" ALUMINUM PIPE (7' 6") FASTPIPE EACH, BLUE,   non returnable</t>
  </si>
  <si>
    <t>3" FLANGE FASTPIPE  COMPRESSION X FLANGE   4 HOLE, 7-1/2" OD, ANSI 150#</t>
  </si>
  <si>
    <t>3" FASTPIPE FLANGE GASKET AND BOLT SET,  bolts are 2-3/4" Long, ANSI 150#, BOLT HOLE</t>
  </si>
  <si>
    <t>4"  ALUMINUM TUBING 19 FT 2 INCHES LONG FASTPIPE INDUSTRIAL,  non returnable</t>
  </si>
  <si>
    <t xml:space="preserve"> 4" UNION FASTPIPE INDUSTRIAL</t>
  </si>
  <si>
    <t>4" 90 DEGREE ELBOW FASTPIPE  INDUSTRIAL NEEDS (2) FI8002 to connect to pipe</t>
  </si>
  <si>
    <t>4" 45 DEGREE ELBOW FASTPIPE  INDUSTRIAL NEEDS (2) FI8002 to connect to pipe</t>
  </si>
  <si>
    <t>4" EQUAL TEE FASTPIPE  INDUSTRIAL NEEDS (3) FI8002 to connect to pipe</t>
  </si>
  <si>
    <t>4" END CAP FASTPIPE INDUSTRIAL NEEDS (1) FI8002 to connect to pipe</t>
  </si>
  <si>
    <t>4" INNER SEAL  FASTPIPE INDUSTRIAL</t>
  </si>
  <si>
    <t>FI8210C</t>
  </si>
  <si>
    <t>4" SADDLE DROP REPLACEMENT GASKET  COMPRESSED PIPE</t>
  </si>
  <si>
    <t>4" UNION PLUG X 2" FEMALE NPT FASTPIPE INDUSTRIAL NEEDS(1) FI8002 to connect to pipe</t>
  </si>
  <si>
    <t>4" SADDLE DROP FASTPIPE X 1" FEMALE NPT / or 1" Compression FASTPIPE INDUSTRIAL</t>
  </si>
  <si>
    <t>4" UNION PLUG X 3" FEMALE NPT FASTPIPE INDUSTRIAL NEEDS (1) FI8002 to connect to pipe</t>
  </si>
  <si>
    <t>4" BUTTERFLY VALVE FASTPIPE  INDUSTRIAL NEEDS (2) FI8002 to connect to pipe</t>
  </si>
  <si>
    <t>4" FLANGE , ANSI 150#, 9.0" OD X 8 BOLT FASTPIPE INDUSTRIAL  needs (1) FI8002 to connect to pipe</t>
  </si>
  <si>
    <t>4" FASTPIPE FLANGE GASKET AND BOLT SET,  BOLTS ARE 3" LONG, ANSI 150#, 8 BOLT HOLE</t>
  </si>
  <si>
    <t>6"  ALUMINUM TUBING 19 FT 2 INCHES LONG,  non returnable</t>
  </si>
  <si>
    <t>6" UNION FASTPIPE INDUSTRIAL</t>
  </si>
  <si>
    <t>6"  90 DEGREE ELBOW FASTPIPE  INDUSTRIAL NEEDS (2) FI9002 to connect to pipe</t>
  </si>
  <si>
    <t>6" 45 DEGREE ELBOW FASTPIPE  INDUSTRIAL NEEDS (2) FI9002 to connect to pipe</t>
  </si>
  <si>
    <t>6" EQUAL TEE FASTPIPE  INDUSTRIAL NEEDS (3) FI9002 to connect to pipe</t>
  </si>
  <si>
    <t>6" END CAP FASTPIPE INDUSTRIAL NEEDS (1) FI9002 to connect to pipe</t>
  </si>
  <si>
    <t>CORDLESS LUGGING TOOL, FASTPIPE, 4" AND 6",  (NEED LUG JAW SET FI9021)non returnable</t>
  </si>
  <si>
    <t>FI9020-RB</t>
  </si>
  <si>
    <t>REPLACEMENT BATTERY FOR FI9020 LUGGING TOOL</t>
  </si>
  <si>
    <t>LUG TOOL JAW SET,  4" and 6" FASTPIPE INDUSTRIAL,  non returnable</t>
  </si>
  <si>
    <t>FI9022</t>
  </si>
  <si>
    <t>JAW  HOLDER ONLY</t>
  </si>
  <si>
    <t>FI9023</t>
  </si>
  <si>
    <t>4 INCH JAW SET</t>
  </si>
  <si>
    <t>FI9024</t>
  </si>
  <si>
    <t>6 INCH JAW SET</t>
  </si>
  <si>
    <t>FI9050</t>
  </si>
  <si>
    <t>PRESS TOOL, 2 BATTERIES, CASE, FOR 3" AND 4"</t>
  </si>
  <si>
    <t>6" INNER SEAL  FASTPIPE INDUSTRIAL</t>
  </si>
  <si>
    <t>FI9210C</t>
  </si>
  <si>
    <t>6" SADDLE DROP REPLACEMENT GASKET  COMPRESSED PIPE</t>
  </si>
  <si>
    <t>6" UNION PLUG X 2" FEMALE NPT FASTPIPE INDUSTRIAL NEEDS (1) FI9002 to connect to pipe</t>
  </si>
  <si>
    <t>6" SADDLE DROP FASTPIPE X 1" FEMALE NPT or 1" Compression FASTPIPE  INDUSTRIAL</t>
  </si>
  <si>
    <t>6" UNION PLUG X 3"  FEMALE NPT FASTPIPE INDUSTRIAL NEEDS (1) FI9002 to connect to pipe</t>
  </si>
  <si>
    <t>6" X 4" REDUCER FASTPIPE INDUSTRIAL NEEDS (1) FI9002 and (1) FI8002 to connect to pipe</t>
  </si>
  <si>
    <t>6" FLANGE, ANSI 150#, 11.0" OD X 8 BOLT FASTPIPE INDUSTRIAL NEEDS (1) FI9002 TO CONNECT TO PIPE</t>
  </si>
  <si>
    <t>6" FASTPIPE FLANGE GASKET AND BOLT SET,  bolts are 3-1/4"" Long, 8 BOLT HOLE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</si>
  <si>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</si>
  <si>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</si>
  <si>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</si>
  <si>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</si>
  <si>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</si>
  <si>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</si>
  <si>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</si>
  <si>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</si>
  <si>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</si>
  <si>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</si>
  <si>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</si>
  <si>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</si>
  <si>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</si>
  <si>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</si>
  <si>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</si>
  <si>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</si>
  <si>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</si>
  <si>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</si>
  <si>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</si>
  <si>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</si>
  <si>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</si>
  <si>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</si>
  <si>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</si>
  <si>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</si>
  <si>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</si>
  <si>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</si>
  <si>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</si>
  <si>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</si>
  <si>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</si>
  <si>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</si>
  <si>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</si>
  <si>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</si>
  <si>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</si>
  <si>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</si>
  <si>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</si>
  <si>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</si>
  <si>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</si>
  <si>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</si>
  <si>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</si>
  <si>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</si>
  <si>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</si>
  <si>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</si>
  <si>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</si>
  <si>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</si>
  <si>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</si>
  <si>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</si>
  <si>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</si>
  <si>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</si>
  <si>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</si>
  <si>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K3001</t>
  </si>
  <si>
    <t>REPLACEMENT CHARGER FOR K3000</t>
  </si>
  <si>
    <t>K3002</t>
  </si>
  <si>
    <t>4 WAY MANIFOLD KIT (4 - 6.5' HOSE w/ AIR CHUCK)</t>
  </si>
  <si>
    <t>K3005</t>
  </si>
  <si>
    <t xml:space="preserve">PISTOL GRIP TIRE INFLATOR WITH DIAL </t>
  </si>
  <si>
    <t>K3015</t>
  </si>
  <si>
    <t>AUTO TIRE INFLATOR</t>
  </si>
  <si>
    <t>K3060</t>
  </si>
  <si>
    <t xml:space="preserve">WALL MOUNT TIRE INFLATOR </t>
  </si>
  <si>
    <t>K3063</t>
  </si>
  <si>
    <t>WALL MOUNT AUTO TIRE INFLATOR WITH 3 PRESETS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</si>
  <si>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</si>
  <si>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</si>
  <si>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</si>
  <si>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</si>
  <si>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</si>
  <si>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</si>
  <si>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</si>
  <si>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</si>
  <si>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</si>
  <si>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</si>
  <si>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</si>
  <si>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</si>
  <si>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</si>
  <si>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</si>
  <si>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</si>
  <si>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</si>
  <si>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</si>
  <si>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</si>
  <si>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</si>
  <si>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</si>
  <si>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</si>
  <si>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</si>
  <si>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</si>
  <si>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</si>
  <si>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</si>
  <si>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</si>
  <si>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</si>
  <si>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</si>
  <si>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</si>
  <si>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</si>
  <si>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</si>
  <si>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</si>
  <si>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</si>
  <si>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</si>
  <si>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</si>
  <si>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</si>
  <si>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</si>
  <si>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</si>
  <si>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</si>
  <si>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</si>
  <si>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</si>
  <si>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</si>
  <si>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</si>
  <si>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</si>
  <si>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</si>
  <si>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</si>
  <si>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</si>
  <si>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</si>
  <si>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</si>
  <si>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</si>
  <si>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</si>
  <si>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</si>
  <si>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</si>
  <si>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</si>
  <si>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</si>
  <si>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</si>
  <si>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</si>
  <si>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</si>
  <si>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</si>
  <si>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</si>
  <si>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</si>
  <si>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</si>
  <si>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</si>
  <si>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</si>
  <si>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</si>
  <si>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</si>
  <si>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</si>
  <si>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</si>
  <si>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</si>
  <si>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</si>
  <si>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</si>
  <si>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</si>
  <si>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</si>
  <si>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</si>
  <si>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</si>
  <si>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</si>
  <si>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</si>
  <si>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</si>
  <si>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</si>
  <si>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K93214</t>
  </si>
  <si>
    <t>1" INLINE REGULATOR WITH GAUGE AND MOUNT BRACKET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</si>
  <si>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</si>
  <si>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</si>
  <si>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</si>
  <si>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</si>
  <si>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K94050</t>
  </si>
  <si>
    <t>HEAVY DUTY 1/2" REGULATOR UNIT WITH GAUGE, 1/2"  NPT PORTS, 0-125 PSI</t>
  </si>
  <si>
    <t>1/2" VERTICAL FILTER REGULATOR UNIT WITH GAUGE,  1/2" NPT PORTS</t>
  </si>
  <si>
    <t>3/4" VERTICAL FILTER REGULATOR UNIT WITH GAUGE,  3/4"  NPT PORTS</t>
  </si>
  <si>
    <t>LD10000</t>
  </si>
  <si>
    <t>FLUID DISPENSOR MANUAL 1/2" NPT</t>
  </si>
  <si>
    <t>LD30000</t>
  </si>
  <si>
    <t>FLUID DISPENSOR DIGITAL 1/2" NPT</t>
  </si>
  <si>
    <t>LP31270</t>
  </si>
  <si>
    <t>FLUID TRANSFER PUMP 3:1 SHORT LENGTH</t>
  </si>
  <si>
    <t>LP31940</t>
  </si>
  <si>
    <t xml:space="preserve">FLUID TRANSFER PUMP 3:1 STANDARD LENGTH </t>
  </si>
  <si>
    <t>LP51270</t>
  </si>
  <si>
    <t xml:space="preserve">FLUID TRANSFER PUMP 5:1 SHORT LENGTH </t>
  </si>
  <si>
    <t>LP51940</t>
  </si>
  <si>
    <t xml:space="preserve">FLUID TRANSFER PUMP 5:1 STANDARD LENGTH </t>
  </si>
  <si>
    <t>LR05025</t>
  </si>
  <si>
    <t>FLUID TRANSFER HOSE REEL 1/2" X 25 FT, 1/2" INLET X 1/2" NPT OUTLET</t>
  </si>
  <si>
    <t>LR05050</t>
  </si>
  <si>
    <t>FLUID TRANSFER HOSE REEL 1/2" X 50 FT, 1/2" INLET X 1/2" NPT OUTLET</t>
  </si>
  <si>
    <t>LR90001</t>
  </si>
  <si>
    <t>REPLACEMENT HOSE FOR 25FT FLUID TRANSFER HOSE REEL 1/2" (FR05025)</t>
  </si>
  <si>
    <t>LR90002</t>
  </si>
  <si>
    <t>REPLACEMENT HOSE FOR 50FT FLUID TRANSFER HOSE REEL 1/2" (FR05050)</t>
  </si>
  <si>
    <t>1/2" MAXLINE MASTER KIT 100 FT, 3 OUTLETS, 1 COMP MANIFOLD, 1 TEE, 5 ELBOWS,  CUTTER AND BEVEL TOOL</t>
  </si>
  <si>
    <t>M3810</t>
  </si>
  <si>
    <t>1/2" MAXLINE SINGLE PORT OUTLET IN CLAMSHELL 1/4" NPT OUTLET PORT</t>
  </si>
  <si>
    <t>M3810V</t>
  </si>
  <si>
    <t>1/2" MAXLINE OUTLET KIT, 1/4" OUTLET PORT WITH SHUTOFF</t>
  </si>
  <si>
    <t>M3810W</t>
  </si>
  <si>
    <t xml:space="preserve">1/2" MAXLINE THRU WALL OUTLET KIT, 1/4" OUTLET PORT </t>
  </si>
  <si>
    <t>1/2" MAXLINE TUBING 100FT ROLL, includes bevel tool and cutter,  non returnable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</si>
  <si>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</si>
  <si>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</si>
  <si>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</si>
  <si>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</si>
  <si>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</si>
  <si>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1/2" MAXLINE TUBING 100FT ROLL, GREEN,  includes bevel tool and cutter, non returnable</t>
  </si>
  <si>
    <t>1/2" MAXLINE TUBING 300FT ROLL,  includes bevel tool and cutter, non returnable</t>
  </si>
  <si>
    <t>M6027G</t>
  </si>
  <si>
    <t>1/2" MAXLINE TUBING 300FT ROLL,  GREEN, includes bevel tool and cutter, non returnable</t>
  </si>
  <si>
    <t>3/4" MAXLINE TUBING 100FT ROLL,  includes bevel tool and cutter,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</si>
  <si>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</si>
  <si>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</si>
  <si>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</si>
  <si>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</si>
  <si>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</si>
  <si>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3/4" MAXLINE TUBING 100FT ROLL,  GREEN, includes bevel tool and cutter, non returnable</t>
  </si>
  <si>
    <t>3/4" MAXLINE TUBING 300FT ROLL,  includes bevel tool and cutter, non returnable</t>
  </si>
  <si>
    <t>M6031G</t>
  </si>
  <si>
    <t>3/4" MAXLINE TUBING 300FT ROLL, GREEN, includes bevel tool and cutter, non returnable</t>
  </si>
  <si>
    <t>M6032</t>
  </si>
  <si>
    <t>1" MAXLINE TUBING 100FT ROLL  includes  bevel tool and cutter,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</si>
  <si>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</si>
  <si>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</si>
  <si>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</si>
  <si>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</si>
  <si>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</si>
  <si>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1" MAXLINE TUBING 100FT ROLL, GREEN, includes  bevel tool and cutter, non returnable</t>
  </si>
  <si>
    <t>1" MAXLINE TUBING 300FT ROLL,  includes bevel tool and cutter, non returnable</t>
  </si>
  <si>
    <t>M6033G</t>
  </si>
  <si>
    <t>1" MAXLINE TUBING 300FT ROLL, GREEN includes bevel tool and cutter, non returnable</t>
  </si>
  <si>
    <t>M6520</t>
  </si>
  <si>
    <t>2" MAXLINE TUBING 200FT ROLL, does not include deburr tool, crimp tool or cutter, non returnable</t>
  </si>
  <si>
    <t>M6520-100</t>
  </si>
  <si>
    <t>2" MAXLINE 100 FT ROLL  does not include deburr tool, crimp tool or cutter, non returnable</t>
  </si>
  <si>
    <t>3/4" MAXLINE MASTER KIT COMPLETE 100FT</t>
  </si>
  <si>
    <t>M7510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</si>
  <si>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</si>
  <si>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</si>
  <si>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</si>
  <si>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</si>
  <si>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</si>
  <si>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</si>
  <si>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</si>
  <si>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>M7510V</t>
  </si>
  <si>
    <t xml:space="preserve">3/4" MAXLINE SINGLE PORT OUTLET KIT WITH SHUTOFF, 1/2" NPT OUTLET PORT </t>
  </si>
  <si>
    <t>M7510W</t>
  </si>
  <si>
    <t xml:space="preserve">3/4" MAXLINE  THRU WALL OUTLET KIT, 1/2" NPT OUTLET PORT </t>
  </si>
  <si>
    <t>3/4" MAXLINE MASTER KIT 300 FT</t>
  </si>
  <si>
    <t>M8001</t>
  </si>
  <si>
    <t>1/2" MAXLINE X 3/8" MALE NPT STRAIGHT FITTING</t>
  </si>
  <si>
    <t>M8001P</t>
  </si>
  <si>
    <t>1/2" MAXLINE X 3/8" MALE NPT STRAIGHT FITTING CLAMSHELL</t>
  </si>
  <si>
    <t>1/2" MAXLINE X 1/2" MALE NPT STRAIGHT FITTING</t>
  </si>
  <si>
    <t>M8002P</t>
  </si>
  <si>
    <t>1/2" MAXLINE X 1/2" MALE NPT STRAIGHT FITTING CLAMSHELL</t>
  </si>
  <si>
    <t>3/4" MAXLINE X 3/4" MALE NPT FITTING</t>
  </si>
  <si>
    <t>M8003P</t>
  </si>
  <si>
    <t>3/4" MAXLINE X 3/4" MALE NPT FITTING CLAMSHELL</t>
  </si>
  <si>
    <t>1" MAXLINE X 1" MALE NPT STRAIGHT FITTING</t>
  </si>
  <si>
    <t>3/4" MAXLINE X 1/2" MALE NPT FITTING</t>
  </si>
  <si>
    <t>M8005P</t>
  </si>
  <si>
    <t>3/4" MAXLINE X 1/2" MALE NPT FITTING CLAMSHELL</t>
  </si>
  <si>
    <t>M8006</t>
  </si>
  <si>
    <t>1/2" MAXLINE X 1/2" FEMALE NPT STRAIGHT FITTING</t>
  </si>
  <si>
    <t>M8007</t>
  </si>
  <si>
    <t>3/4" MAXLINE X 3/4" FEMALE NPT STRAIGHT FITTING</t>
  </si>
  <si>
    <t>M8008</t>
  </si>
  <si>
    <t>1" MAXLINE X 1" FEMALE NPT STRAIGHT FITTING</t>
  </si>
  <si>
    <t>M8009</t>
  </si>
  <si>
    <t>1/2" MAXLINE SINGLE PORT ELBOW, 1/2" FEMALE NPT</t>
  </si>
  <si>
    <t>1/2"  EQUAL TEE MAXLINE</t>
  </si>
  <si>
    <t>M8010P</t>
  </si>
  <si>
    <t>1/2"  EQUAL TEE MAXLINE CLAMSHELL</t>
  </si>
  <si>
    <t>3/4" EQUAL TEE MAXLINE</t>
  </si>
  <si>
    <t>M8011P</t>
  </si>
  <si>
    <t>3/4" EQUAL TEE MAXLINE CLAMSHELL</t>
  </si>
  <si>
    <t>M8012</t>
  </si>
  <si>
    <t>1"  EQUAL TEE  MAXLINE</t>
  </si>
  <si>
    <t>M8014</t>
  </si>
  <si>
    <t>3/4" REDUCING TEE FITTING, DROP LEG 1/2" MAXLINE</t>
  </si>
  <si>
    <t>M8014P</t>
  </si>
  <si>
    <t>3/4" REDUCING TEE FITTING, DROP LEG 1/2" MAXLINE CLAMSHELL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</si>
  <si>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</si>
  <si>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</si>
  <si>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</si>
  <si>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</si>
  <si>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</si>
  <si>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</si>
  <si>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</si>
  <si>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</si>
  <si>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</si>
  <si>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</si>
  <si>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</si>
  <si>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M8021P</t>
  </si>
  <si>
    <t>1/2" UNION FITTING MAXLINE CLAMSHELL</t>
  </si>
  <si>
    <t>M8022</t>
  </si>
  <si>
    <t>3/4" UNION FITTING MAXLINE</t>
  </si>
  <si>
    <t>M8022P</t>
  </si>
  <si>
    <t>3/4" UNION FITTING MAXLINE CLAMSHELL</t>
  </si>
  <si>
    <t>M8023</t>
  </si>
  <si>
    <t>1" UNION FITTING MAXLINE</t>
  </si>
  <si>
    <t>M8024</t>
  </si>
  <si>
    <t>3/4" X 1/2"  REDUCING UNION FITTING  MAXLINE</t>
  </si>
  <si>
    <t>M8024P</t>
  </si>
  <si>
    <t>3/4" X 1/2"  REDUCING UNION FITTING  MAXLINE CLAMSHELL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</si>
  <si>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</si>
  <si>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</si>
  <si>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</si>
  <si>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</si>
  <si>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</si>
  <si>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</si>
  <si>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</si>
  <si>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</si>
  <si>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</si>
  <si>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</si>
  <si>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</si>
  <si>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</si>
  <si>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</si>
  <si>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</si>
  <si>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</si>
  <si>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</si>
  <si>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</si>
  <si>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</si>
  <si>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</si>
  <si>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</si>
  <si>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</si>
  <si>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</si>
  <si>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</si>
  <si>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</si>
  <si>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</si>
  <si>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</si>
  <si>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</si>
  <si>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</si>
  <si>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</si>
  <si>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</si>
  <si>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</si>
  <si>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</si>
  <si>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</si>
  <si>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</si>
  <si>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</si>
  <si>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</si>
  <si>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</si>
  <si>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</si>
  <si>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</si>
  <si>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</si>
  <si>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</si>
  <si>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M8054-10</t>
  </si>
  <si>
    <t>1/2 MAXLINE ORING 10 PACK</t>
  </si>
  <si>
    <t>M8055</t>
  </si>
  <si>
    <t>3/4"  O-RING MAXLINE</t>
  </si>
  <si>
    <t>M8055-10</t>
  </si>
  <si>
    <t>3/4 MAXLINE ORING 10 PACK</t>
  </si>
  <si>
    <t>M8056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</si>
  <si>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</si>
  <si>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</si>
  <si>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</si>
  <si>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</si>
  <si>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</si>
  <si>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</si>
  <si>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</si>
  <si>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</si>
  <si>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</si>
  <si>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</si>
  <si>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</si>
  <si>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</si>
  <si>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1" PIPE CLIP MAXLINE 10/PACK</t>
  </si>
  <si>
    <t>M8067</t>
  </si>
  <si>
    <t>3/4" ELBOW MAXLINE</t>
  </si>
  <si>
    <t>M8067P</t>
  </si>
  <si>
    <t>3/4" ELBOW MAXLINE CLAMSHELL</t>
  </si>
  <si>
    <t>M8068</t>
  </si>
  <si>
    <t>1" ELBOW MAXLINE</t>
  </si>
  <si>
    <t>3/4" REDUCING TEE, 1/2" FEMALE NPT DROP LEG  MAXLINE</t>
  </si>
  <si>
    <t>M8080</t>
  </si>
  <si>
    <t>1/2"  ELBOW FITTING MAXLINE</t>
  </si>
  <si>
    <t>M8080P</t>
  </si>
  <si>
    <t>1/2"  ELBOW FITTING MAXLINE CLAMSHELL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</si>
  <si>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</si>
  <si>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</si>
  <si>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</si>
  <si>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</si>
  <si>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</si>
  <si>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</si>
  <si>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</si>
  <si>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</si>
  <si>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</si>
  <si>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</si>
  <si>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</si>
  <si>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</si>
  <si>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</si>
  <si>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</si>
  <si>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</si>
  <si>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</si>
  <si>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</si>
  <si>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</si>
  <si>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</si>
  <si>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</si>
  <si>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</si>
  <si>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</si>
  <si>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</si>
  <si>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</si>
  <si>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</si>
  <si>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</si>
  <si>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M8101V</t>
  </si>
  <si>
    <t>1/2" MAXLINE SINGLE PORT OUTLET WITH SHUTOFF, 1/2" NPT PORT</t>
  </si>
  <si>
    <t>M8200</t>
  </si>
  <si>
    <t>1/2" MAXLINE MULTI PORT OUTLET,1/2" NPT PORT (4X)</t>
  </si>
  <si>
    <t>1/2" MAXLINE MULTI PORT OUTLET  WITH SHUTOFF, 1/2" NPT PORT (4X)</t>
  </si>
  <si>
    <t>M8201</t>
  </si>
  <si>
    <t>3/4" MAXLINE MULTI PORT OUTLET, 1/2" NPT PORT (4X)</t>
  </si>
  <si>
    <t>3/4" MAXLINE MULTI PORT OUTLET WITH SHUTOFF, 1/2" NPT PORT (4X)</t>
  </si>
  <si>
    <t>M8203</t>
  </si>
  <si>
    <t>1" MAXLINE MULTI PORT OUTLET, 1/2" NPT PORT (4X)</t>
  </si>
  <si>
    <t>M8203V</t>
  </si>
  <si>
    <t>1" MAXLINE MULTI  PORT OUTLET  WITH SHUTOFF, 1/2" NPT PORT (4X)</t>
  </si>
  <si>
    <t>M8525</t>
  </si>
  <si>
    <t>2" UNION FITTING MAXLINE</t>
  </si>
  <si>
    <t>M8530</t>
  </si>
  <si>
    <t>2" TEE FITTING MAXLINE</t>
  </si>
  <si>
    <t>M8531</t>
  </si>
  <si>
    <t>2" REDUCING TEE X 1""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</si>
  <si>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</si>
  <si>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</si>
  <si>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</si>
  <si>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</si>
  <si>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</si>
  <si>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</si>
  <si>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M8551</t>
  </si>
  <si>
    <t>2" MAXLINE CUTTER, non returnable</t>
  </si>
  <si>
    <t>M8559</t>
  </si>
  <si>
    <t>2" MAXLINE ORING</t>
  </si>
  <si>
    <t>M8591</t>
  </si>
  <si>
    <t>2" MAXLINE CRIMP HEAD, WITH ALUMINUM EXPANDER PLUG</t>
  </si>
  <si>
    <t>M8595</t>
  </si>
  <si>
    <t>2" MAXLINE DEBURR TOOL, non returnable</t>
  </si>
  <si>
    <t>M8596</t>
  </si>
  <si>
    <t>2" MAXLINE INSTALLATION EXPANDER PLUG  non returnable</t>
  </si>
  <si>
    <t>MC0164</t>
  </si>
  <si>
    <t xml:space="preserve">JAWS 1/2" MAXLINE COMPRESSED PIPE </t>
  </si>
  <si>
    <t>MC0165</t>
  </si>
  <si>
    <t xml:space="preserve">JAWS 3/4"  MAXLINE COMPRESSED PIPE </t>
  </si>
  <si>
    <t>MC0166</t>
  </si>
  <si>
    <t xml:space="preserve">JAWS 1" MAXLINE COMPRESSED PIPE 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</si>
  <si>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</si>
  <si>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</si>
  <si>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</si>
  <si>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</si>
  <si>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</si>
  <si>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</si>
  <si>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</si>
  <si>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</si>
  <si>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</si>
  <si>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</si>
  <si>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</si>
  <si>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</si>
  <si>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</si>
  <si>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</si>
  <si>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</si>
  <si>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</si>
  <si>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</si>
  <si>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1/2" COMPRESSED FLEXIBLE TUBING X 3/8" MALE NPT STRAIGHT FITTING</t>
  </si>
  <si>
    <t>MC8002</t>
  </si>
  <si>
    <t>1/2" COMPRESSED FLEXIBLE TUBING X 1/2" MALE NPT STRAIGHT FITTING</t>
  </si>
  <si>
    <t>MC8003</t>
  </si>
  <si>
    <t>3/4" COMPRESSED FLEXIBLE TUBING X 3/4" MALE NPT FITTING</t>
  </si>
  <si>
    <t>MC8004</t>
  </si>
  <si>
    <t>1" COMPRESSED FLEXIBLE TUBING X 1" MALE NPT STRAIGHT FITTING</t>
  </si>
  <si>
    <t>MC8005</t>
  </si>
  <si>
    <t>3/4" COMPRESSED FLEXIBLE TUBING X 1/2" MALE NPT FITTING</t>
  </si>
  <si>
    <t>MC8006</t>
  </si>
  <si>
    <t>1/2" COMPRESSED FLEXIBLE TUBING X 1/2" FEMALE NPT STRAIGHT FITTING</t>
  </si>
  <si>
    <t>MC8007</t>
  </si>
  <si>
    <t>3/4" COMPRESSED FLEXIBLE TUBING X 3/4" FEMALE NPT STRAIGHT FITTING</t>
  </si>
  <si>
    <t>MC8009</t>
  </si>
  <si>
    <t>1/2" COMPRESSED FLEXIBLE TUBING SINGLE PORT ELBOW, 1/2" FEMALE NPT</t>
  </si>
  <si>
    <t>MC8010</t>
  </si>
  <si>
    <t>1/2"  EQUAL TEE COMPRESSED FLEXIBLE TUBING</t>
  </si>
  <si>
    <t>MC8011</t>
  </si>
  <si>
    <t>3/4" EQUAL TEE COMPRESSED FLEXIBLE TUBING</t>
  </si>
  <si>
    <t>MC8012</t>
  </si>
  <si>
    <t>1"  EQUAL TEE  COMPRESSED FLEXIBLE TUBING</t>
  </si>
  <si>
    <t>MC8014</t>
  </si>
  <si>
    <t>3/4" REDUCING TEE FITTING, DROP LEG 1/2" COMPRESSED FLEXIBLE TUBING</t>
  </si>
  <si>
    <t>MC8015</t>
  </si>
  <si>
    <t>1" COMPRESSED FLEXIBLE TUBING X 3/4" MALE NPT STRAIGHT FITTING</t>
  </si>
  <si>
    <t>MC8016</t>
  </si>
  <si>
    <t>1" REDUCING TEE FITTING, DROP LEG 1/2" COMPRESSED FLEXIBLE TUBING</t>
  </si>
  <si>
    <t>MC8018</t>
  </si>
  <si>
    <t>1" REDUCING TEE FITTING, DROP LEG 3/4" COMPRESSED FLEXIBLE TUBING</t>
  </si>
  <si>
    <t>MC8019</t>
  </si>
  <si>
    <t>1/2" REDUCING TEE X 1/2" FEMALE NPT COMPRESSED FLEXIBLE TUBING</t>
  </si>
  <si>
    <t>MC8020</t>
  </si>
  <si>
    <t>1" X 1/2"  REDUCING UNION FITTING  COMPRESSED FLEXIBLE TUBING</t>
  </si>
  <si>
    <t>MC8021</t>
  </si>
  <si>
    <t>1/2" UNION FITTING COMPRESSED FLEXIBLE TUBING</t>
  </si>
  <si>
    <t>MC8022</t>
  </si>
  <si>
    <t>3/4" UNION FITTING COMPRESSED FLEXIBLE TUBING</t>
  </si>
  <si>
    <t>MC8023</t>
  </si>
  <si>
    <t>1" UNION FITTING COMPRESSED FLEXIBLE TUBING</t>
  </si>
  <si>
    <t>MC8024</t>
  </si>
  <si>
    <t>3/4" X 1/2"  REDUCING UNION FITTING  COMPRESSED FLEXIBLE TUBING</t>
  </si>
  <si>
    <t>MC8025</t>
  </si>
  <si>
    <t>1" X 3/4" REDUCING UNION FITTING  COMPRESSED FLEXIBLE TUBING</t>
  </si>
  <si>
    <t>MC8026</t>
  </si>
  <si>
    <t>1/2"  END CAP FITTING COMPRESSED FLEXIBLE TUBING</t>
  </si>
  <si>
    <t>MC8027</t>
  </si>
  <si>
    <t>3/4"  END CAP FITTING COMPRESSED FLEXIBLE TUBING</t>
  </si>
  <si>
    <t>MC8028</t>
  </si>
  <si>
    <t>1"  END CAP FITTING COMPRESSED FLEXIBLE TUBING</t>
  </si>
  <si>
    <t>MC8038</t>
  </si>
  <si>
    <t>1/2" INLINE HAND VALVE COMPRESSED FLEXIBLE TUBING standard handle</t>
  </si>
  <si>
    <t>MC8039</t>
  </si>
  <si>
    <t>3/4" INLINE HAND VALVE COMPRESSED FLEXIBLE TUBING</t>
  </si>
  <si>
    <t>MC8040</t>
  </si>
  <si>
    <t>1" INLINE HAND VALVE COMPRESSED FLEXIBLE TUBING</t>
  </si>
  <si>
    <t>MC8054-10</t>
  </si>
  <si>
    <t>1/2"  REPLACEMENT ORING COMPRESSED FLEXIBLE TUBING</t>
  </si>
  <si>
    <t>MC8055-10</t>
  </si>
  <si>
    <t>3/4"  REPLACEMENT ORING COMPRESSED FLEXIBLE TUBING- PACK OF 10</t>
  </si>
  <si>
    <t>MC8056-10</t>
  </si>
  <si>
    <t>1"  REPLACEMENT ORING COMPRESSED FLEXIBLE TUBING</t>
  </si>
  <si>
    <t>MC8067</t>
  </si>
  <si>
    <t>3/4" ELBOW COMPRESSED FLEXIBLE TUBING</t>
  </si>
  <si>
    <t>MC8068</t>
  </si>
  <si>
    <t>1" ELBOW COMPRESSED FLEXIBLE TUBING</t>
  </si>
  <si>
    <t>MC8078</t>
  </si>
  <si>
    <t>3/4" REDUCING TEE, 1/2" FEMALE NPT DROP LEG  COMPRESSED FLEXIBLE TUBING</t>
  </si>
  <si>
    <t>MC8080</t>
  </si>
  <si>
    <t>1/2"  ELBOW FITTING COMPRESSED FLEXIBLE TUBING</t>
  </si>
  <si>
    <t>MC8085</t>
  </si>
  <si>
    <t>1/2" COMPRESSED FLEXIBLE TUBING X 1/2" MALE NPT ELBOW FITTING</t>
  </si>
  <si>
    <t>MC8086</t>
  </si>
  <si>
    <t>3/4" COMPRESSED FLEXIBLE TUBING X 1/2" MALE NPT ELBOW FITTING</t>
  </si>
  <si>
    <t>MC8088</t>
  </si>
  <si>
    <t>3/4" COMPRESSED FLEXIBLE TUBING X 3/4" MALE NPT ELBOW FITTING</t>
  </si>
  <si>
    <t>MC8089</t>
  </si>
  <si>
    <t>1"  REDUCING TEE, 3/4" FEMALE NPT DROP LEG,   COMPRESSED FLEXIBLE TUBING</t>
  </si>
  <si>
    <t>MC8090</t>
  </si>
  <si>
    <t>1" COMPRESSED FLEXIBLE TUBING X 1" MALE NPT ELBOW FITTING</t>
  </si>
  <si>
    <t>MC8092</t>
  </si>
  <si>
    <t>1/2"-3/4"-1" HAND CRIMP TOOL COMPRESSED FLEXIBLE TUBING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</si>
  <si>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</si>
  <si>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</si>
  <si>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</si>
  <si>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</si>
  <si>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</si>
  <si>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</si>
  <si>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</si>
  <si>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</si>
  <si>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</si>
  <si>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</si>
  <si>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</si>
  <si>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</si>
  <si>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</si>
  <si>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</si>
  <si>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</si>
  <si>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</si>
  <si>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MDD250</t>
  </si>
  <si>
    <t>1/4" MINI DISPOSABLE INLINE DESICCANT  DRYER, 2 PK</t>
  </si>
  <si>
    <t>PCA250</t>
  </si>
  <si>
    <t>PAINTERS CLIP ASSEMBLY, NON STATIC HOSE, REGULATOR AND DRYER</t>
  </si>
  <si>
    <t>HOSE REEL,  3/8 X 50 FT, 1/2" INLET X 1/4" NPT OUTLET,  BLUE, DUAL ARM, ALL METAL, RAPIDAIR</t>
  </si>
  <si>
    <t>HOSE REEL,  3/8 X 75 FT, 1/2" INLET X 1/4" NPT OUTLET,  BLUE, DUAL ARM, ALL METAL, RAPIDAIR</t>
  </si>
  <si>
    <t>HOSE REEL,  1/2 X 50 FT, 1/2" INLET X 1/2" NPT OUTLET,  BLUE, DUAL ARM, ALL METAL, RAPIDAIR</t>
  </si>
  <si>
    <t>HOSE REEL, 1/2 X 100 FT, 1/2" INLET X 1/2" NPT OUTLET,  BLUE, RAPIDAIR **SHIP  LTL ONLY **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</si>
  <si>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</si>
  <si>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</si>
  <si>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</si>
  <si>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</si>
  <si>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</si>
  <si>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</si>
  <si>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</si>
  <si>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</si>
  <si>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</si>
  <si>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</si>
  <si>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</si>
  <si>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</si>
  <si>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</si>
  <si>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</si>
  <si>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</si>
  <si>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</si>
  <si>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</si>
  <si>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</si>
  <si>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</si>
  <si>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</si>
  <si>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SWIVEL BRACKET FOR R-03050</t>
  </si>
  <si>
    <t>SWIVEL BRACKET FOR R-05050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</si>
  <si>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</si>
  <si>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</si>
  <si>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</si>
  <si>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</si>
  <si>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</si>
  <si>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</si>
  <si>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</si>
  <si>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</si>
  <si>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</si>
  <si>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</si>
  <si>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</si>
  <si>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</si>
  <si>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</si>
  <si>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</si>
  <si>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</si>
  <si>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</si>
  <si>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</si>
  <si>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</si>
  <si>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</si>
  <si>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</si>
  <si>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</si>
  <si>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</si>
  <si>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</si>
  <si>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</si>
  <si>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</si>
  <si>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</si>
  <si>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</si>
  <si>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</si>
  <si>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</si>
  <si>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</si>
  <si>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</si>
  <si>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</si>
  <si>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ST010T062</t>
  </si>
  <si>
    <t>1/2" MAXLINE STRUT CUSHION CLAMP   .62 O.D  5/8"" TUBING</t>
  </si>
  <si>
    <t>ST035NP100</t>
  </si>
  <si>
    <t>1" MAXLINE STRUT CUSHION CLAMP       1"" N. PIPE  1.31 O.D.</t>
  </si>
  <si>
    <t>ST068T250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</si>
  <si>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</si>
  <si>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</si>
  <si>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</si>
  <si>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</si>
  <si>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</si>
  <si>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</si>
  <si>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</si>
  <si>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</si>
  <si>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</si>
  <si>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</si>
  <si>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</si>
  <si>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</si>
  <si>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</si>
  <si>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</si>
  <si>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</si>
  <si>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</si>
  <si>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</si>
  <si>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</si>
  <si>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</si>
  <si>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</si>
  <si>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</si>
  <si>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</si>
  <si>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</si>
  <si>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</si>
  <si>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</si>
  <si>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</si>
  <si>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</si>
  <si>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</si>
  <si>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</si>
  <si>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</si>
  <si>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</si>
  <si>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</si>
  <si>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</si>
  <si>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</si>
  <si>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</si>
  <si>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</si>
  <si>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</si>
  <si>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</si>
  <si>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</si>
  <si>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</si>
  <si>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</si>
  <si>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VAIR-150</t>
  </si>
  <si>
    <t>Breathing Air Kit  1", 150 CFM</t>
  </si>
  <si>
    <t>VAIR-150REK</t>
  </si>
  <si>
    <t>REPLACEMENT ELEMENT KIT: COM-1105, COM-1106, COM-1107 FOR VAIR-150</t>
  </si>
  <si>
    <t>XDV-250-115V</t>
  </si>
  <si>
    <t>TIMER CONTROLLED, 1/4", 115V, 250 PSI</t>
  </si>
  <si>
    <t>XDV-250-115V-FBV</t>
  </si>
  <si>
    <t>1/2" MNPT Inlet Drain,Timer Controlled, Electric, 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</si>
  <si>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</si>
  <si>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</si>
  <si>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</si>
  <si>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</si>
  <si>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</si>
  <si>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</si>
  <si>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</si>
  <si>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</si>
  <si>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</si>
  <si>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</si>
  <si>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</si>
  <si>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</si>
  <si>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</si>
  <si>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</si>
  <si>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</si>
  <si>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</si>
  <si>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</si>
  <si>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</si>
  <si>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</si>
  <si>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</si>
  <si>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</si>
  <si>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</si>
  <si>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</si>
  <si>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</si>
  <si>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</si>
  <si>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</si>
  <si>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</si>
  <si>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</si>
  <si>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</si>
  <si>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</si>
  <si>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</si>
  <si>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</si>
  <si>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</si>
  <si>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</si>
  <si>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</si>
  <si>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</si>
  <si>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</si>
  <si>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</si>
  <si>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</si>
  <si>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</si>
  <si>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</si>
  <si>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</si>
  <si>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</si>
  <si>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</si>
  <si>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</si>
  <si>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SPECIAL ORDER: 1/8 ACTIVE ALUMINA, 350 LB, 4X8, 3.2MM</t>
  </si>
  <si>
    <t>AA-18-1764</t>
  </si>
  <si>
    <t>SPECIAL ORDER:1/8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</si>
  <si>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</si>
  <si>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</si>
  <si>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</si>
  <si>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</si>
  <si>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</si>
  <si>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</si>
  <si>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</si>
  <si>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SPECIAL ORDER: 3/16 ACTIVE ALUMINA, 350 LB, 3X6, 4.8MM</t>
  </si>
  <si>
    <t>AA-316-1764</t>
  </si>
  <si>
    <t>SPECIAL ORDER: 3/16 ACTIVE ALUMINA, 1764 LB, 3X6, 4.8MM</t>
  </si>
  <si>
    <t>AE-025A</t>
  </si>
  <si>
    <t>Element,15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</si>
  <si>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</si>
  <si>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</si>
  <si>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</si>
  <si>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</si>
  <si>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</si>
  <si>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</si>
  <si>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</si>
  <si>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</si>
  <si>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</si>
  <si>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</si>
  <si>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</si>
  <si>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</si>
  <si>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</si>
  <si>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</si>
  <si>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</si>
  <si>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</si>
  <si>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</si>
  <si>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</si>
  <si>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</si>
  <si>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</si>
  <si>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</si>
  <si>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</si>
  <si>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</si>
  <si>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</si>
  <si>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</si>
  <si>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</si>
  <si>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</si>
  <si>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</si>
  <si>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</si>
  <si>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</si>
  <si>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</si>
  <si>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</si>
  <si>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</si>
  <si>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</si>
  <si>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</si>
  <si>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</si>
  <si>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</si>
  <si>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</si>
  <si>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</si>
  <si>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</si>
  <si>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</si>
  <si>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</si>
  <si>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</si>
  <si>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</si>
  <si>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</si>
  <si>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</si>
  <si>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</si>
  <si>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</si>
  <si>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</si>
  <si>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</si>
  <si>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</si>
  <si>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</si>
  <si>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</si>
  <si>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</si>
  <si>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</si>
  <si>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</si>
  <si>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</si>
  <si>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</si>
  <si>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</si>
  <si>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</si>
  <si>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</si>
  <si>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</si>
  <si>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</si>
  <si>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</si>
  <si>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</si>
  <si>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</si>
  <si>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</si>
  <si>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</si>
  <si>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</si>
  <si>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</si>
  <si>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</si>
  <si>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</si>
  <si>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</si>
  <si>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</si>
  <si>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</si>
  <si>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</si>
  <si>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</si>
  <si>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</si>
  <si>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</si>
  <si>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</si>
  <si>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</si>
  <si>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</si>
  <si>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</si>
  <si>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</si>
  <si>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</si>
  <si>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</si>
  <si>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</si>
  <si>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</si>
  <si>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</si>
  <si>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</si>
  <si>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</si>
  <si>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</si>
  <si>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</si>
  <si>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</si>
  <si>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</si>
  <si>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</si>
  <si>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</si>
  <si>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</si>
  <si>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</si>
  <si>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</si>
  <si>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</si>
  <si>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</si>
  <si>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</si>
  <si>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</si>
  <si>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</si>
  <si>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</si>
  <si>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</si>
  <si>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</si>
  <si>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</si>
  <si>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</si>
  <si>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</si>
  <si>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</si>
  <si>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</si>
  <si>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</si>
  <si>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</si>
  <si>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</si>
  <si>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</si>
  <si>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</si>
  <si>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</si>
  <si>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</si>
  <si>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</si>
  <si>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</si>
  <si>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</si>
  <si>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</si>
  <si>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BRK-60201</t>
  </si>
  <si>
    <t>PART, WALL BRACKET, TIMER DRAIN</t>
  </si>
  <si>
    <t>CBV-5038-115V</t>
  </si>
  <si>
    <t>1/2", COMBI TIMER CONTROLLED DRAIN 115V 1/2 IN X 3/8 OUT NPT (4MM)</t>
  </si>
  <si>
    <t>CDD-005</t>
  </si>
  <si>
    <t xml:space="preserve">DRYER, DESICCANT, COMPACT, 5 CFM, 1/4", </t>
  </si>
  <si>
    <t>CDD-005-DES</t>
  </si>
  <si>
    <t>REPLACE DESICCANT, CDD-005, 1.05KG/2.31LB</t>
  </si>
  <si>
    <t>CDD-010</t>
  </si>
  <si>
    <t xml:space="preserve">DRYER, DESICCANT, COMPACT, 10 CFM, 1/4",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</si>
  <si>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</si>
  <si>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</si>
  <si>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</si>
  <si>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</si>
  <si>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</si>
  <si>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</si>
  <si>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</si>
  <si>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</si>
  <si>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</si>
  <si>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</si>
  <si>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CDD2-005</t>
  </si>
  <si>
    <t>2 STAGE DRYER, DESICCANT, COMPACT, 5 CFM, 1/4"</t>
  </si>
  <si>
    <t>CDD2-010</t>
  </si>
  <si>
    <t>2 STAGE DRYER, DESICCANT, COMPACT, 10 CFM, 1/4"</t>
  </si>
  <si>
    <t>CDD2-025</t>
  </si>
  <si>
    <t xml:space="preserve">2 STAGE DRYER, DESICCANT, COMPACT, 25 CFM, 1/2" </t>
  </si>
  <si>
    <t>CDD2-030</t>
  </si>
  <si>
    <t xml:space="preserve">2 STAGE DRYER, DESICCANT, COMPACT, 30 CFM, 1/2", </t>
  </si>
  <si>
    <t>CDD-RNG-K</t>
  </si>
  <si>
    <t>CDD HEAD O-RING</t>
  </si>
  <si>
    <t>DPG-1000</t>
  </si>
  <si>
    <t>AIR GAUGE, DIFFERENTIAL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</si>
  <si>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</si>
  <si>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</si>
  <si>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</si>
  <si>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</si>
  <si>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</si>
  <si>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</si>
  <si>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</si>
  <si>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</si>
  <si>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</si>
  <si>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</si>
  <si>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</si>
  <si>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</si>
  <si>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</si>
  <si>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</si>
  <si>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</si>
  <si>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</si>
  <si>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</si>
  <si>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</si>
  <si>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</si>
  <si>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</si>
  <si>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</si>
  <si>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</si>
  <si>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</si>
  <si>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</si>
  <si>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G-K-RNG-01</t>
  </si>
  <si>
    <t>KIT, O-RING, FILTER</t>
  </si>
  <si>
    <t>G-K-RNG-02</t>
  </si>
  <si>
    <t>G-K-RNG-03</t>
  </si>
  <si>
    <t>G-K-RNG-04</t>
  </si>
  <si>
    <t>G-K-RNG-05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</si>
  <si>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</si>
  <si>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</si>
  <si>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</si>
  <si>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</si>
  <si>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</si>
  <si>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</si>
  <si>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</si>
  <si>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</si>
  <si>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</si>
  <si>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</si>
  <si>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</si>
  <si>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</si>
  <si>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</si>
  <si>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</si>
  <si>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</si>
  <si>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</si>
  <si>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</si>
  <si>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</si>
  <si>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</si>
  <si>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</si>
  <si>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</si>
  <si>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</si>
  <si>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</si>
  <si>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</si>
  <si>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</si>
  <si>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</si>
  <si>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MKON-155-KIT</t>
  </si>
  <si>
    <t xml:space="preserve">RNC DRYER ELEMENT KIT; FOR RNC-0035,50,60,75; 2022 OR NEWER </t>
  </si>
  <si>
    <t>MKON-405-KIT</t>
  </si>
  <si>
    <t>RNC DRYER ELEMENT KIT; FOR RNC-0100; 2022 OR NEWER</t>
  </si>
  <si>
    <t>MKON-55-KIT</t>
  </si>
  <si>
    <t>RNC DRYER ELEMENT KIT FOR RNC -0010 OR 0015; 2022 OR NEWER</t>
  </si>
  <si>
    <t>MKON-75-KIT</t>
  </si>
  <si>
    <t>RNC DRYER ELEMENT KIT; FOR RNC-0025; 2023 OR NEWER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</si>
  <si>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</si>
  <si>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</si>
  <si>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</si>
  <si>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</si>
  <si>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</si>
  <si>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</si>
  <si>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</si>
  <si>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</si>
  <si>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</si>
  <si>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</si>
  <si>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</si>
  <si>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</si>
  <si>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</si>
  <si>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</si>
  <si>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</si>
  <si>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</si>
  <si>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</si>
  <si>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</si>
  <si>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</si>
  <si>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</si>
  <si>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</si>
  <si>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</si>
  <si>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</si>
  <si>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</si>
  <si>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</si>
  <si>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</si>
  <si>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</si>
  <si>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</si>
  <si>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</si>
  <si>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</si>
  <si>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</si>
  <si>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</si>
  <si>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</si>
  <si>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</si>
  <si>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</si>
  <si>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</si>
  <si>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</si>
  <si>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</si>
  <si>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</si>
  <si>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</si>
  <si>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</si>
  <si>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</si>
  <si>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</si>
  <si>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</si>
  <si>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</si>
  <si>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</si>
  <si>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</si>
  <si>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</si>
  <si>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</si>
  <si>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</si>
  <si>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</si>
  <si>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</si>
  <si>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</si>
  <si>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</si>
  <si>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</si>
  <si>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</si>
  <si>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</si>
  <si>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</si>
  <si>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</si>
  <si>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</si>
  <si>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</si>
  <si>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</si>
  <si>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</si>
  <si>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</si>
  <si>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</si>
  <si>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</si>
  <si>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</si>
  <si>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</si>
  <si>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</si>
  <si>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</si>
  <si>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</si>
  <si>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</si>
  <si>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</si>
  <si>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</si>
  <si>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</si>
  <si>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</si>
  <si>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</si>
  <si>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</si>
  <si>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</si>
  <si>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</si>
  <si>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</si>
  <si>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</si>
  <si>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</si>
  <si>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</si>
  <si>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</si>
  <si>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</si>
  <si>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</si>
  <si>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</si>
  <si>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</si>
  <si>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</si>
  <si>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</si>
  <si>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RST-0010</t>
  </si>
  <si>
    <t>RST-0015</t>
  </si>
  <si>
    <t>RST-0025</t>
  </si>
  <si>
    <t>RST-0035</t>
  </si>
  <si>
    <t>RST-0050</t>
  </si>
  <si>
    <t>RST-0060</t>
  </si>
  <si>
    <t>RST-1003071</t>
  </si>
  <si>
    <t>BRACKETS,WALL MOUNT FOR RST DRYER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</si>
  <si>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</si>
  <si>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</si>
  <si>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</si>
  <si>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</si>
  <si>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</si>
  <si>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</si>
  <si>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</si>
  <si>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</si>
  <si>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</si>
  <si>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</si>
  <si>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</si>
  <si>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WMD-1</t>
  </si>
  <si>
    <t>Wall Mounting Device For 1/4", 3/8"And 1/2" NPT Filters</t>
  </si>
  <si>
    <t>WMD-2</t>
  </si>
  <si>
    <t>Wall Mounting Device For 3/4", 1"And 1 1/4" NPT Filters</t>
  </si>
  <si>
    <t>WMD-3</t>
  </si>
  <si>
    <t>Wall Mounting Device For 1 1/4"And 1 1/2" NPT Filters</t>
  </si>
  <si>
    <t>WMD-4</t>
  </si>
  <si>
    <t>Wall Mounting Device For 2" NPT Filters</t>
  </si>
  <si>
    <t>WMD-5</t>
  </si>
  <si>
    <t>Wall Mounting Device For 3"NPT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</si>
</sst>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####\ ####\ ##"/>
    <numFmt numFmtId="165" formatCode="&quot;$&quot;#,##0.00"/>
    <numFmt numFmtId="166" formatCode="0.000"/>
    <numFmt numFmtId="167" formatCode="[$-409]mmmm\ d\,\ yyyy;@"/>
    <numFmt numFmtId="168" formatCode="#,##0.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44" fontId="16" fillId="0" borderId="0" applyFont="0" applyFill="0" applyBorder="0" applyAlignment="0" applyProtection="0"/>
  </cellStyleXfs>
  <cellXfs count="19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8" fillId="2" borderId="0" xfId="1" applyFont="1" applyFill="1" applyAlignment="1" applyProtection="1"/>
    <xf numFmtId="165" fontId="6" fillId="0" borderId="0" xfId="0" applyNumberFormat="1" applyFont="1" applyAlignment="1">
      <alignment vertical="top"/>
    </xf>
    <xf numFmtId="165" fontId="7" fillId="0" borderId="0" xfId="0" applyNumberFormat="1" applyFont="1"/>
    <xf numFmtId="166" fontId="6" fillId="2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0" fontId="6" fillId="2" borderId="0" xfId="0" applyFont="1" applyFill="1"/>
    <xf numFmtId="10" fontId="6" fillId="0" borderId="0" xfId="0" applyNumberFormat="1" applyFont="1"/>
    <xf numFmtId="10" fontId="6" fillId="0" borderId="0" xfId="0" applyNumberFormat="1" applyFont="1" applyAlignment="1">
      <alignment vertical="top"/>
    </xf>
    <xf numFmtId="10" fontId="7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/>
    <xf numFmtId="0" fontId="6" fillId="0" borderId="30" xfId="0" applyFont="1" applyBorder="1"/>
    <xf numFmtId="164" fontId="6" fillId="2" borderId="19" xfId="0" applyNumberFormat="1" applyFont="1" applyFill="1" applyBorder="1" applyAlignment="1">
      <alignment horizontal="left" vertical="center"/>
    </xf>
    <xf numFmtId="165" fontId="6" fillId="0" borderId="9" xfId="0" applyNumberFormat="1" applyFont="1" applyBorder="1" applyAlignment="1">
      <alignment horizontal="center" vertical="center"/>
    </xf>
    <xf numFmtId="3" fontId="7" fillId="3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6" fillId="0" borderId="31" xfId="0" applyFont="1" applyBorder="1"/>
    <xf numFmtId="164" fontId="6" fillId="2" borderId="20" xfId="0" applyNumberFormat="1" applyFont="1" applyFill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3" fontId="7" fillId="3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6" fillId="2" borderId="20" xfId="0" applyFont="1" applyFill="1" applyBorder="1"/>
    <xf numFmtId="0" fontId="6" fillId="0" borderId="32" xfId="0" applyFont="1" applyBorder="1"/>
    <xf numFmtId="0" fontId="6" fillId="0" borderId="8" xfId="0" applyFont="1" applyBorder="1"/>
    <xf numFmtId="0" fontId="6" fillId="0" borderId="11" xfId="0" applyFont="1" applyBorder="1"/>
    <xf numFmtId="0" fontId="6" fillId="2" borderId="19" xfId="0" applyFont="1" applyFill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6" fillId="2" borderId="21" xfId="0" applyFont="1" applyFill="1" applyBorder="1"/>
    <xf numFmtId="165" fontId="6" fillId="0" borderId="14" xfId="0" applyNumberFormat="1" applyFont="1" applyBorder="1" applyAlignment="1">
      <alignment horizontal="center" vertical="center"/>
    </xf>
    <xf numFmtId="3" fontId="7" fillId="3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2" borderId="25" xfId="0" applyFont="1" applyFill="1" applyBorder="1"/>
    <xf numFmtId="165" fontId="6" fillId="0" borderId="3" xfId="0" applyNumberFormat="1" applyFont="1" applyBorder="1" applyAlignment="1">
      <alignment horizontal="center" vertical="center"/>
    </xf>
    <xf numFmtId="3" fontId="7" fillId="3" borderId="3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3" fontId="7" fillId="0" borderId="28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/>
    <xf numFmtId="165" fontId="7" fillId="3" borderId="29" xfId="0" applyNumberFormat="1" applyFont="1" applyFill="1" applyBorder="1" applyProtection="1">
      <protection locked="0"/>
    </xf>
    <xf numFmtId="165" fontId="7" fillId="3" borderId="28" xfId="0" applyNumberFormat="1" applyFont="1" applyFill="1" applyBorder="1" applyProtection="1">
      <protection locked="0"/>
    </xf>
    <xf numFmtId="3" fontId="7" fillId="3" borderId="34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>
      <alignment horizontal="center"/>
    </xf>
    <xf numFmtId="3" fontId="7" fillId="3" borderId="32" xfId="0" applyNumberFormat="1" applyFont="1" applyFill="1" applyBorder="1" applyAlignment="1" applyProtection="1">
      <alignment horizontal="center" vertical="center"/>
      <protection locked="0"/>
    </xf>
    <xf numFmtId="3" fontId="7" fillId="3" borderId="30" xfId="0" applyNumberFormat="1" applyFont="1" applyFill="1" applyBorder="1" applyAlignment="1" applyProtection="1">
      <alignment horizontal="center" vertical="center"/>
      <protection locked="0"/>
    </xf>
    <xf numFmtId="3" fontId="7" fillId="0" borderId="27" xfId="0" applyNumberFormat="1" applyFont="1" applyBorder="1" applyAlignment="1" applyProtection="1">
      <alignment horizontal="center" vertical="center"/>
      <protection locked="0"/>
    </xf>
    <xf numFmtId="0" fontId="6" fillId="0" borderId="19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2" borderId="31" xfId="0" applyFont="1" applyFill="1" applyBorder="1"/>
    <xf numFmtId="0" fontId="6" fillId="2" borderId="32" xfId="0" applyFont="1" applyFill="1" applyBorder="1"/>
    <xf numFmtId="0" fontId="6" fillId="2" borderId="30" xfId="0" applyFont="1" applyFill="1" applyBorder="1"/>
    <xf numFmtId="164" fontId="6" fillId="2" borderId="21" xfId="0" applyNumberFormat="1" applyFont="1" applyFill="1" applyBorder="1" applyAlignment="1">
      <alignment horizontal="left" vertical="center"/>
    </xf>
    <xf numFmtId="0" fontId="6" fillId="0" borderId="41" xfId="0" applyFont="1" applyBorder="1"/>
    <xf numFmtId="0" fontId="6" fillId="0" borderId="42" xfId="0" applyFont="1" applyBorder="1"/>
    <xf numFmtId="0" fontId="6" fillId="2" borderId="20" xfId="0" applyFont="1" applyFill="1" applyBorder="1" applyAlignment="1">
      <alignment horizontal="left"/>
    </xf>
    <xf numFmtId="0" fontId="6" fillId="0" borderId="0" xfId="0" applyFont="1" applyAlignment="1">
      <alignment vertical="center" wrapText="1"/>
    </xf>
    <xf numFmtId="165" fontId="8" fillId="0" borderId="0" xfId="1" applyNumberFormat="1" applyFont="1" applyBorder="1" applyAlignment="1" applyProtection="1"/>
    <xf numFmtId="165" fontId="6" fillId="0" borderId="0" xfId="0" applyNumberFormat="1" applyFont="1" applyAlignment="1">
      <alignment horizontal="left"/>
    </xf>
    <xf numFmtId="0" fontId="6" fillId="0" borderId="8" xfId="0" applyFont="1" applyBorder="1" applyAlignment="1">
      <alignment horizontal="center"/>
    </xf>
    <xf numFmtId="0" fontId="11" fillId="2" borderId="0" xfId="0" applyFont="1" applyFill="1"/>
    <xf numFmtId="165" fontId="11" fillId="2" borderId="0" xfId="0" applyNumberFormat="1" applyFont="1" applyFill="1" applyAlignment="1">
      <alignment vertical="top"/>
    </xf>
    <xf numFmtId="165" fontId="11" fillId="2" borderId="0" xfId="0" applyNumberFormat="1" applyFont="1" applyFill="1"/>
    <xf numFmtId="0" fontId="12" fillId="0" borderId="0" xfId="0" applyFont="1" applyAlignment="1">
      <alignment horizontal="right"/>
    </xf>
    <xf numFmtId="3" fontId="13" fillId="2" borderId="34" xfId="0" applyNumberFormat="1" applyFont="1" applyFill="1" applyBorder="1" applyAlignment="1">
      <alignment horizontal="center" vertic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top"/>
    </xf>
    <xf numFmtId="3" fontId="13" fillId="2" borderId="0" xfId="0" applyNumberFormat="1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left"/>
    </xf>
    <xf numFmtId="165" fontId="12" fillId="0" borderId="0" xfId="0" applyNumberFormat="1" applyFont="1" applyAlignment="1">
      <alignment vertical="top"/>
    </xf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/>
    <xf numFmtId="0" fontId="12" fillId="0" borderId="0" xfId="0" applyFont="1"/>
    <xf numFmtId="165" fontId="13" fillId="0" borderId="0" xfId="0" applyNumberFormat="1" applyFont="1"/>
    <xf numFmtId="165" fontId="12" fillId="0" borderId="4" xfId="0" applyNumberFormat="1" applyFont="1" applyBorder="1"/>
    <xf numFmtId="0" fontId="12" fillId="0" borderId="1" xfId="0" applyFont="1" applyBorder="1" applyAlignment="1">
      <alignment horizontal="right"/>
    </xf>
    <xf numFmtId="166" fontId="12" fillId="2" borderId="1" xfId="0" applyNumberFormat="1" applyFont="1" applyFill="1" applyBorder="1"/>
    <xf numFmtId="166" fontId="12" fillId="2" borderId="3" xfId="0" applyNumberFormat="1" applyFont="1" applyFill="1" applyBorder="1"/>
    <xf numFmtId="0" fontId="12" fillId="0" borderId="7" xfId="0" applyFont="1" applyBorder="1" applyAlignment="1">
      <alignment horizontal="right"/>
    </xf>
    <xf numFmtId="166" fontId="12" fillId="2" borderId="6" xfId="0" applyNumberFormat="1" applyFont="1" applyFill="1" applyBorder="1"/>
    <xf numFmtId="0" fontId="12" fillId="2" borderId="6" xfId="0" applyFont="1" applyFill="1" applyBorder="1" applyProtection="1">
      <protection locked="0"/>
    </xf>
    <xf numFmtId="165" fontId="12" fillId="3" borderId="32" xfId="0" applyNumberFormat="1" applyFont="1" applyFill="1" applyBorder="1" applyAlignment="1" applyProtection="1">
      <alignment horizontal="center" vertical="center"/>
      <protection locked="0"/>
    </xf>
    <xf numFmtId="165" fontId="12" fillId="2" borderId="32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left"/>
    </xf>
    <xf numFmtId="165" fontId="6" fillId="0" borderId="16" xfId="0" applyNumberFormat="1" applyFont="1" applyBorder="1" applyAlignment="1">
      <alignment vertical="top"/>
    </xf>
    <xf numFmtId="165" fontId="6" fillId="0" borderId="17" xfId="0" applyNumberFormat="1" applyFont="1" applyBorder="1" applyAlignment="1">
      <alignment vertical="top"/>
    </xf>
    <xf numFmtId="0" fontId="6" fillId="2" borderId="21" xfId="0" applyFont="1" applyFill="1" applyBorder="1" applyAlignment="1">
      <alignment horizontal="left"/>
    </xf>
    <xf numFmtId="165" fontId="6" fillId="0" borderId="18" xfId="0" applyNumberFormat="1" applyFont="1" applyBorder="1" applyAlignment="1">
      <alignment vertical="top"/>
    </xf>
    <xf numFmtId="165" fontId="6" fillId="0" borderId="19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/>
    </xf>
    <xf numFmtId="0" fontId="6" fillId="2" borderId="22" xfId="0" applyFont="1" applyFill="1" applyBorder="1" applyAlignment="1">
      <alignment horizontal="right"/>
    </xf>
    <xf numFmtId="0" fontId="12" fillId="2" borderId="43" xfId="0" applyFont="1" applyFill="1" applyBorder="1"/>
    <xf numFmtId="0" fontId="15" fillId="0" borderId="0" xfId="0" applyFont="1"/>
    <xf numFmtId="165" fontId="12" fillId="2" borderId="31" xfId="0" applyNumberFormat="1" applyFont="1" applyFill="1" applyBorder="1" applyAlignment="1">
      <alignment horizontal="center" vertical="center"/>
    </xf>
    <xf numFmtId="165" fontId="12" fillId="2" borderId="32" xfId="0" applyNumberFormat="1" applyFont="1" applyFill="1" applyBorder="1"/>
    <xf numFmtId="165" fontId="12" fillId="2" borderId="30" xfId="0" applyNumberFormat="1" applyFont="1" applyFill="1" applyBorder="1" applyAlignment="1">
      <alignment horizontal="center" vertical="center"/>
    </xf>
    <xf numFmtId="165" fontId="12" fillId="2" borderId="32" xfId="0" applyNumberFormat="1" applyFont="1" applyFill="1" applyBorder="1" applyAlignment="1">
      <alignment horizontal="right"/>
    </xf>
    <xf numFmtId="3" fontId="10" fillId="3" borderId="28" xfId="0" applyNumberFormat="1" applyFont="1" applyFill="1" applyBorder="1" applyAlignment="1" applyProtection="1">
      <alignment horizontal="center" vertical="center"/>
      <protection locked="0"/>
    </xf>
    <xf numFmtId="3" fontId="10" fillId="3" borderId="27" xfId="0" applyNumberFormat="1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/>
    <xf numFmtId="0" fontId="6" fillId="0" borderId="22" xfId="0" applyFont="1" applyBorder="1"/>
    <xf numFmtId="0" fontId="9" fillId="0" borderId="22" xfId="0" applyFont="1" applyBorder="1"/>
    <xf numFmtId="0" fontId="9" fillId="0" borderId="23" xfId="0" applyFont="1" applyBorder="1"/>
    <xf numFmtId="165" fontId="0" fillId="0" borderId="0" xfId="0" applyNumberFormat="1"/>
    <xf numFmtId="0" fontId="3" fillId="0" borderId="0" xfId="0" applyFont="1"/>
    <xf numFmtId="2" fontId="14" fillId="0" borderId="0" xfId="5" applyNumberFormat="1" applyFont="1" applyFill="1" applyAlignment="1">
      <alignment vertical="center"/>
    </xf>
    <xf numFmtId="2" fontId="14" fillId="0" borderId="0" xfId="5" applyNumberFormat="1" applyFont="1" applyAlignment="1">
      <alignment vertical="center"/>
    </xf>
    <xf numFmtId="3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44" xfId="0" applyFont="1" applyBorder="1" applyAlignment="1">
      <alignment horizontal="center"/>
    </xf>
    <xf numFmtId="3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/>
    <xf numFmtId="165" fontId="6" fillId="0" borderId="44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 applyProtection="1">
      <alignment horizontal="center" vertical="center"/>
      <protection locked="0"/>
    </xf>
    <xf numFmtId="3" fontId="7" fillId="4" borderId="12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Protection="1">
      <protection locked="0"/>
    </xf>
    <xf numFmtId="165" fontId="7" fillId="3" borderId="15" xfId="0" applyNumberFormat="1" applyFont="1" applyFill="1" applyBorder="1" applyProtection="1">
      <protection locked="0"/>
    </xf>
    <xf numFmtId="165" fontId="7" fillId="3" borderId="36" xfId="0" applyNumberFormat="1" applyFont="1" applyFill="1" applyBorder="1" applyProtection="1">
      <protection locked="0"/>
    </xf>
    <xf numFmtId="3" fontId="7" fillId="3" borderId="37" xfId="0" applyNumberFormat="1" applyFont="1" applyFill="1" applyBorder="1" applyAlignment="1" applyProtection="1">
      <alignment horizontal="center" vertical="center"/>
      <protection locked="0"/>
    </xf>
    <xf numFmtId="165" fontId="7" fillId="3" borderId="37" xfId="0" applyNumberFormat="1" applyFont="1" applyFill="1" applyBorder="1" applyProtection="1">
      <protection locked="0"/>
    </xf>
    <xf numFmtId="165" fontId="7" fillId="3" borderId="38" xfId="0" applyNumberFormat="1" applyFont="1" applyFill="1" applyBorder="1" applyProtection="1">
      <protection locked="0"/>
    </xf>
    <xf numFmtId="3" fontId="7" fillId="3" borderId="40" xfId="0" applyNumberFormat="1" applyFont="1" applyFill="1" applyBorder="1" applyAlignment="1" applyProtection="1">
      <alignment horizontal="center" vertical="center"/>
      <protection locked="0"/>
    </xf>
    <xf numFmtId="3" fontId="7" fillId="3" borderId="39" xfId="0" applyNumberFormat="1" applyFont="1" applyFill="1" applyBorder="1" applyAlignment="1" applyProtection="1">
      <alignment horizontal="center" vertical="center"/>
      <protection locked="0"/>
    </xf>
    <xf numFmtId="3" fontId="7" fillId="3" borderId="36" xfId="0" applyNumberFormat="1" applyFont="1" applyFill="1" applyBorder="1" applyAlignment="1" applyProtection="1">
      <alignment horizontal="center" vertical="center"/>
      <protection locked="0"/>
    </xf>
    <xf numFmtId="165" fontId="6" fillId="0" borderId="26" xfId="0" applyNumberFormat="1" applyFont="1" applyBorder="1" applyAlignment="1">
      <alignment vertical="top"/>
    </xf>
    <xf numFmtId="165" fontId="6" fillId="0" borderId="25" xfId="0" applyNumberFormat="1" applyFont="1" applyBorder="1" applyAlignment="1">
      <alignment horizontal="center" vertical="center"/>
    </xf>
    <xf numFmtId="0" fontId="9" fillId="2" borderId="0" xfId="0" applyFont="1" applyFill="1"/>
    <xf numFmtId="165" fontId="6" fillId="2" borderId="20" xfId="0" applyNumberFormat="1" applyFont="1" applyFill="1" applyBorder="1" applyAlignment="1">
      <alignment horizontal="center" vertical="center"/>
    </xf>
    <xf numFmtId="0" fontId="10" fillId="2" borderId="11" xfId="0" applyFont="1" applyFill="1" applyBorder="1"/>
    <xf numFmtId="165" fontId="12" fillId="0" borderId="32" xfId="0" applyNumberFormat="1" applyFont="1" applyBorder="1" applyAlignment="1">
      <alignment horizontal="center" vertical="center"/>
    </xf>
    <xf numFmtId="3" fontId="7" fillId="3" borderId="10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>
      <alignment wrapText="1"/>
    </xf>
    <xf numFmtId="0" fontId="6" fillId="2" borderId="24" xfId="0" applyFont="1" applyFill="1" applyBorder="1" applyAlignment="1">
      <alignment horizontal="left" wrapText="1"/>
    </xf>
    <xf numFmtId="14" fontId="6" fillId="2" borderId="35" xfId="0" applyNumberFormat="1" applyFont="1" applyFill="1" applyBorder="1" applyAlignment="1" applyProtection="1">
      <alignment horizontal="left" wrapText="1"/>
      <protection locked="0"/>
    </xf>
    <xf numFmtId="0" fontId="6" fillId="2" borderId="5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9" fillId="0" borderId="5" xfId="0" applyFont="1" applyBorder="1" applyAlignment="1">
      <alignment wrapText="1"/>
    </xf>
    <xf numFmtId="0" fontId="6" fillId="0" borderId="26" xfId="0" applyFont="1" applyBorder="1" applyAlignment="1">
      <alignment vertical="center"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168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0" xfId="5" applyNumberFormat="1" applyFont="1" applyAlignment="1">
      <alignment vertical="center"/>
    </xf>
    <xf numFmtId="0" fontId="6" fillId="0" borderId="46" xfId="0" applyFont="1" applyBorder="1" applyAlignment="1">
      <alignment horizontal="center"/>
    </xf>
    <xf numFmtId="164" fontId="6" fillId="2" borderId="25" xfId="0" applyNumberFormat="1" applyFont="1" applyFill="1" applyBorder="1" applyAlignment="1">
      <alignment horizontal="left" vertical="center"/>
    </xf>
    <xf numFmtId="3" fontId="7" fillId="3" borderId="47" xfId="0" applyNumberFormat="1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/>
    <xf numFmtId="165" fontId="6" fillId="0" borderId="49" xfId="0" applyNumberFormat="1" applyFont="1" applyBorder="1" applyAlignment="1">
      <alignment horizontal="center" vertical="center"/>
    </xf>
    <xf numFmtId="165" fontId="6" fillId="0" borderId="50" xfId="0" applyNumberFormat="1" applyFont="1" applyBorder="1" applyAlignment="1">
      <alignment vertical="top"/>
    </xf>
    <xf numFmtId="165" fontId="6" fillId="0" borderId="48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vertical="center" wrapText="1"/>
    </xf>
    <xf numFmtId="0" fontId="9" fillId="2" borderId="4" xfId="0" applyFont="1" applyFill="1" applyBorder="1"/>
    <xf numFmtId="165" fontId="6" fillId="0" borderId="22" xfId="0" applyNumberFormat="1" applyFont="1" applyBorder="1" applyAlignment="1">
      <alignment horizontal="center" vertical="center"/>
    </xf>
    <xf numFmtId="165" fontId="6" fillId="0" borderId="22" xfId="0" applyNumberFormat="1" applyFont="1" applyBorder="1" applyAlignment="1">
      <alignment vertical="top"/>
    </xf>
    <xf numFmtId="0" fontId="6" fillId="0" borderId="5" xfId="0" applyFont="1" applyBorder="1" applyAlignment="1">
      <alignment vertical="center" wrapText="1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vertical="center" wrapText="1"/>
    </xf>
    <xf numFmtId="0" fontId="6" fillId="2" borderId="4" xfId="0" applyFont="1" applyFill="1" applyBorder="1"/>
    <xf numFmtId="165" fontId="6" fillId="0" borderId="51" xfId="0" applyNumberFormat="1" applyFont="1" applyBorder="1" applyAlignment="1">
      <alignment horizontal="center" vertical="center"/>
    </xf>
    <xf numFmtId="3" fontId="7" fillId="0" borderId="33" xfId="0" applyNumberFormat="1" applyFont="1" applyBorder="1" applyAlignment="1" applyProtection="1">
      <alignment horizontal="center" vertical="center"/>
      <protection locked="0"/>
    </xf>
    <xf numFmtId="3" fontId="10" fillId="3" borderId="34" xfId="0" applyNumberFormat="1" applyFont="1" applyFill="1" applyBorder="1" applyAlignment="1" applyProtection="1">
      <alignment horizontal="center" vertical="center"/>
      <protection locked="0"/>
    </xf>
    <xf numFmtId="165" fontId="7" fillId="3" borderId="33" xfId="0" applyNumberFormat="1" applyFont="1" applyFill="1" applyBorder="1" applyProtection="1">
      <protection locked="0"/>
    </xf>
    <xf numFmtId="165" fontId="6" fillId="0" borderId="53" xfId="0" applyNumberFormat="1" applyFont="1" applyBorder="1" applyAlignment="1">
      <alignment vertical="top"/>
    </xf>
    <xf numFmtId="165" fontId="6" fillId="0" borderId="44" xfId="0" applyNumberFormat="1" applyFont="1" applyBorder="1" applyAlignment="1">
      <alignment vertical="center"/>
    </xf>
    <xf numFmtId="0" fontId="6" fillId="0" borderId="51" xfId="0" applyFont="1" applyBorder="1"/>
    <xf numFmtId="0" fontId="6" fillId="0" borderId="55" xfId="0" applyFont="1" applyBorder="1" applyAlignment="1">
      <alignment horizontal="center"/>
    </xf>
    <xf numFmtId="0" fontId="6" fillId="0" borderId="54" xfId="0" applyFont="1" applyBorder="1" applyAlignment="1">
      <alignment vertical="center" wrapText="1"/>
    </xf>
    <xf numFmtId="0" fontId="9" fillId="0" borderId="1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6">
    <cellStyle name="Currency" xfId="5" builtinId="4"/>
    <cellStyle name="Hyperlink" xfId="1" builtinId="8"/>
    <cellStyle name="Normal" xfId="0" builtinId="0"/>
    <cellStyle name="Normal 10" xfId="4" xr:uid="{0FBA3EFE-1334-4EE9-858D-A4FAD6896DA7}"/>
    <cellStyle name="Normal 2" xfId="2" xr:uid="{00000000-0005-0000-0000-000002000000}"/>
    <cellStyle name="Normal 3" xfId="3" xr:uid="{B2025854-F464-442B-9D2A-786FEABD16C0}"/>
  </cellStyles>
  <dxfs count="0"/>
  <tableStyles count="1" defaultTableStyle="TableStyleMedium9" defaultPivotStyle="PivotStyleLight16">
    <tableStyle name="Invisible" pivot="0" table="0" count="0" xr9:uid="{D368A365-A42B-47E0-878B-7B8A47917F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819802</xdr:colOff>
      <xdr:row>39</xdr:row>
      <xdr:rowOff>40437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1561821</xdr:colOff>
      <xdr:row>65</xdr:row>
      <xdr:rowOff>161271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97</xdr:row>
      <xdr:rowOff>90767</xdr:rowOff>
    </xdr:from>
    <xdr:to>
      <xdr:col>0</xdr:col>
      <xdr:colOff>1535770</xdr:colOff>
      <xdr:row>102</xdr:row>
      <xdr:rowOff>39191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128</xdr:row>
      <xdr:rowOff>136152</xdr:rowOff>
    </xdr:from>
    <xdr:to>
      <xdr:col>0</xdr:col>
      <xdr:colOff>1638863</xdr:colOff>
      <xdr:row>133</xdr:row>
      <xdr:rowOff>47223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149</xdr:row>
      <xdr:rowOff>72278</xdr:rowOff>
    </xdr:from>
    <xdr:to>
      <xdr:col>0</xdr:col>
      <xdr:colOff>1477496</xdr:colOff>
      <xdr:row>153</xdr:row>
      <xdr:rowOff>103159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164</xdr:row>
      <xdr:rowOff>56031</xdr:rowOff>
    </xdr:from>
    <xdr:to>
      <xdr:col>0</xdr:col>
      <xdr:colOff>1792942</xdr:colOff>
      <xdr:row>168</xdr:row>
      <xdr:rowOff>160940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1763530</xdr:colOff>
      <xdr:row>182</xdr:row>
      <xdr:rowOff>58832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356</xdr:row>
      <xdr:rowOff>85725</xdr:rowOff>
    </xdr:from>
    <xdr:to>
      <xdr:col>0</xdr:col>
      <xdr:colOff>1713379</xdr:colOff>
      <xdr:row>362</xdr:row>
      <xdr:rowOff>96340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126161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336</xdr:row>
      <xdr:rowOff>109816</xdr:rowOff>
    </xdr:from>
    <xdr:to>
      <xdr:col>0</xdr:col>
      <xdr:colOff>1286157</xdr:colOff>
      <xdr:row>341</xdr:row>
      <xdr:rowOff>122860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1449480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141472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108</xdr:row>
      <xdr:rowOff>47625</xdr:rowOff>
    </xdr:from>
    <xdr:to>
      <xdr:col>0</xdr:col>
      <xdr:colOff>1657909</xdr:colOff>
      <xdr:row>112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144</xdr:row>
      <xdr:rowOff>29136</xdr:rowOff>
    </xdr:from>
    <xdr:to>
      <xdr:col>0</xdr:col>
      <xdr:colOff>1619246</xdr:colOff>
      <xdr:row>148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154</xdr:row>
      <xdr:rowOff>39222</xdr:rowOff>
    </xdr:from>
    <xdr:to>
      <xdr:col>0</xdr:col>
      <xdr:colOff>1524001</xdr:colOff>
      <xdr:row>158</xdr:row>
      <xdr:rowOff>789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29973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203</xdr:row>
      <xdr:rowOff>44264</xdr:rowOff>
    </xdr:from>
    <xdr:to>
      <xdr:col>0</xdr:col>
      <xdr:colOff>1504950</xdr:colOff>
      <xdr:row>206</xdr:row>
      <xdr:rowOff>151064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260</xdr:row>
      <xdr:rowOff>73958</xdr:rowOff>
    </xdr:from>
    <xdr:to>
      <xdr:col>0</xdr:col>
      <xdr:colOff>944880</xdr:colOff>
      <xdr:row>268</xdr:row>
      <xdr:rowOff>85417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264</xdr:row>
      <xdr:rowOff>87966</xdr:rowOff>
    </xdr:from>
    <xdr:to>
      <xdr:col>0</xdr:col>
      <xdr:colOff>1810899</xdr:colOff>
      <xdr:row>271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279</xdr:row>
      <xdr:rowOff>56590</xdr:rowOff>
    </xdr:from>
    <xdr:to>
      <xdr:col>0</xdr:col>
      <xdr:colOff>1210942</xdr:colOff>
      <xdr:row>284</xdr:row>
      <xdr:rowOff>113058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242</xdr:row>
      <xdr:rowOff>76201</xdr:rowOff>
    </xdr:from>
    <xdr:to>
      <xdr:col>0</xdr:col>
      <xdr:colOff>1638300</xdr:colOff>
      <xdr:row>246</xdr:row>
      <xdr:rowOff>133229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1544735</xdr:colOff>
      <xdr:row>61</xdr:row>
      <xdr:rowOff>123824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66180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59487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104</xdr:row>
      <xdr:rowOff>28575</xdr:rowOff>
    </xdr:from>
    <xdr:to>
      <xdr:col>0</xdr:col>
      <xdr:colOff>1543050</xdr:colOff>
      <xdr:row>107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135</xdr:row>
      <xdr:rowOff>145677</xdr:rowOff>
    </xdr:from>
    <xdr:to>
      <xdr:col>0</xdr:col>
      <xdr:colOff>1694050</xdr:colOff>
      <xdr:row>141</xdr:row>
      <xdr:rowOff>152773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1647195</xdr:colOff>
      <xdr:row>72</xdr:row>
      <xdr:rowOff>140549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667286</xdr:colOff>
      <xdr:row>93</xdr:row>
      <xdr:rowOff>38662</xdr:rowOff>
    </xdr:from>
    <xdr:to>
      <xdr:col>0</xdr:col>
      <xdr:colOff>1523999</xdr:colOff>
      <xdr:row>96</xdr:row>
      <xdr:rowOff>124022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86" y="15576836"/>
          <a:ext cx="856713" cy="5823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11297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113</xdr:row>
      <xdr:rowOff>47625</xdr:rowOff>
    </xdr:from>
    <xdr:to>
      <xdr:col>0</xdr:col>
      <xdr:colOff>1657350</xdr:colOff>
      <xdr:row>117</xdr:row>
      <xdr:rowOff>153118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158</xdr:row>
      <xdr:rowOff>46505</xdr:rowOff>
    </xdr:from>
    <xdr:to>
      <xdr:col>0</xdr:col>
      <xdr:colOff>1801345</xdr:colOff>
      <xdr:row>164</xdr:row>
      <xdr:rowOff>8570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123</xdr:row>
      <xdr:rowOff>19051</xdr:rowOff>
    </xdr:from>
    <xdr:to>
      <xdr:col>0</xdr:col>
      <xdr:colOff>1602232</xdr:colOff>
      <xdr:row>127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473521</xdr:colOff>
      <xdr:row>169</xdr:row>
      <xdr:rowOff>47625</xdr:rowOff>
    </xdr:from>
    <xdr:to>
      <xdr:col>0</xdr:col>
      <xdr:colOff>1599991</xdr:colOff>
      <xdr:row>173</xdr:row>
      <xdr:rowOff>151250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21" y="28357582"/>
          <a:ext cx="1121708" cy="7614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682878</xdr:colOff>
      <xdr:row>187</xdr:row>
      <xdr:rowOff>57980</xdr:rowOff>
    </xdr:from>
    <xdr:to>
      <xdr:col>0</xdr:col>
      <xdr:colOff>2038790</xdr:colOff>
      <xdr:row>192</xdr:row>
      <xdr:rowOff>152297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78" y="31374523"/>
          <a:ext cx="1355912" cy="92257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227</xdr:row>
      <xdr:rowOff>57150</xdr:rowOff>
    </xdr:from>
    <xdr:to>
      <xdr:col>0</xdr:col>
      <xdr:colOff>1562100</xdr:colOff>
      <xdr:row>231</xdr:row>
      <xdr:rowOff>152728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236</xdr:row>
      <xdr:rowOff>47626</xdr:rowOff>
    </xdr:from>
    <xdr:to>
      <xdr:col>0</xdr:col>
      <xdr:colOff>1485900</xdr:colOff>
      <xdr:row>241</xdr:row>
      <xdr:rowOff>76201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378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347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347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1028700</xdr:colOff>
      <xdr:row>43</xdr:row>
      <xdr:rowOff>114300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223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285</xdr:row>
      <xdr:rowOff>111068</xdr:rowOff>
    </xdr:from>
    <xdr:to>
      <xdr:col>0</xdr:col>
      <xdr:colOff>1456790</xdr:colOff>
      <xdr:row>288</xdr:row>
      <xdr:rowOff>112767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253</xdr:row>
      <xdr:rowOff>57149</xdr:rowOff>
    </xdr:from>
    <xdr:to>
      <xdr:col>0</xdr:col>
      <xdr:colOff>1895475</xdr:colOff>
      <xdr:row>259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367</xdr:row>
      <xdr:rowOff>142875</xdr:rowOff>
    </xdr:from>
    <xdr:to>
      <xdr:col>0</xdr:col>
      <xdr:colOff>1971676</xdr:colOff>
      <xdr:row>371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20517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876298</xdr:colOff>
      <xdr:row>34</xdr:row>
      <xdr:rowOff>66674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116668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1571625</xdr:colOff>
      <xdr:row>65</xdr:row>
      <xdr:rowOff>142876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97</xdr:row>
      <xdr:rowOff>42864</xdr:rowOff>
    </xdr:from>
    <xdr:to>
      <xdr:col>0</xdr:col>
      <xdr:colOff>1666875</xdr:colOff>
      <xdr:row>102</xdr:row>
      <xdr:rowOff>113059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741913</xdr:colOff>
      <xdr:row>123</xdr:row>
      <xdr:rowOff>54456</xdr:rowOff>
    </xdr:from>
    <xdr:to>
      <xdr:col>0</xdr:col>
      <xdr:colOff>1440500</xdr:colOff>
      <xdr:row>127</xdr:row>
      <xdr:rowOff>46282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41913" y="20429673"/>
          <a:ext cx="693825" cy="654435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128</xdr:row>
      <xdr:rowOff>80961</xdr:rowOff>
    </xdr:from>
    <xdr:to>
      <xdr:col>0</xdr:col>
      <xdr:colOff>1752600</xdr:colOff>
      <xdr:row>133</xdr:row>
      <xdr:rowOff>151154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149</xdr:row>
      <xdr:rowOff>30162</xdr:rowOff>
    </xdr:from>
    <xdr:to>
      <xdr:col>0</xdr:col>
      <xdr:colOff>1571626</xdr:colOff>
      <xdr:row>153</xdr:row>
      <xdr:rowOff>133693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164</xdr:row>
      <xdr:rowOff>52388</xdr:rowOff>
    </xdr:from>
    <xdr:to>
      <xdr:col>0</xdr:col>
      <xdr:colOff>1809750</xdr:colOff>
      <xdr:row>169</xdr:row>
      <xdr:rowOff>2003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1962150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194</xdr:row>
      <xdr:rowOff>128587</xdr:rowOff>
    </xdr:from>
    <xdr:to>
      <xdr:col>0</xdr:col>
      <xdr:colOff>1790701</xdr:colOff>
      <xdr:row>200</xdr:row>
      <xdr:rowOff>141587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207</xdr:row>
      <xdr:rowOff>41275</xdr:rowOff>
    </xdr:from>
    <xdr:to>
      <xdr:col>0</xdr:col>
      <xdr:colOff>1571626</xdr:colOff>
      <xdr:row>210</xdr:row>
      <xdr:rowOff>114455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218</xdr:row>
      <xdr:rowOff>22222</xdr:rowOff>
    </xdr:from>
    <xdr:to>
      <xdr:col>0</xdr:col>
      <xdr:colOff>1762125</xdr:colOff>
      <xdr:row>222</xdr:row>
      <xdr:rowOff>150810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236</xdr:row>
      <xdr:rowOff>76200</xdr:rowOff>
    </xdr:from>
    <xdr:to>
      <xdr:col>0</xdr:col>
      <xdr:colOff>1819274</xdr:colOff>
      <xdr:row>241</xdr:row>
      <xdr:rowOff>123824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242</xdr:row>
      <xdr:rowOff>23812</xdr:rowOff>
    </xdr:from>
    <xdr:to>
      <xdr:col>0</xdr:col>
      <xdr:colOff>1809173</xdr:colOff>
      <xdr:row>246</xdr:row>
      <xdr:rowOff>151159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247</xdr:row>
      <xdr:rowOff>60323</xdr:rowOff>
    </xdr:from>
    <xdr:to>
      <xdr:col>0</xdr:col>
      <xdr:colOff>1762125</xdr:colOff>
      <xdr:row>252</xdr:row>
      <xdr:rowOff>150171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272</xdr:row>
      <xdr:rowOff>45271</xdr:rowOff>
    </xdr:from>
    <xdr:to>
      <xdr:col>0</xdr:col>
      <xdr:colOff>1724026</xdr:colOff>
      <xdr:row>278</xdr:row>
      <xdr:rowOff>160683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289</xdr:row>
      <xdr:rowOff>85722</xdr:rowOff>
    </xdr:from>
    <xdr:to>
      <xdr:col>0</xdr:col>
      <xdr:colOff>2000252</xdr:colOff>
      <xdr:row>297</xdr:row>
      <xdr:rowOff>151156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314</xdr:row>
      <xdr:rowOff>119927</xdr:rowOff>
    </xdr:from>
    <xdr:to>
      <xdr:col>0</xdr:col>
      <xdr:colOff>1827964</xdr:colOff>
      <xdr:row>321</xdr:row>
      <xdr:rowOff>95371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319</xdr:row>
      <xdr:rowOff>79373</xdr:rowOff>
    </xdr:from>
    <xdr:to>
      <xdr:col>0</xdr:col>
      <xdr:colOff>1371600</xdr:colOff>
      <xdr:row>324</xdr:row>
      <xdr:rowOff>94005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325</xdr:row>
      <xdr:rowOff>104775</xdr:rowOff>
    </xdr:from>
    <xdr:to>
      <xdr:col>0</xdr:col>
      <xdr:colOff>1676400</xdr:colOff>
      <xdr:row>331</xdr:row>
      <xdr:rowOff>93288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356</xdr:row>
      <xdr:rowOff>85725</xdr:rowOff>
    </xdr:from>
    <xdr:to>
      <xdr:col>0</xdr:col>
      <xdr:colOff>1895477</xdr:colOff>
      <xdr:row>363</xdr:row>
      <xdr:rowOff>68607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369</xdr:row>
      <xdr:rowOff>159165</xdr:rowOff>
    </xdr:from>
    <xdr:to>
      <xdr:col>0</xdr:col>
      <xdr:colOff>1084445</xdr:colOff>
      <xdr:row>377</xdr:row>
      <xdr:rowOff>58668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462171</xdr:colOff>
      <xdr:row>384</xdr:row>
      <xdr:rowOff>96078</xdr:rowOff>
    </xdr:from>
    <xdr:to>
      <xdr:col>0</xdr:col>
      <xdr:colOff>1352759</xdr:colOff>
      <xdr:row>392</xdr:row>
      <xdr:rowOff>106742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71" y="64385687"/>
          <a:ext cx="890588" cy="1331119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7563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232</xdr:row>
      <xdr:rowOff>57150</xdr:rowOff>
    </xdr:from>
    <xdr:to>
      <xdr:col>0</xdr:col>
      <xdr:colOff>1647825</xdr:colOff>
      <xdr:row>235</xdr:row>
      <xdr:rowOff>116554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340</xdr:row>
      <xdr:rowOff>22225</xdr:rowOff>
    </xdr:from>
    <xdr:to>
      <xdr:col>0</xdr:col>
      <xdr:colOff>2019300</xdr:colOff>
      <xdr:row>344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343</xdr:row>
      <xdr:rowOff>28573</xdr:rowOff>
    </xdr:from>
    <xdr:to>
      <xdr:col>0</xdr:col>
      <xdr:colOff>1143001</xdr:colOff>
      <xdr:row>347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407</xdr:row>
      <xdr:rowOff>100012</xdr:rowOff>
    </xdr:from>
    <xdr:to>
      <xdr:col>0</xdr:col>
      <xdr:colOff>1552575</xdr:colOff>
      <xdr:row>413</xdr:row>
      <xdr:rowOff>133350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211</xdr:row>
      <xdr:rowOff>62525</xdr:rowOff>
    </xdr:from>
    <xdr:to>
      <xdr:col>0</xdr:col>
      <xdr:colOff>1484451</xdr:colOff>
      <xdr:row>215</xdr:row>
      <xdr:rowOff>160189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364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306</xdr:row>
      <xdr:rowOff>38100</xdr:rowOff>
    </xdr:from>
    <xdr:to>
      <xdr:col>0</xdr:col>
      <xdr:colOff>1333500</xdr:colOff>
      <xdr:row>308</xdr:row>
      <xdr:rowOff>142874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332</xdr:row>
      <xdr:rowOff>66675</xdr:rowOff>
    </xdr:from>
    <xdr:to>
      <xdr:col>0</xdr:col>
      <xdr:colOff>1278309</xdr:colOff>
      <xdr:row>335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301</xdr:row>
      <xdr:rowOff>66677</xdr:rowOff>
    </xdr:from>
    <xdr:to>
      <xdr:col>0</xdr:col>
      <xdr:colOff>1580999</xdr:colOff>
      <xdr:row>304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309</xdr:row>
      <xdr:rowOff>133351</xdr:rowOff>
    </xdr:from>
    <xdr:to>
      <xdr:col>0</xdr:col>
      <xdr:colOff>1181292</xdr:colOff>
      <xdr:row>314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153818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522219</xdr:colOff>
      <xdr:row>118</xdr:row>
      <xdr:rowOff>9525</xdr:rowOff>
    </xdr:from>
    <xdr:to>
      <xdr:col>0</xdr:col>
      <xdr:colOff>1703319</xdr:colOff>
      <xdr:row>122</xdr:row>
      <xdr:rowOff>152746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219" y="19556482"/>
          <a:ext cx="1181100" cy="805829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393</xdr:row>
      <xdr:rowOff>47625</xdr:rowOff>
    </xdr:from>
    <xdr:to>
      <xdr:col>0</xdr:col>
      <xdr:colOff>925273</xdr:colOff>
      <xdr:row>399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393</xdr:row>
      <xdr:rowOff>57150</xdr:rowOff>
    </xdr:from>
    <xdr:to>
      <xdr:col>0</xdr:col>
      <xdr:colOff>1849752</xdr:colOff>
      <xdr:row>399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401</xdr:row>
      <xdr:rowOff>47625</xdr:rowOff>
    </xdr:from>
    <xdr:to>
      <xdr:col>0</xdr:col>
      <xdr:colOff>1218277</xdr:colOff>
      <xdr:row>406</xdr:row>
      <xdr:rowOff>39071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401</xdr:row>
      <xdr:rowOff>30162</xdr:rowOff>
    </xdr:from>
    <xdr:to>
      <xdr:col>0</xdr:col>
      <xdr:colOff>2009775</xdr:colOff>
      <xdr:row>405</xdr:row>
      <xdr:rowOff>140673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gineeredspecialties.sharepoint.com/sites/EngineeredSpecialties-RapidAirProducts/ES%20Employee%20Folder/CUSTOMERS/ALL%20PRICE%20SHEETS/1-31-24%20Tier%201/FASTPIPE%20TIER%201%20PRICE%20LIST%20%201-2024.xlsx" TargetMode="External"/><Relationship Id="rId1" Type="http://schemas.openxmlformats.org/officeDocument/2006/relationships/externalLinkPath" Target="/sites/EngineeredSpecialties-RapidAirProducts/ES%20Employee%20Folder/CUSTOMERS/ALL%20PRICE%20SHEETS/1-31-24%20Tier%201/FASTPIPE%20TIER%201%20PRICE%20LIST%20%20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</sheetNames>
    <sheetDataSet>
      <sheetData sheetId="0"/>
      <sheetData sheetId="1">
        <row r="1">
          <cell r="A1" t="str">
            <v>No.</v>
          </cell>
          <cell r="D1" t="str">
            <v>Pipe Size</v>
          </cell>
        </row>
        <row r="2">
          <cell r="A2">
            <v>17790</v>
          </cell>
        </row>
        <row r="3">
          <cell r="A3">
            <v>20100</v>
          </cell>
        </row>
        <row r="4">
          <cell r="A4">
            <v>20200</v>
          </cell>
        </row>
        <row r="5">
          <cell r="A5">
            <v>50100</v>
          </cell>
        </row>
        <row r="6">
          <cell r="A6">
            <v>50110</v>
          </cell>
        </row>
        <row r="7">
          <cell r="A7">
            <v>50120</v>
          </cell>
        </row>
        <row r="8">
          <cell r="A8" t="str">
            <v>50120-HANDLE</v>
          </cell>
        </row>
        <row r="9">
          <cell r="A9">
            <v>50125</v>
          </cell>
        </row>
        <row r="10">
          <cell r="A10">
            <v>50130</v>
          </cell>
        </row>
        <row r="11">
          <cell r="A11">
            <v>50131</v>
          </cell>
        </row>
        <row r="12">
          <cell r="A12">
            <v>50132</v>
          </cell>
        </row>
        <row r="13">
          <cell r="A13">
            <v>50134</v>
          </cell>
        </row>
        <row r="14">
          <cell r="A14">
            <v>50135</v>
          </cell>
        </row>
        <row r="15">
          <cell r="A15">
            <v>50136</v>
          </cell>
        </row>
        <row r="16">
          <cell r="A16">
            <v>50137</v>
          </cell>
        </row>
        <row r="17">
          <cell r="A17">
            <v>50138</v>
          </cell>
        </row>
        <row r="18">
          <cell r="A18">
            <v>50200</v>
          </cell>
        </row>
        <row r="19">
          <cell r="A19">
            <v>50300</v>
          </cell>
        </row>
        <row r="20">
          <cell r="A20">
            <v>50400</v>
          </cell>
        </row>
        <row r="21">
          <cell r="A21">
            <v>50500</v>
          </cell>
        </row>
        <row r="22">
          <cell r="A22">
            <v>50604</v>
          </cell>
        </row>
        <row r="23">
          <cell r="A23">
            <v>50605</v>
          </cell>
        </row>
        <row r="24">
          <cell r="A24">
            <v>50606</v>
          </cell>
        </row>
        <row r="25">
          <cell r="A25">
            <v>50607</v>
          </cell>
        </row>
        <row r="26">
          <cell r="A26">
            <v>50609</v>
          </cell>
        </row>
        <row r="27">
          <cell r="A27">
            <v>50610</v>
          </cell>
        </row>
        <row r="28">
          <cell r="A28">
            <v>50611</v>
          </cell>
        </row>
        <row r="29">
          <cell r="A29">
            <v>50612</v>
          </cell>
        </row>
        <row r="30">
          <cell r="A30">
            <v>50613</v>
          </cell>
        </row>
        <row r="31">
          <cell r="A31">
            <v>50614</v>
          </cell>
        </row>
        <row r="32">
          <cell r="A32">
            <v>50615</v>
          </cell>
        </row>
        <row r="33">
          <cell r="A33">
            <v>50616</v>
          </cell>
        </row>
        <row r="34">
          <cell r="A34">
            <v>50617</v>
          </cell>
        </row>
        <row r="35">
          <cell r="A35">
            <v>50618</v>
          </cell>
        </row>
        <row r="36">
          <cell r="A36">
            <v>50619</v>
          </cell>
        </row>
        <row r="37">
          <cell r="A37">
            <v>50620</v>
          </cell>
        </row>
        <row r="38">
          <cell r="A38">
            <v>50621</v>
          </cell>
        </row>
        <row r="39">
          <cell r="A39">
            <v>50622</v>
          </cell>
        </row>
        <row r="40">
          <cell r="A40">
            <v>50700</v>
          </cell>
        </row>
        <row r="41">
          <cell r="A41">
            <v>50702</v>
          </cell>
        </row>
        <row r="42">
          <cell r="A42">
            <v>50703</v>
          </cell>
        </row>
        <row r="43">
          <cell r="A43">
            <v>50704</v>
          </cell>
        </row>
        <row r="44">
          <cell r="A44">
            <v>50705</v>
          </cell>
        </row>
        <row r="45">
          <cell r="A45">
            <v>50706</v>
          </cell>
        </row>
        <row r="46">
          <cell r="A46">
            <v>50707</v>
          </cell>
        </row>
        <row r="47">
          <cell r="A47">
            <v>50708</v>
          </cell>
        </row>
        <row r="48">
          <cell r="A48">
            <v>50709</v>
          </cell>
        </row>
        <row r="49">
          <cell r="A49">
            <v>50710</v>
          </cell>
        </row>
        <row r="50">
          <cell r="A50">
            <v>50711</v>
          </cell>
        </row>
        <row r="51">
          <cell r="A51">
            <v>50712</v>
          </cell>
        </row>
        <row r="52">
          <cell r="A52">
            <v>50713</v>
          </cell>
        </row>
        <row r="53">
          <cell r="A53">
            <v>50714</v>
          </cell>
        </row>
        <row r="54">
          <cell r="A54">
            <v>50715</v>
          </cell>
        </row>
        <row r="55">
          <cell r="A55">
            <v>50716</v>
          </cell>
        </row>
        <row r="56">
          <cell r="A56">
            <v>50717</v>
          </cell>
        </row>
        <row r="57">
          <cell r="A57">
            <v>50750</v>
          </cell>
        </row>
        <row r="58">
          <cell r="A58">
            <v>50810</v>
          </cell>
        </row>
        <row r="59">
          <cell r="A59">
            <v>50811</v>
          </cell>
        </row>
        <row r="60">
          <cell r="A60">
            <v>50812</v>
          </cell>
        </row>
        <row r="61">
          <cell r="A61">
            <v>50813</v>
          </cell>
        </row>
        <row r="62">
          <cell r="A62">
            <v>50860</v>
          </cell>
        </row>
        <row r="63">
          <cell r="A63">
            <v>50861</v>
          </cell>
        </row>
        <row r="64">
          <cell r="A64">
            <v>50862</v>
          </cell>
        </row>
        <row r="65">
          <cell r="A65">
            <v>50863</v>
          </cell>
        </row>
        <row r="66">
          <cell r="A66">
            <v>50864</v>
          </cell>
        </row>
        <row r="67">
          <cell r="A67">
            <v>50865</v>
          </cell>
        </row>
        <row r="68">
          <cell r="A68">
            <v>50866</v>
          </cell>
        </row>
        <row r="69">
          <cell r="A69">
            <v>50867</v>
          </cell>
        </row>
        <row r="70">
          <cell r="A70">
            <v>50868</v>
          </cell>
        </row>
        <row r="71">
          <cell r="A71">
            <v>50869</v>
          </cell>
        </row>
        <row r="72">
          <cell r="A72">
            <v>50870</v>
          </cell>
        </row>
        <row r="73">
          <cell r="A73">
            <v>50871</v>
          </cell>
        </row>
        <row r="74">
          <cell r="A74">
            <v>50872</v>
          </cell>
        </row>
        <row r="75">
          <cell r="A75">
            <v>50873</v>
          </cell>
        </row>
        <row r="76">
          <cell r="A76">
            <v>50874</v>
          </cell>
        </row>
        <row r="77">
          <cell r="A77">
            <v>50875</v>
          </cell>
        </row>
        <row r="78">
          <cell r="A78">
            <v>50876</v>
          </cell>
        </row>
        <row r="79">
          <cell r="A79">
            <v>50877</v>
          </cell>
        </row>
        <row r="80">
          <cell r="A80">
            <v>50878</v>
          </cell>
        </row>
        <row r="81">
          <cell r="A81">
            <v>50879</v>
          </cell>
        </row>
        <row r="82">
          <cell r="A82">
            <v>50880</v>
          </cell>
        </row>
        <row r="83">
          <cell r="A83">
            <v>50883</v>
          </cell>
        </row>
        <row r="84">
          <cell r="A84">
            <v>50885</v>
          </cell>
        </row>
        <row r="85">
          <cell r="A85">
            <v>50910</v>
          </cell>
        </row>
        <row r="86">
          <cell r="A86">
            <v>50911</v>
          </cell>
        </row>
        <row r="87">
          <cell r="A87">
            <v>50912</v>
          </cell>
        </row>
        <row r="88">
          <cell r="A88">
            <v>50913</v>
          </cell>
        </row>
        <row r="89">
          <cell r="A89">
            <v>50914</v>
          </cell>
        </row>
        <row r="90">
          <cell r="A90">
            <v>50915</v>
          </cell>
        </row>
        <row r="91">
          <cell r="A91">
            <v>50916</v>
          </cell>
        </row>
        <row r="92">
          <cell r="A92">
            <v>50917</v>
          </cell>
        </row>
        <row r="93">
          <cell r="A93">
            <v>50918</v>
          </cell>
        </row>
        <row r="94">
          <cell r="A94">
            <v>50919</v>
          </cell>
        </row>
        <row r="95">
          <cell r="A95">
            <v>50920</v>
          </cell>
        </row>
        <row r="96">
          <cell r="A96">
            <v>50921</v>
          </cell>
        </row>
        <row r="97">
          <cell r="A97">
            <v>50922</v>
          </cell>
        </row>
        <row r="98">
          <cell r="A98">
            <v>50923</v>
          </cell>
        </row>
        <row r="99">
          <cell r="A99">
            <v>90100</v>
          </cell>
        </row>
        <row r="100">
          <cell r="A100">
            <v>90120</v>
          </cell>
        </row>
        <row r="101">
          <cell r="A101">
            <v>90200</v>
          </cell>
        </row>
        <row r="102">
          <cell r="A102">
            <v>90220</v>
          </cell>
        </row>
        <row r="103">
          <cell r="A103">
            <v>90500</v>
          </cell>
        </row>
        <row r="104">
          <cell r="A104" t="str">
            <v>AA-025MY</v>
          </cell>
        </row>
        <row r="105">
          <cell r="A105" t="str">
            <v>AA-025MYA</v>
          </cell>
        </row>
        <row r="106">
          <cell r="A106" t="str">
            <v>AA-025MYAR</v>
          </cell>
        </row>
        <row r="107">
          <cell r="A107" t="str">
            <v>AA-025MYR</v>
          </cell>
        </row>
        <row r="108">
          <cell r="A108" t="str">
            <v>AA-050MY</v>
          </cell>
        </row>
        <row r="109">
          <cell r="A109" t="str">
            <v>AA-050MYA</v>
          </cell>
        </row>
        <row r="110">
          <cell r="A110" t="str">
            <v>AA-050MYAR</v>
          </cell>
        </row>
        <row r="111">
          <cell r="A111" t="str">
            <v>AA-050MYR</v>
          </cell>
        </row>
        <row r="112">
          <cell r="A112" t="str">
            <v>AA-075MY</v>
          </cell>
        </row>
        <row r="113">
          <cell r="A113" t="str">
            <v>AA-075MYA</v>
          </cell>
        </row>
        <row r="114">
          <cell r="A114" t="str">
            <v>AA-075MYAR</v>
          </cell>
        </row>
        <row r="115">
          <cell r="A115" t="str">
            <v>AA-075MYR</v>
          </cell>
        </row>
        <row r="116">
          <cell r="A116" t="str">
            <v>AA-100MY</v>
          </cell>
        </row>
        <row r="117">
          <cell r="A117" t="str">
            <v>AA-100MYA</v>
          </cell>
        </row>
        <row r="118">
          <cell r="A118" t="str">
            <v>AA-100MYAR</v>
          </cell>
        </row>
        <row r="119">
          <cell r="A119" t="str">
            <v>AA-100MYR</v>
          </cell>
        </row>
        <row r="120">
          <cell r="A120" t="str">
            <v>AA-18-0025</v>
          </cell>
        </row>
        <row r="121">
          <cell r="A121" t="str">
            <v>AA-18-0050</v>
          </cell>
        </row>
        <row r="122">
          <cell r="A122" t="str">
            <v>AA-18-0100</v>
          </cell>
        </row>
        <row r="123">
          <cell r="A123" t="str">
            <v>AA-18-0350</v>
          </cell>
        </row>
        <row r="124">
          <cell r="A124" t="str">
            <v>AA-18-1764</v>
          </cell>
        </row>
        <row r="125">
          <cell r="A125" t="str">
            <v>AA-316-0025</v>
          </cell>
        </row>
        <row r="126">
          <cell r="A126" t="str">
            <v>AA-316-0050</v>
          </cell>
        </row>
        <row r="127">
          <cell r="A127" t="str">
            <v>AA-316-0100</v>
          </cell>
        </row>
        <row r="128">
          <cell r="A128" t="str">
            <v>AA-316-0350</v>
          </cell>
        </row>
        <row r="129">
          <cell r="A129" t="str">
            <v>AA-316-1764</v>
          </cell>
        </row>
        <row r="130">
          <cell r="A130" t="str">
            <v>AE-025A</v>
          </cell>
        </row>
        <row r="131">
          <cell r="A131" t="str">
            <v>AE-025P</v>
          </cell>
        </row>
        <row r="132">
          <cell r="A132" t="str">
            <v>AE-025X</v>
          </cell>
        </row>
        <row r="133">
          <cell r="A133" t="str">
            <v>AE-025Y</v>
          </cell>
        </row>
        <row r="134">
          <cell r="A134" t="str">
            <v>AE-050A</v>
          </cell>
        </row>
        <row r="135">
          <cell r="A135" t="str">
            <v>AE-050P</v>
          </cell>
        </row>
        <row r="136">
          <cell r="A136" t="str">
            <v>AE-050X</v>
          </cell>
        </row>
        <row r="137">
          <cell r="A137" t="str">
            <v>AE-050Y</v>
          </cell>
        </row>
        <row r="138">
          <cell r="A138" t="str">
            <v>AE-075A</v>
          </cell>
        </row>
        <row r="139">
          <cell r="A139" t="str">
            <v>AE-075P</v>
          </cell>
        </row>
        <row r="140">
          <cell r="A140" t="str">
            <v>AE-075X</v>
          </cell>
        </row>
        <row r="141">
          <cell r="A141" t="str">
            <v>AE-075Y</v>
          </cell>
        </row>
        <row r="142">
          <cell r="A142" t="str">
            <v>AE-100A</v>
          </cell>
        </row>
        <row r="143">
          <cell r="A143" t="str">
            <v>AE-100P</v>
          </cell>
        </row>
        <row r="144">
          <cell r="A144" t="str">
            <v>AE-100X</v>
          </cell>
        </row>
        <row r="145">
          <cell r="A145" t="str">
            <v>AE-100Y</v>
          </cell>
        </row>
        <row r="146">
          <cell r="A146" t="str">
            <v>AE-150A</v>
          </cell>
        </row>
        <row r="147">
          <cell r="A147" t="str">
            <v>AE-150P</v>
          </cell>
        </row>
        <row r="148">
          <cell r="A148" t="str">
            <v>AE-150X</v>
          </cell>
        </row>
        <row r="149">
          <cell r="A149" t="str">
            <v>AE-150Y</v>
          </cell>
        </row>
        <row r="150">
          <cell r="A150" t="str">
            <v>AE-200A</v>
          </cell>
        </row>
        <row r="151">
          <cell r="A151" t="str">
            <v>AE-200P</v>
          </cell>
        </row>
        <row r="152">
          <cell r="A152" t="str">
            <v>AE-200X</v>
          </cell>
        </row>
        <row r="153">
          <cell r="A153" t="str">
            <v>AE-200Y</v>
          </cell>
        </row>
        <row r="154">
          <cell r="A154" t="str">
            <v>AE-300A</v>
          </cell>
        </row>
        <row r="155">
          <cell r="A155" t="str">
            <v>AE-300P</v>
          </cell>
        </row>
        <row r="156">
          <cell r="A156" t="str">
            <v>AE-300X</v>
          </cell>
        </row>
        <row r="157">
          <cell r="A157" t="str">
            <v>AE-300Y</v>
          </cell>
        </row>
        <row r="158">
          <cell r="A158" t="str">
            <v>AF-025A</v>
          </cell>
        </row>
        <row r="159">
          <cell r="A159" t="str">
            <v>AF-025P</v>
          </cell>
        </row>
        <row r="160">
          <cell r="A160" t="str">
            <v>AF-025X</v>
          </cell>
        </row>
        <row r="161">
          <cell r="A161" t="str">
            <v>AF-025Y</v>
          </cell>
        </row>
        <row r="162">
          <cell r="A162" t="str">
            <v>AF-050A</v>
          </cell>
        </row>
        <row r="163">
          <cell r="A163" t="str">
            <v>AF-050P</v>
          </cell>
        </row>
        <row r="164">
          <cell r="A164" t="str">
            <v>AF-050X</v>
          </cell>
        </row>
        <row r="165">
          <cell r="A165" t="str">
            <v>AF-050Y</v>
          </cell>
        </row>
        <row r="166">
          <cell r="A166" t="str">
            <v>AF-075A</v>
          </cell>
        </row>
        <row r="167">
          <cell r="A167" t="str">
            <v>AF-075P</v>
          </cell>
        </row>
        <row r="168">
          <cell r="A168" t="str">
            <v>AF-075X</v>
          </cell>
        </row>
        <row r="169">
          <cell r="A169" t="str">
            <v>AF-075Y</v>
          </cell>
        </row>
        <row r="170">
          <cell r="A170" t="str">
            <v>AF-100A</v>
          </cell>
        </row>
        <row r="171">
          <cell r="A171" t="str">
            <v>AF-100P</v>
          </cell>
        </row>
        <row r="172">
          <cell r="A172" t="str">
            <v>AF-100X</v>
          </cell>
        </row>
        <row r="173">
          <cell r="A173" t="str">
            <v>AF-100Y</v>
          </cell>
        </row>
        <row r="174">
          <cell r="A174" t="str">
            <v>AF-150A</v>
          </cell>
        </row>
        <row r="175">
          <cell r="A175" t="str">
            <v>AF-150P</v>
          </cell>
        </row>
        <row r="176">
          <cell r="A176" t="str">
            <v>AF-150X</v>
          </cell>
        </row>
        <row r="177">
          <cell r="A177" t="str">
            <v>AF-150Y</v>
          </cell>
        </row>
        <row r="178">
          <cell r="A178" t="str">
            <v>AF-200A</v>
          </cell>
        </row>
        <row r="179">
          <cell r="A179" t="str">
            <v>AF-200P</v>
          </cell>
        </row>
        <row r="180">
          <cell r="A180" t="str">
            <v>AF-200X</v>
          </cell>
        </row>
        <row r="181">
          <cell r="A181" t="str">
            <v>AF-200Y</v>
          </cell>
        </row>
        <row r="182">
          <cell r="A182" t="str">
            <v>AF-300A</v>
          </cell>
        </row>
        <row r="183">
          <cell r="A183" t="str">
            <v>AF-300P</v>
          </cell>
        </row>
        <row r="184">
          <cell r="A184" t="str">
            <v>AF-300X</v>
          </cell>
        </row>
        <row r="185">
          <cell r="A185" t="str">
            <v>AF-300Y</v>
          </cell>
        </row>
        <row r="186">
          <cell r="A186" t="str">
            <v>AM-025</v>
          </cell>
        </row>
        <row r="187">
          <cell r="A187" t="str">
            <v>AM-050</v>
          </cell>
        </row>
        <row r="188">
          <cell r="A188" t="str">
            <v>AM-075</v>
          </cell>
        </row>
        <row r="189">
          <cell r="A189" t="str">
            <v>AM-100</v>
          </cell>
        </row>
        <row r="190">
          <cell r="A190" t="str">
            <v>AM-150</v>
          </cell>
        </row>
        <row r="191">
          <cell r="A191" t="str">
            <v>AM-200</v>
          </cell>
        </row>
        <row r="192">
          <cell r="A192" t="str">
            <v>AM-300</v>
          </cell>
        </row>
        <row r="193">
          <cell r="A193" t="str">
            <v>BG2025</v>
          </cell>
        </row>
        <row r="194">
          <cell r="A194" t="str">
            <v>BG2225</v>
          </cell>
        </row>
        <row r="195">
          <cell r="A195" t="str">
            <v>CBV-5038-115V</v>
          </cell>
        </row>
        <row r="196">
          <cell r="A196" t="str">
            <v>CDD-005</v>
          </cell>
        </row>
        <row r="197">
          <cell r="A197" t="str">
            <v>CDD-005-DES</v>
          </cell>
        </row>
        <row r="198">
          <cell r="A198" t="str">
            <v>CDD-010</v>
          </cell>
        </row>
        <row r="199">
          <cell r="A199" t="str">
            <v>CDD-010-DES</v>
          </cell>
        </row>
        <row r="200">
          <cell r="A200" t="str">
            <v>CDD-025</v>
          </cell>
        </row>
        <row r="201">
          <cell r="A201" t="str">
            <v>CDD-025-DES</v>
          </cell>
        </row>
        <row r="202">
          <cell r="A202" t="str">
            <v>CDD-030</v>
          </cell>
        </row>
        <row r="203">
          <cell r="A203" t="str">
            <v>CDD-030-DES</v>
          </cell>
        </row>
        <row r="204">
          <cell r="A204" t="str">
            <v>CDD-RNG-K</v>
          </cell>
        </row>
        <row r="205">
          <cell r="A205" t="str">
            <v>CH3825-20</v>
          </cell>
        </row>
        <row r="206">
          <cell r="A206" t="str">
            <v>CH3825-6</v>
          </cell>
        </row>
        <row r="207">
          <cell r="A207" t="str">
            <v>COM-1000K</v>
          </cell>
        </row>
        <row r="208">
          <cell r="A208" t="str">
            <v>COM-1050</v>
          </cell>
        </row>
        <row r="209">
          <cell r="A209" t="str">
            <v>COM-1060</v>
          </cell>
        </row>
        <row r="210">
          <cell r="A210" t="str">
            <v>COM-1061</v>
          </cell>
        </row>
        <row r="211">
          <cell r="A211" t="str">
            <v>COM-1062</v>
          </cell>
        </row>
        <row r="212">
          <cell r="A212" t="str">
            <v>COM-1065</v>
          </cell>
        </row>
        <row r="213">
          <cell r="A213" t="str">
            <v>COM-1066</v>
          </cell>
        </row>
        <row r="214">
          <cell r="A214" t="str">
            <v>COM-1067</v>
          </cell>
        </row>
        <row r="215">
          <cell r="A215" t="str">
            <v>COM-1067-1</v>
          </cell>
        </row>
        <row r="216">
          <cell r="A216" t="str">
            <v>COM-1067-2</v>
          </cell>
        </row>
        <row r="217">
          <cell r="A217" t="str">
            <v>COM-1069</v>
          </cell>
        </row>
        <row r="218">
          <cell r="A218" t="str">
            <v>COM-1070</v>
          </cell>
        </row>
        <row r="219">
          <cell r="A219" t="str">
            <v>COM-1071</v>
          </cell>
        </row>
        <row r="220">
          <cell r="A220" t="str">
            <v>COM-1072</v>
          </cell>
        </row>
        <row r="221">
          <cell r="A221" t="str">
            <v>COM-1073</v>
          </cell>
        </row>
        <row r="222">
          <cell r="A222" t="str">
            <v>COM-1074</v>
          </cell>
        </row>
        <row r="223">
          <cell r="A223" t="str">
            <v>COM-1075</v>
          </cell>
        </row>
        <row r="224">
          <cell r="A224" t="str">
            <v>COM-1076</v>
          </cell>
        </row>
        <row r="225">
          <cell r="A225" t="str">
            <v>COM-1077</v>
          </cell>
        </row>
        <row r="226">
          <cell r="A226" t="str">
            <v>COM-1078</v>
          </cell>
        </row>
        <row r="227">
          <cell r="A227" t="str">
            <v>COM-1079</v>
          </cell>
        </row>
        <row r="228">
          <cell r="A228" t="str">
            <v>COM-1082</v>
          </cell>
        </row>
        <row r="229">
          <cell r="A229" t="str">
            <v>COM-1083</v>
          </cell>
        </row>
        <row r="230">
          <cell r="A230" t="str">
            <v>COM-1084</v>
          </cell>
        </row>
        <row r="231">
          <cell r="A231" t="str">
            <v>COM-1085</v>
          </cell>
        </row>
        <row r="232">
          <cell r="A232" t="str">
            <v>COM-1086</v>
          </cell>
        </row>
        <row r="233">
          <cell r="A233" t="str">
            <v>COM-1104</v>
          </cell>
        </row>
        <row r="234">
          <cell r="A234" t="str">
            <v>COM-1105</v>
          </cell>
        </row>
        <row r="235">
          <cell r="A235" t="str">
            <v>COM-1106</v>
          </cell>
        </row>
        <row r="236">
          <cell r="A236" t="str">
            <v>COM-1107</v>
          </cell>
        </row>
        <row r="237">
          <cell r="A237" t="str">
            <v>CORD-115V</v>
          </cell>
        </row>
        <row r="238">
          <cell r="A238" t="str">
            <v>CORD-230V</v>
          </cell>
        </row>
        <row r="239">
          <cell r="A239" t="str">
            <v>CP-0100</v>
          </cell>
        </row>
        <row r="240">
          <cell r="A240" t="str">
            <v>CP-0101</v>
          </cell>
        </row>
        <row r="241">
          <cell r="A241" t="str">
            <v>CP-0102</v>
          </cell>
        </row>
        <row r="242">
          <cell r="A242" t="str">
            <v>CP-0103</v>
          </cell>
        </row>
        <row r="243">
          <cell r="A243" t="str">
            <v>CP-0104</v>
          </cell>
        </row>
        <row r="244">
          <cell r="A244" t="str">
            <v>CP-0190</v>
          </cell>
        </row>
        <row r="245">
          <cell r="A245" t="str">
            <v>CP-441-4X</v>
          </cell>
        </row>
        <row r="246">
          <cell r="A246" t="str">
            <v>CP-4525-L</v>
          </cell>
        </row>
        <row r="247">
          <cell r="A247" t="str">
            <v>CP-4525-R</v>
          </cell>
        </row>
        <row r="248">
          <cell r="A248" t="str">
            <v>DX70</v>
          </cell>
        </row>
        <row r="249">
          <cell r="A249" t="str">
            <v>DX77</v>
          </cell>
        </row>
        <row r="250">
          <cell r="A250" t="str">
            <v>DXHR2</v>
          </cell>
        </row>
        <row r="251">
          <cell r="A251" t="str">
            <v>F0017</v>
          </cell>
        </row>
        <row r="252">
          <cell r="A252" t="str">
            <v>F0018</v>
          </cell>
        </row>
        <row r="253">
          <cell r="A253" t="str">
            <v>F0019</v>
          </cell>
        </row>
        <row r="254">
          <cell r="A254" t="str">
            <v>F0020</v>
          </cell>
          <cell r="D254" t="str">
            <v>1.5"</v>
          </cell>
        </row>
        <row r="255">
          <cell r="A255" t="str">
            <v>F0021</v>
          </cell>
        </row>
        <row r="256">
          <cell r="A256" t="str">
            <v>F0022</v>
          </cell>
          <cell r="D256" t="str">
            <v>1"</v>
          </cell>
        </row>
        <row r="257">
          <cell r="A257" t="str">
            <v>F0023</v>
          </cell>
          <cell r="D257" t="str">
            <v>1.5"</v>
          </cell>
        </row>
        <row r="258">
          <cell r="A258" t="str">
            <v>F0024</v>
          </cell>
          <cell r="D258" t="str">
            <v>2"</v>
          </cell>
        </row>
        <row r="259">
          <cell r="A259" t="str">
            <v>F0025</v>
          </cell>
          <cell r="D259" t="str">
            <v>2"</v>
          </cell>
        </row>
        <row r="260">
          <cell r="A260" t="str">
            <v>F0026</v>
          </cell>
        </row>
        <row r="261">
          <cell r="A261" t="str">
            <v>F0028</v>
          </cell>
        </row>
        <row r="262">
          <cell r="A262" t="str">
            <v>F0029</v>
          </cell>
        </row>
        <row r="263">
          <cell r="A263" t="str">
            <v>F0043</v>
          </cell>
          <cell r="D263" t="str">
            <v>1"</v>
          </cell>
        </row>
        <row r="264">
          <cell r="A264" t="str">
            <v>F0044</v>
          </cell>
        </row>
        <row r="265">
          <cell r="A265" t="str">
            <v>F0045</v>
          </cell>
          <cell r="D265" t="str">
            <v>4"</v>
          </cell>
        </row>
        <row r="266">
          <cell r="A266" t="str">
            <v>F0136</v>
          </cell>
          <cell r="D266" t="str">
            <v>3/4"</v>
          </cell>
        </row>
        <row r="267">
          <cell r="A267" t="str">
            <v>F0137</v>
          </cell>
          <cell r="D267" t="str">
            <v>1"</v>
          </cell>
        </row>
        <row r="268">
          <cell r="A268" t="str">
            <v>F0138</v>
          </cell>
          <cell r="D268" t="str">
            <v>1-1/2"</v>
          </cell>
        </row>
        <row r="269">
          <cell r="A269" t="str">
            <v>F0139</v>
          </cell>
        </row>
        <row r="270">
          <cell r="A270" t="str">
            <v>F0140</v>
          </cell>
        </row>
        <row r="271">
          <cell r="A271" t="str">
            <v>F0141</v>
          </cell>
        </row>
        <row r="272">
          <cell r="A272" t="str">
            <v>F0142</v>
          </cell>
          <cell r="D272" t="str">
            <v>3/4"</v>
          </cell>
        </row>
        <row r="273">
          <cell r="A273" t="str">
            <v>F0143</v>
          </cell>
        </row>
        <row r="274">
          <cell r="A274" t="str">
            <v>F0145</v>
          </cell>
          <cell r="D274" t="str">
            <v>2"</v>
          </cell>
        </row>
        <row r="275">
          <cell r="A275" t="str">
            <v>F0152</v>
          </cell>
        </row>
        <row r="276">
          <cell r="A276" t="str">
            <v>F0153</v>
          </cell>
        </row>
        <row r="277">
          <cell r="A277" t="str">
            <v>F0154</v>
          </cell>
        </row>
        <row r="278">
          <cell r="A278" t="str">
            <v>F0155</v>
          </cell>
        </row>
        <row r="279">
          <cell r="A279" t="str">
            <v>F0212</v>
          </cell>
          <cell r="D279" t="str">
            <v>1/2"</v>
          </cell>
        </row>
        <row r="280">
          <cell r="A280" t="str">
            <v>F0213</v>
          </cell>
          <cell r="D280" t="str">
            <v>1/2"</v>
          </cell>
        </row>
        <row r="281">
          <cell r="A281" t="str">
            <v>F0214</v>
          </cell>
          <cell r="D281" t="str">
            <v>3/4"</v>
          </cell>
        </row>
        <row r="282">
          <cell r="A282" t="str">
            <v>F0215</v>
          </cell>
          <cell r="D282" t="str">
            <v>3/4"</v>
          </cell>
        </row>
        <row r="283">
          <cell r="A283" t="str">
            <v>F0216</v>
          </cell>
          <cell r="D283" t="str">
            <v>1"</v>
          </cell>
        </row>
        <row r="284">
          <cell r="A284" t="str">
            <v>F0217</v>
          </cell>
          <cell r="D284" t="str">
            <v>1"</v>
          </cell>
        </row>
        <row r="285">
          <cell r="A285" t="str">
            <v>F0221</v>
          </cell>
          <cell r="D285" t="str">
            <v>3/4"</v>
          </cell>
        </row>
        <row r="286">
          <cell r="A286" t="str">
            <v>F0225</v>
          </cell>
          <cell r="D286" t="str">
            <v>1-1/2"</v>
          </cell>
        </row>
        <row r="287">
          <cell r="A287" t="str">
            <v>F0226</v>
          </cell>
          <cell r="D287" t="str">
            <v>1-1/2"</v>
          </cell>
        </row>
        <row r="288">
          <cell r="A288" t="str">
            <v>F0227</v>
          </cell>
          <cell r="D288" t="str">
            <v>2"</v>
          </cell>
        </row>
        <row r="289">
          <cell r="A289" t="str">
            <v>F0228</v>
          </cell>
          <cell r="D289" t="str">
            <v>3"</v>
          </cell>
        </row>
        <row r="290">
          <cell r="A290" t="str">
            <v>F0234</v>
          </cell>
        </row>
        <row r="291">
          <cell r="A291" t="str">
            <v>F0236</v>
          </cell>
        </row>
        <row r="292">
          <cell r="A292" t="str">
            <v>F0238</v>
          </cell>
        </row>
        <row r="293">
          <cell r="A293" t="str">
            <v>F0238-FT</v>
          </cell>
        </row>
        <row r="294">
          <cell r="A294" t="str">
            <v>F0239</v>
          </cell>
        </row>
        <row r="295">
          <cell r="A295" t="str">
            <v>F0240</v>
          </cell>
        </row>
        <row r="296">
          <cell r="A296" t="str">
            <v>F0241</v>
          </cell>
        </row>
        <row r="297">
          <cell r="A297" t="str">
            <v>F0242</v>
          </cell>
        </row>
        <row r="298">
          <cell r="A298" t="str">
            <v>F0243</v>
          </cell>
        </row>
        <row r="299">
          <cell r="A299" t="str">
            <v>F0244</v>
          </cell>
        </row>
        <row r="300">
          <cell r="A300" t="str">
            <v>F0250</v>
          </cell>
          <cell r="D300" t="str">
            <v>1/2"</v>
          </cell>
        </row>
        <row r="301">
          <cell r="A301" t="str">
            <v>F0250-FT</v>
          </cell>
          <cell r="D301" t="str">
            <v>1/2"</v>
          </cell>
        </row>
        <row r="302">
          <cell r="A302" t="str">
            <v>F0251</v>
          </cell>
        </row>
        <row r="303">
          <cell r="A303" t="str">
            <v>F0252</v>
          </cell>
        </row>
        <row r="304">
          <cell r="A304" t="str">
            <v>F0259</v>
          </cell>
        </row>
        <row r="305">
          <cell r="A305" t="str">
            <v>F0325</v>
          </cell>
        </row>
        <row r="306">
          <cell r="A306" t="str">
            <v>F0335</v>
          </cell>
        </row>
        <row r="307">
          <cell r="A307" t="str">
            <v>F0350</v>
          </cell>
        </row>
        <row r="308">
          <cell r="A308" t="str">
            <v>F0615</v>
          </cell>
          <cell r="D308" t="str">
            <v>1"</v>
          </cell>
        </row>
        <row r="309">
          <cell r="A309" t="str">
            <v>F0616</v>
          </cell>
          <cell r="D309" t="str">
            <v>1-1/2"</v>
          </cell>
        </row>
        <row r="310">
          <cell r="A310" t="str">
            <v>F0617</v>
          </cell>
          <cell r="D310" t="str">
            <v>2"</v>
          </cell>
        </row>
        <row r="311">
          <cell r="A311" t="str">
            <v>F0619</v>
          </cell>
          <cell r="D311" t="str">
            <v>3"</v>
          </cell>
        </row>
        <row r="312">
          <cell r="A312" t="str">
            <v>F0621</v>
          </cell>
          <cell r="D312" t="str">
            <v>4"</v>
          </cell>
        </row>
        <row r="313">
          <cell r="A313" t="str">
            <v>F0622</v>
          </cell>
          <cell r="D313" t="str">
            <v>6"</v>
          </cell>
        </row>
        <row r="314">
          <cell r="A314" t="str">
            <v>F1000</v>
          </cell>
          <cell r="D314" t="str">
            <v>3/4"</v>
          </cell>
        </row>
        <row r="315">
          <cell r="A315" t="str">
            <v>F1000-12</v>
          </cell>
          <cell r="D315" t="str">
            <v>3/4"</v>
          </cell>
        </row>
        <row r="316">
          <cell r="A316" t="str">
            <v>F1000-6</v>
          </cell>
          <cell r="D316" t="str">
            <v>3/4"</v>
          </cell>
        </row>
        <row r="317">
          <cell r="A317" t="str">
            <v>F1000GREEN</v>
          </cell>
          <cell r="D317" t="str">
            <v>3/4"</v>
          </cell>
        </row>
        <row r="318">
          <cell r="A318" t="str">
            <v>F1000SS</v>
          </cell>
          <cell r="D318" t="str">
            <v>3/4"</v>
          </cell>
        </row>
        <row r="319">
          <cell r="A319" t="str">
            <v>F1002</v>
          </cell>
          <cell r="D319" t="str">
            <v>3/4"</v>
          </cell>
        </row>
        <row r="320">
          <cell r="A320" t="str">
            <v>F1003</v>
          </cell>
          <cell r="D320" t="str">
            <v>3/4"</v>
          </cell>
        </row>
        <row r="321">
          <cell r="A321" t="str">
            <v>F1005</v>
          </cell>
          <cell r="D321" t="str">
            <v>3/4"</v>
          </cell>
        </row>
        <row r="322">
          <cell r="A322" t="str">
            <v>F1006</v>
          </cell>
          <cell r="D322" t="str">
            <v>3/4"</v>
          </cell>
        </row>
        <row r="323">
          <cell r="A323" t="str">
            <v>F1007</v>
          </cell>
          <cell r="D323" t="str">
            <v>3/4"</v>
          </cell>
        </row>
        <row r="324">
          <cell r="A324" t="str">
            <v>F1009</v>
          </cell>
          <cell r="D324" t="str">
            <v>3/4"</v>
          </cell>
        </row>
        <row r="325">
          <cell r="A325" t="str">
            <v>F1014</v>
          </cell>
          <cell r="D325" t="str">
            <v>3/4"</v>
          </cell>
        </row>
        <row r="326">
          <cell r="A326" t="str">
            <v>F1018</v>
          </cell>
          <cell r="D326" t="str">
            <v>3/4"</v>
          </cell>
        </row>
        <row r="327">
          <cell r="A327" t="str">
            <v>F1020</v>
          </cell>
          <cell r="D327" t="str">
            <v>3/4"</v>
          </cell>
        </row>
        <row r="328">
          <cell r="A328" t="str">
            <v>F1021</v>
          </cell>
          <cell r="D328" t="str">
            <v>3/4"</v>
          </cell>
        </row>
        <row r="329">
          <cell r="A329" t="str">
            <v>F1022-10</v>
          </cell>
          <cell r="D329" t="str">
            <v>3/4"</v>
          </cell>
        </row>
        <row r="330">
          <cell r="A330" t="str">
            <v>F1024</v>
          </cell>
          <cell r="D330" t="str">
            <v>3/4"</v>
          </cell>
        </row>
        <row r="331">
          <cell r="A331" t="str">
            <v>F1024 TOP KIT</v>
          </cell>
          <cell r="D331" t="str">
            <v>3/4"</v>
          </cell>
        </row>
        <row r="332">
          <cell r="A332" t="str">
            <v>F1024V</v>
          </cell>
          <cell r="D332" t="str">
            <v>3/4"</v>
          </cell>
        </row>
        <row r="333">
          <cell r="A333" t="str">
            <v>F1024W</v>
          </cell>
          <cell r="D333" t="str">
            <v>3/4"</v>
          </cell>
        </row>
        <row r="334">
          <cell r="A334" t="str">
            <v>F1051</v>
          </cell>
          <cell r="D334" t="str">
            <v>3/4"</v>
          </cell>
        </row>
        <row r="335">
          <cell r="A335" t="str">
            <v>F1071</v>
          </cell>
          <cell r="D335" t="str">
            <v>3/4"</v>
          </cell>
        </row>
        <row r="336">
          <cell r="A336" t="str">
            <v>F1073</v>
          </cell>
          <cell r="D336" t="str">
            <v>3/4"</v>
          </cell>
        </row>
        <row r="337">
          <cell r="A337" t="str">
            <v>F1076</v>
          </cell>
          <cell r="D337" t="str">
            <v>3/4"</v>
          </cell>
        </row>
        <row r="338">
          <cell r="A338" t="str">
            <v>F1076-10</v>
          </cell>
          <cell r="D338" t="str">
            <v>3/4"</v>
          </cell>
        </row>
        <row r="339">
          <cell r="A339" t="str">
            <v>F1093</v>
          </cell>
          <cell r="D339" t="str">
            <v>3/4"</v>
          </cell>
        </row>
        <row r="340">
          <cell r="A340" t="str">
            <v>F1111</v>
          </cell>
          <cell r="D340" t="str">
            <v>3/4"</v>
          </cell>
        </row>
        <row r="341">
          <cell r="A341" t="str">
            <v>F1118</v>
          </cell>
          <cell r="D341" t="str">
            <v>3/4"</v>
          </cell>
        </row>
        <row r="342">
          <cell r="A342" t="str">
            <v>F1120</v>
          </cell>
          <cell r="D342" t="str">
            <v>3/4"</v>
          </cell>
        </row>
        <row r="343">
          <cell r="A343" t="str">
            <v>F1221</v>
          </cell>
          <cell r="D343" t="str">
            <v>3/4"</v>
          </cell>
        </row>
        <row r="344">
          <cell r="A344" t="str">
            <v>F1863</v>
          </cell>
          <cell r="D344" t="str">
            <v>3/4"</v>
          </cell>
        </row>
        <row r="345">
          <cell r="A345" t="str">
            <v>F1863-12</v>
          </cell>
          <cell r="D345" t="str">
            <v>3/4"</v>
          </cell>
        </row>
        <row r="346">
          <cell r="A346" t="str">
            <v>F1863GREEN</v>
          </cell>
          <cell r="D346" t="str">
            <v>3/4"</v>
          </cell>
        </row>
        <row r="347">
          <cell r="A347" t="str">
            <v>F2000</v>
          </cell>
          <cell r="D347" t="str">
            <v>1"</v>
          </cell>
        </row>
        <row r="348">
          <cell r="A348" t="str">
            <v>F2000-12</v>
          </cell>
          <cell r="D348" t="str">
            <v>1"</v>
          </cell>
        </row>
        <row r="349">
          <cell r="A349" t="str">
            <v>F2000-6</v>
          </cell>
          <cell r="D349" t="str">
            <v>1"</v>
          </cell>
        </row>
        <row r="350">
          <cell r="A350" t="str">
            <v>F2000GREEN</v>
          </cell>
          <cell r="D350" t="str">
            <v>1"</v>
          </cell>
        </row>
        <row r="351">
          <cell r="A351" t="str">
            <v>F2000SS</v>
          </cell>
          <cell r="D351" t="str">
            <v>1"</v>
          </cell>
        </row>
        <row r="352">
          <cell r="A352" t="str">
            <v>F2002</v>
          </cell>
          <cell r="D352" t="str">
            <v>1"</v>
          </cell>
        </row>
        <row r="353">
          <cell r="A353" t="str">
            <v>F2002P</v>
          </cell>
          <cell r="D353" t="str">
            <v>1"</v>
          </cell>
        </row>
        <row r="354">
          <cell r="A354" t="str">
            <v>F2003</v>
          </cell>
          <cell r="D354" t="str">
            <v>1"</v>
          </cell>
        </row>
        <row r="355">
          <cell r="A355" t="str">
            <v>F2003P</v>
          </cell>
          <cell r="D355" t="str">
            <v>1"</v>
          </cell>
        </row>
        <row r="356">
          <cell r="A356" t="str">
            <v>F2004</v>
          </cell>
          <cell r="D356" t="str">
            <v>1"</v>
          </cell>
        </row>
        <row r="357">
          <cell r="A357" t="str">
            <v>F2005</v>
          </cell>
          <cell r="D357" t="str">
            <v>1"</v>
          </cell>
        </row>
        <row r="358">
          <cell r="A358" t="str">
            <v>F2005P</v>
          </cell>
          <cell r="D358" t="str">
            <v>1"</v>
          </cell>
        </row>
        <row r="359">
          <cell r="A359" t="str">
            <v>F2006</v>
          </cell>
          <cell r="D359" t="str">
            <v>1"</v>
          </cell>
        </row>
        <row r="360">
          <cell r="A360" t="str">
            <v>F2007</v>
          </cell>
          <cell r="D360" t="str">
            <v>1"</v>
          </cell>
        </row>
        <row r="361">
          <cell r="A361" t="str">
            <v>F2008</v>
          </cell>
          <cell r="D361" t="str">
            <v>1"</v>
          </cell>
        </row>
        <row r="362">
          <cell r="A362" t="str">
            <v>F2009</v>
          </cell>
          <cell r="D362" t="str">
            <v>1"</v>
          </cell>
        </row>
        <row r="363">
          <cell r="A363" t="str">
            <v>F2009P</v>
          </cell>
          <cell r="D363" t="str">
            <v>1"</v>
          </cell>
        </row>
        <row r="364">
          <cell r="A364" t="str">
            <v>F2011</v>
          </cell>
          <cell r="D364" t="str">
            <v>1"</v>
          </cell>
        </row>
        <row r="365">
          <cell r="A365" t="str">
            <v>F2012</v>
          </cell>
          <cell r="D365" t="str">
            <v>1"</v>
          </cell>
        </row>
        <row r="366">
          <cell r="A366" t="str">
            <v>F2014</v>
          </cell>
          <cell r="D366" t="str">
            <v>1"</v>
          </cell>
        </row>
        <row r="367">
          <cell r="A367" t="str">
            <v>F2018</v>
          </cell>
          <cell r="D367" t="str">
            <v>1"</v>
          </cell>
        </row>
        <row r="368">
          <cell r="A368" t="str">
            <v>F2020</v>
          </cell>
          <cell r="D368" t="str">
            <v>1"</v>
          </cell>
        </row>
        <row r="369">
          <cell r="A369" t="str">
            <v>F2021</v>
          </cell>
          <cell r="D369" t="str">
            <v>1"</v>
          </cell>
        </row>
        <row r="370">
          <cell r="A370" t="str">
            <v>F2021P</v>
          </cell>
          <cell r="D370" t="str">
            <v>1"</v>
          </cell>
        </row>
        <row r="371">
          <cell r="A371" t="str">
            <v>F2022-10</v>
          </cell>
          <cell r="D371" t="str">
            <v>1"</v>
          </cell>
        </row>
        <row r="372">
          <cell r="A372" t="str">
            <v>F2022-10P</v>
          </cell>
          <cell r="D372" t="str">
            <v>1"</v>
          </cell>
        </row>
        <row r="373">
          <cell r="A373" t="str">
            <v>F2024</v>
          </cell>
          <cell r="D373" t="str">
            <v>1"</v>
          </cell>
        </row>
        <row r="374">
          <cell r="A374" t="str">
            <v>F2024 TOP KIT</v>
          </cell>
          <cell r="D374" t="str">
            <v>1"</v>
          </cell>
        </row>
        <row r="375">
          <cell r="A375" t="str">
            <v>F2024P</v>
          </cell>
          <cell r="D375" t="str">
            <v>1"</v>
          </cell>
        </row>
        <row r="376">
          <cell r="A376" t="str">
            <v>F2024V</v>
          </cell>
          <cell r="D376" t="str">
            <v>1"</v>
          </cell>
        </row>
        <row r="377">
          <cell r="A377" t="str">
            <v>F2024W</v>
          </cell>
          <cell r="D377" t="str">
            <v>1"</v>
          </cell>
        </row>
        <row r="378">
          <cell r="A378" t="str">
            <v>F2025</v>
          </cell>
          <cell r="D378" t="str">
            <v>1"</v>
          </cell>
        </row>
        <row r="379">
          <cell r="A379" t="str">
            <v>F2026</v>
          </cell>
          <cell r="D379" t="str">
            <v>1"</v>
          </cell>
        </row>
        <row r="380">
          <cell r="A380" t="str">
            <v>F2051</v>
          </cell>
          <cell r="D380" t="str">
            <v>1"</v>
          </cell>
        </row>
        <row r="381">
          <cell r="A381" t="str">
            <v>F2065</v>
          </cell>
          <cell r="D381" t="str">
            <v>1"</v>
          </cell>
        </row>
        <row r="382">
          <cell r="A382" t="str">
            <v>F2070</v>
          </cell>
          <cell r="D382" t="str">
            <v>1"</v>
          </cell>
        </row>
        <row r="383">
          <cell r="A383" t="str">
            <v>F2071</v>
          </cell>
          <cell r="D383" t="str">
            <v>1"</v>
          </cell>
        </row>
        <row r="384">
          <cell r="A384" t="str">
            <v>F2073</v>
          </cell>
          <cell r="D384" t="str">
            <v>1"</v>
          </cell>
        </row>
        <row r="385">
          <cell r="A385" t="str">
            <v>F2076</v>
          </cell>
          <cell r="D385" t="str">
            <v>1"</v>
          </cell>
        </row>
        <row r="386">
          <cell r="A386" t="str">
            <v>F2076-10</v>
          </cell>
          <cell r="D386" t="str">
            <v>1"</v>
          </cell>
        </row>
        <row r="387">
          <cell r="A387" t="str">
            <v>F2083</v>
          </cell>
          <cell r="D387" t="str">
            <v>1"</v>
          </cell>
        </row>
        <row r="388">
          <cell r="A388" t="str">
            <v>F2093</v>
          </cell>
          <cell r="D388" t="str">
            <v>1"</v>
          </cell>
        </row>
        <row r="389">
          <cell r="A389" t="str">
            <v>F2107</v>
          </cell>
          <cell r="D389" t="str">
            <v>1"</v>
          </cell>
        </row>
        <row r="390">
          <cell r="A390" t="str">
            <v>F2112</v>
          </cell>
          <cell r="D390" t="str">
            <v>1"</v>
          </cell>
        </row>
        <row r="391">
          <cell r="A391" t="str">
            <v>F2118</v>
          </cell>
          <cell r="D391" t="str">
            <v>1"</v>
          </cell>
        </row>
        <row r="392">
          <cell r="A392" t="str">
            <v>F2118P</v>
          </cell>
          <cell r="D392" t="str">
            <v>1"</v>
          </cell>
        </row>
        <row r="393">
          <cell r="A393" t="str">
            <v>F2121</v>
          </cell>
          <cell r="D393" t="str">
            <v>1"</v>
          </cell>
        </row>
        <row r="394">
          <cell r="A394" t="str">
            <v>F2210</v>
          </cell>
          <cell r="D394" t="str">
            <v>1"</v>
          </cell>
        </row>
        <row r="395">
          <cell r="A395" t="str">
            <v>F2210C</v>
          </cell>
          <cell r="D395" t="str">
            <v>1"</v>
          </cell>
        </row>
        <row r="396">
          <cell r="A396" t="str">
            <v>F2218</v>
          </cell>
          <cell r="D396" t="str">
            <v>1"</v>
          </cell>
        </row>
        <row r="397">
          <cell r="A397" t="str">
            <v>F2218P</v>
          </cell>
          <cell r="D397" t="str">
            <v>1"</v>
          </cell>
        </row>
        <row r="398">
          <cell r="A398" t="str">
            <v>F2220</v>
          </cell>
          <cell r="D398" t="str">
            <v>1"</v>
          </cell>
        </row>
        <row r="399">
          <cell r="A399" t="str">
            <v>F2221</v>
          </cell>
          <cell r="D399" t="str">
            <v>1"</v>
          </cell>
        </row>
        <row r="400">
          <cell r="A400" t="str">
            <v>F2222</v>
          </cell>
          <cell r="D400" t="str">
            <v>1"</v>
          </cell>
        </row>
        <row r="401">
          <cell r="A401" t="str">
            <v>F2231</v>
          </cell>
          <cell r="D401" t="str">
            <v>1"</v>
          </cell>
        </row>
        <row r="402">
          <cell r="A402" t="str">
            <v>F28031</v>
          </cell>
          <cell r="D402" t="str">
            <v>1"</v>
          </cell>
        </row>
        <row r="403">
          <cell r="A403" t="str">
            <v>F28070</v>
          </cell>
          <cell r="D403" t="str">
            <v>1"</v>
          </cell>
        </row>
        <row r="404">
          <cell r="A404" t="str">
            <v>F28070 FIT-GBOX ONLY</v>
          </cell>
          <cell r="D404" t="str">
            <v>1"</v>
          </cell>
        </row>
        <row r="405">
          <cell r="A405" t="str">
            <v>F28072</v>
          </cell>
          <cell r="D405" t="str">
            <v>1"</v>
          </cell>
        </row>
        <row r="406">
          <cell r="A406" t="str">
            <v>F28090</v>
          </cell>
          <cell r="D406" t="str">
            <v>1"</v>
          </cell>
        </row>
        <row r="407">
          <cell r="A407" t="str">
            <v>F28090 FIT-GBOX ONLY</v>
          </cell>
          <cell r="D407" t="str">
            <v>1"</v>
          </cell>
        </row>
        <row r="408">
          <cell r="A408" t="str">
            <v>F28092</v>
          </cell>
          <cell r="D408" t="str">
            <v>1"</v>
          </cell>
        </row>
        <row r="409">
          <cell r="A409" t="str">
            <v>F28099</v>
          </cell>
          <cell r="D409" t="str">
            <v>1"</v>
          </cell>
        </row>
        <row r="410">
          <cell r="A410" t="str">
            <v>F28099 FIT-GBOX ONLY</v>
          </cell>
          <cell r="D410" t="str">
            <v>1"</v>
          </cell>
        </row>
        <row r="411">
          <cell r="A411" t="str">
            <v>F28235</v>
          </cell>
          <cell r="D411" t="str">
            <v>1"</v>
          </cell>
        </row>
        <row r="412">
          <cell r="A412" t="str">
            <v>F28235 FIT-GBOX ONLY</v>
          </cell>
          <cell r="D412" t="str">
            <v>1"</v>
          </cell>
        </row>
        <row r="413">
          <cell r="A413" t="str">
            <v>F2863</v>
          </cell>
          <cell r="D413" t="str">
            <v>1"</v>
          </cell>
        </row>
        <row r="414">
          <cell r="A414" t="str">
            <v>F2863-12</v>
          </cell>
          <cell r="D414" t="str">
            <v>1"</v>
          </cell>
        </row>
        <row r="415">
          <cell r="A415" t="str">
            <v>F2863GREEN</v>
          </cell>
          <cell r="D415" t="str">
            <v>1"</v>
          </cell>
        </row>
        <row r="416">
          <cell r="A416" t="str">
            <v>F3100</v>
          </cell>
        </row>
        <row r="417">
          <cell r="A417" t="str">
            <v>F3111</v>
          </cell>
        </row>
        <row r="418">
          <cell r="A418" t="str">
            <v>F3125</v>
          </cell>
        </row>
        <row r="419">
          <cell r="A419" t="str">
            <v>F3150</v>
          </cell>
        </row>
        <row r="420">
          <cell r="A420" t="str">
            <v>F3175</v>
          </cell>
        </row>
        <row r="421">
          <cell r="A421" t="str">
            <v>F3400</v>
          </cell>
        </row>
        <row r="422">
          <cell r="A422" t="str">
            <v>F3411</v>
          </cell>
        </row>
        <row r="423">
          <cell r="A423" t="str">
            <v>F3425</v>
          </cell>
        </row>
        <row r="424">
          <cell r="A424" t="str">
            <v>F3450</v>
          </cell>
        </row>
        <row r="425">
          <cell r="A425" t="str">
            <v>F4000</v>
          </cell>
          <cell r="D425" t="str">
            <v>1.5"</v>
          </cell>
        </row>
        <row r="426">
          <cell r="A426" t="str">
            <v>F4000-4</v>
          </cell>
          <cell r="D426" t="str">
            <v>1.5"</v>
          </cell>
        </row>
        <row r="427">
          <cell r="A427" t="str">
            <v>F4000GREEN</v>
          </cell>
          <cell r="D427" t="str">
            <v>1.5"</v>
          </cell>
        </row>
        <row r="428">
          <cell r="A428" t="str">
            <v>F4000SS</v>
          </cell>
          <cell r="D428" t="str">
            <v>1.5"</v>
          </cell>
        </row>
        <row r="429">
          <cell r="A429" t="str">
            <v>F4002</v>
          </cell>
          <cell r="D429" t="str">
            <v>1.5"</v>
          </cell>
        </row>
        <row r="430">
          <cell r="A430" t="str">
            <v>F4003</v>
          </cell>
          <cell r="D430" t="str">
            <v>1.5"</v>
          </cell>
        </row>
        <row r="431">
          <cell r="A431" t="str">
            <v>F4004</v>
          </cell>
          <cell r="D431" t="str">
            <v>1.5"</v>
          </cell>
        </row>
        <row r="432">
          <cell r="A432" t="str">
            <v>F4005</v>
          </cell>
          <cell r="D432" t="str">
            <v>1.5"</v>
          </cell>
        </row>
        <row r="433">
          <cell r="A433" t="str">
            <v>F4006</v>
          </cell>
          <cell r="D433" t="str">
            <v>1.5"</v>
          </cell>
        </row>
        <row r="434">
          <cell r="A434" t="str">
            <v>F400650-1</v>
          </cell>
          <cell r="D434" t="str">
            <v>1.5"</v>
          </cell>
        </row>
        <row r="435">
          <cell r="A435" t="str">
            <v>F400650-3</v>
          </cell>
          <cell r="D435" t="str">
            <v>1.5"</v>
          </cell>
        </row>
        <row r="436">
          <cell r="A436" t="str">
            <v>F4008</v>
          </cell>
          <cell r="D436" t="str">
            <v>1.5"</v>
          </cell>
        </row>
        <row r="437">
          <cell r="A437" t="str">
            <v>F4009</v>
          </cell>
          <cell r="D437" t="str">
            <v>1.5"</v>
          </cell>
        </row>
        <row r="438">
          <cell r="A438" t="str">
            <v>F4011</v>
          </cell>
          <cell r="D438" t="str">
            <v>1.5"</v>
          </cell>
        </row>
        <row r="439">
          <cell r="A439" t="str">
            <v>F4012</v>
          </cell>
          <cell r="D439" t="str">
            <v>1.5"</v>
          </cell>
        </row>
        <row r="440">
          <cell r="A440" t="str">
            <v>F4020</v>
          </cell>
          <cell r="D440" t="str">
            <v>1.5"</v>
          </cell>
        </row>
        <row r="441">
          <cell r="A441" t="str">
            <v>F4022-10</v>
          </cell>
          <cell r="D441" t="str">
            <v>1.5"</v>
          </cell>
        </row>
        <row r="442">
          <cell r="A442" t="str">
            <v>F4051</v>
          </cell>
          <cell r="D442" t="str">
            <v>1.5"</v>
          </cell>
        </row>
        <row r="443">
          <cell r="A443" t="str">
            <v>F4065</v>
          </cell>
          <cell r="D443" t="str">
            <v>1.5"</v>
          </cell>
        </row>
        <row r="444">
          <cell r="A444" t="str">
            <v>F4065V</v>
          </cell>
          <cell r="D444" t="str">
            <v>1.5"</v>
          </cell>
        </row>
        <row r="445">
          <cell r="A445" t="str">
            <v>F4067</v>
          </cell>
          <cell r="D445" t="str">
            <v>1.5"</v>
          </cell>
        </row>
        <row r="446">
          <cell r="A446" t="str">
            <v>F4068</v>
          </cell>
          <cell r="D446" t="str">
            <v>1.5"</v>
          </cell>
        </row>
        <row r="447">
          <cell r="A447" t="str">
            <v>F4069</v>
          </cell>
          <cell r="D447" t="str">
            <v>1.5"</v>
          </cell>
        </row>
        <row r="448">
          <cell r="A448" t="str">
            <v>F4070</v>
          </cell>
          <cell r="D448" t="str">
            <v>1.5"</v>
          </cell>
        </row>
        <row r="449">
          <cell r="A449" t="str">
            <v>F4076</v>
          </cell>
          <cell r="D449" t="str">
            <v>1.5"</v>
          </cell>
        </row>
        <row r="450">
          <cell r="A450" t="str">
            <v>F4076-10</v>
          </cell>
          <cell r="D450" t="str">
            <v>1.5"</v>
          </cell>
        </row>
        <row r="451">
          <cell r="A451" t="str">
            <v>F41005-15.5</v>
          </cell>
          <cell r="D451" t="str">
            <v>1.5"</v>
          </cell>
        </row>
        <row r="452">
          <cell r="A452" t="str">
            <v>F41005-34.5</v>
          </cell>
          <cell r="D452" t="str">
            <v>1.5"</v>
          </cell>
        </row>
        <row r="453">
          <cell r="A453" t="str">
            <v>F4110</v>
          </cell>
          <cell r="D453" t="str">
            <v>1.5"</v>
          </cell>
        </row>
        <row r="454">
          <cell r="A454" t="str">
            <v>F4112</v>
          </cell>
          <cell r="D454" t="str">
            <v>1.5"</v>
          </cell>
        </row>
        <row r="455">
          <cell r="A455" t="str">
            <v>F4206</v>
          </cell>
          <cell r="D455" t="str">
            <v>1.5"</v>
          </cell>
        </row>
        <row r="456">
          <cell r="A456" t="str">
            <v>F4207</v>
          </cell>
          <cell r="D456" t="str">
            <v>1.5"</v>
          </cell>
        </row>
        <row r="457">
          <cell r="A457" t="str">
            <v>F4210</v>
          </cell>
          <cell r="D457" t="str">
            <v>1.5"</v>
          </cell>
        </row>
        <row r="458">
          <cell r="A458" t="str">
            <v>F4210C</v>
          </cell>
          <cell r="D458" t="str">
            <v>1.5"</v>
          </cell>
        </row>
        <row r="459">
          <cell r="A459" t="str">
            <v>F4218</v>
          </cell>
          <cell r="D459" t="str">
            <v>1.5"</v>
          </cell>
        </row>
        <row r="460">
          <cell r="A460" t="str">
            <v>F4221</v>
          </cell>
          <cell r="D460" t="str">
            <v>1.5"</v>
          </cell>
        </row>
        <row r="461">
          <cell r="A461" t="str">
            <v>F4223</v>
          </cell>
          <cell r="D461" t="str">
            <v>1.5"</v>
          </cell>
        </row>
        <row r="462">
          <cell r="A462" t="str">
            <v>F4231</v>
          </cell>
          <cell r="D462" t="str">
            <v>1.5"</v>
          </cell>
        </row>
        <row r="463">
          <cell r="A463" t="str">
            <v>F4241</v>
          </cell>
          <cell r="D463" t="str">
            <v>1.5"</v>
          </cell>
        </row>
        <row r="464">
          <cell r="A464" t="str">
            <v>F4418</v>
          </cell>
          <cell r="D464" t="str">
            <v>1.5"</v>
          </cell>
        </row>
        <row r="465">
          <cell r="A465" t="str">
            <v>F4420</v>
          </cell>
          <cell r="D465" t="str">
            <v>1.5"</v>
          </cell>
        </row>
        <row r="466">
          <cell r="A466" t="str">
            <v>F4444</v>
          </cell>
          <cell r="D466" t="str">
            <v>1.5"</v>
          </cell>
        </row>
        <row r="467">
          <cell r="A467" t="str">
            <v>F4863</v>
          </cell>
          <cell r="D467" t="str">
            <v>1.5"</v>
          </cell>
        </row>
        <row r="468">
          <cell r="A468" t="str">
            <v>F4863-4</v>
          </cell>
          <cell r="D468" t="str">
            <v>1.5"</v>
          </cell>
        </row>
        <row r="469">
          <cell r="A469" t="str">
            <v>F4863GREEN</v>
          </cell>
          <cell r="D469" t="str">
            <v>1.5"</v>
          </cell>
        </row>
        <row r="470">
          <cell r="A470" t="str">
            <v>F5000</v>
          </cell>
          <cell r="D470" t="str">
            <v>2"</v>
          </cell>
        </row>
        <row r="471">
          <cell r="A471" t="str">
            <v>F5000-4</v>
          </cell>
          <cell r="D471" t="str">
            <v>2"</v>
          </cell>
        </row>
        <row r="472">
          <cell r="A472" t="str">
            <v>F5000GREEN</v>
          </cell>
          <cell r="D472" t="str">
            <v>2"</v>
          </cell>
        </row>
        <row r="473">
          <cell r="A473" t="str">
            <v>F5000SS</v>
          </cell>
          <cell r="D473" t="str">
            <v>2"</v>
          </cell>
        </row>
        <row r="474">
          <cell r="A474" t="str">
            <v>F5002</v>
          </cell>
          <cell r="D474" t="str">
            <v>2"</v>
          </cell>
        </row>
        <row r="475">
          <cell r="A475" t="str">
            <v>F5003</v>
          </cell>
          <cell r="D475" t="str">
            <v>2"</v>
          </cell>
        </row>
        <row r="476">
          <cell r="A476" t="str">
            <v>F5004</v>
          </cell>
          <cell r="D476" t="str">
            <v>2"</v>
          </cell>
        </row>
        <row r="477">
          <cell r="A477" t="str">
            <v>F5005</v>
          </cell>
          <cell r="D477" t="str">
            <v>2"</v>
          </cell>
        </row>
        <row r="478">
          <cell r="A478" t="str">
            <v>F5006</v>
          </cell>
          <cell r="D478" t="str">
            <v>2"</v>
          </cell>
        </row>
        <row r="479">
          <cell r="A479" t="str">
            <v>F5008</v>
          </cell>
          <cell r="D479" t="str">
            <v>2"</v>
          </cell>
        </row>
        <row r="480">
          <cell r="A480" t="str">
            <v>F5009</v>
          </cell>
          <cell r="D480" t="str">
            <v>2"</v>
          </cell>
        </row>
        <row r="481">
          <cell r="A481" t="str">
            <v>F5011</v>
          </cell>
          <cell r="D481" t="str">
            <v>2"</v>
          </cell>
        </row>
        <row r="482">
          <cell r="A482" t="str">
            <v>F5012</v>
          </cell>
          <cell r="D482" t="str">
            <v>2"</v>
          </cell>
        </row>
        <row r="483">
          <cell r="A483" t="str">
            <v>F5020</v>
          </cell>
          <cell r="D483" t="str">
            <v>2"</v>
          </cell>
        </row>
        <row r="484">
          <cell r="A484" t="str">
            <v>F5022-10</v>
          </cell>
          <cell r="D484" t="str">
            <v>2"</v>
          </cell>
        </row>
        <row r="485">
          <cell r="A485" t="str">
            <v>F5051</v>
          </cell>
          <cell r="D485" t="str">
            <v>2"</v>
          </cell>
        </row>
        <row r="486">
          <cell r="A486" t="str">
            <v>F5065</v>
          </cell>
          <cell r="D486" t="str">
            <v>2"</v>
          </cell>
        </row>
        <row r="487">
          <cell r="A487" t="str">
            <v>F5070</v>
          </cell>
          <cell r="D487" t="str">
            <v>2"</v>
          </cell>
        </row>
        <row r="488">
          <cell r="A488" t="str">
            <v>F5076</v>
          </cell>
          <cell r="D488" t="str">
            <v>2"</v>
          </cell>
        </row>
        <row r="489">
          <cell r="A489" t="str">
            <v>F5076-10</v>
          </cell>
          <cell r="D489" t="str">
            <v>2"</v>
          </cell>
        </row>
        <row r="490">
          <cell r="A490" t="str">
            <v>F5110</v>
          </cell>
          <cell r="D490" t="str">
            <v>2"</v>
          </cell>
        </row>
        <row r="491">
          <cell r="A491" t="str">
            <v>F5112</v>
          </cell>
          <cell r="D491" t="str">
            <v>2"</v>
          </cell>
        </row>
        <row r="492">
          <cell r="A492" t="str">
            <v>F5206</v>
          </cell>
          <cell r="D492" t="str">
            <v>2"</v>
          </cell>
        </row>
        <row r="493">
          <cell r="A493" t="str">
            <v>F5207</v>
          </cell>
          <cell r="D493" t="str">
            <v>2"</v>
          </cell>
        </row>
        <row r="494">
          <cell r="A494" t="str">
            <v>F5210</v>
          </cell>
          <cell r="D494" t="str">
            <v>2"</v>
          </cell>
        </row>
        <row r="495">
          <cell r="A495" t="str">
            <v>F5210C</v>
          </cell>
          <cell r="D495" t="str">
            <v>2"</v>
          </cell>
        </row>
        <row r="496">
          <cell r="A496" t="str">
            <v>F5221</v>
          </cell>
          <cell r="D496" t="str">
            <v>2"</v>
          </cell>
        </row>
        <row r="497">
          <cell r="A497" t="str">
            <v>F5223</v>
          </cell>
          <cell r="D497" t="str">
            <v>2"</v>
          </cell>
        </row>
        <row r="498">
          <cell r="A498" t="str">
            <v>F5231</v>
          </cell>
          <cell r="D498" t="str">
            <v>2"</v>
          </cell>
        </row>
        <row r="499">
          <cell r="A499" t="str">
            <v>F5241</v>
          </cell>
          <cell r="D499" t="str">
            <v>2"</v>
          </cell>
        </row>
        <row r="500">
          <cell r="A500" t="str">
            <v>F5418</v>
          </cell>
          <cell r="D500" t="str">
            <v>2"</v>
          </cell>
        </row>
        <row r="501">
          <cell r="A501" t="str">
            <v>F5421</v>
          </cell>
          <cell r="D501" t="str">
            <v>2"</v>
          </cell>
        </row>
        <row r="502">
          <cell r="A502" t="str">
            <v>F5518</v>
          </cell>
          <cell r="D502" t="str">
            <v>2"</v>
          </cell>
        </row>
        <row r="503">
          <cell r="A503" t="str">
            <v>F5555</v>
          </cell>
          <cell r="D503" t="str">
            <v>2"</v>
          </cell>
        </row>
        <row r="504">
          <cell r="A504" t="str">
            <v>F5863</v>
          </cell>
          <cell r="D504" t="str">
            <v>2"</v>
          </cell>
        </row>
        <row r="505">
          <cell r="A505" t="str">
            <v>F5863-4</v>
          </cell>
          <cell r="D505" t="str">
            <v>2"</v>
          </cell>
        </row>
        <row r="506">
          <cell r="A506" t="str">
            <v>F5863GREEN</v>
          </cell>
          <cell r="D506" t="str">
            <v>2"</v>
          </cell>
        </row>
        <row r="507">
          <cell r="A507" t="str">
            <v>FBV-125</v>
          </cell>
        </row>
        <row r="508">
          <cell r="A508" t="str">
            <v>FBV-250</v>
          </cell>
        </row>
        <row r="509">
          <cell r="A509" t="str">
            <v>FBV-255025</v>
          </cell>
        </row>
        <row r="510">
          <cell r="A510" t="str">
            <v>FBV-380</v>
          </cell>
        </row>
        <row r="511">
          <cell r="A511" t="str">
            <v>FBV-385025</v>
          </cell>
        </row>
        <row r="512">
          <cell r="A512" t="str">
            <v>FBV-500</v>
          </cell>
        </row>
        <row r="513">
          <cell r="A513" t="str">
            <v>FBV-505025</v>
          </cell>
        </row>
        <row r="514">
          <cell r="A514" t="str">
            <v>FC0162</v>
          </cell>
          <cell r="D514" t="str">
            <v>1"</v>
          </cell>
        </row>
        <row r="515">
          <cell r="A515" t="str">
            <v>FC0165</v>
          </cell>
          <cell r="D515" t="str">
            <v>1"</v>
          </cell>
        </row>
        <row r="516">
          <cell r="A516" t="str">
            <v>FC0166</v>
          </cell>
          <cell r="D516" t="str">
            <v>1"</v>
          </cell>
        </row>
        <row r="517">
          <cell r="A517" t="str">
            <v>FC0167</v>
          </cell>
          <cell r="D517" t="str">
            <v>1"</v>
          </cell>
        </row>
        <row r="518">
          <cell r="A518" t="str">
            <v>FC0168</v>
          </cell>
          <cell r="D518" t="str">
            <v>1"</v>
          </cell>
        </row>
        <row r="519">
          <cell r="A519" t="str">
            <v>FC0169</v>
          </cell>
          <cell r="D519" t="str">
            <v>1"</v>
          </cell>
        </row>
        <row r="520">
          <cell r="A520" t="str">
            <v>FC0170</v>
          </cell>
          <cell r="D520" t="str">
            <v>1"</v>
          </cell>
        </row>
        <row r="521">
          <cell r="A521" t="str">
            <v>FC0190</v>
          </cell>
          <cell r="D521" t="str">
            <v>1"</v>
          </cell>
        </row>
        <row r="522">
          <cell r="A522" t="str">
            <v>FC1002</v>
          </cell>
          <cell r="D522" t="str">
            <v>3/4"</v>
          </cell>
        </row>
        <row r="523">
          <cell r="A523" t="str">
            <v>FC1003</v>
          </cell>
          <cell r="D523" t="str">
            <v>3/4"</v>
          </cell>
        </row>
        <row r="524">
          <cell r="A524" t="str">
            <v>FC1004</v>
          </cell>
          <cell r="D524" t="str">
            <v>3/4"</v>
          </cell>
        </row>
        <row r="525">
          <cell r="A525" t="str">
            <v>FC1005</v>
          </cell>
          <cell r="D525" t="str">
            <v>3/4"</v>
          </cell>
        </row>
        <row r="526">
          <cell r="A526" t="str">
            <v>FC1006</v>
          </cell>
          <cell r="D526" t="str">
            <v>3/4"</v>
          </cell>
        </row>
        <row r="527">
          <cell r="A527" t="str">
            <v>FC1009</v>
          </cell>
          <cell r="D527" t="str">
            <v>3/4"</v>
          </cell>
        </row>
        <row r="528">
          <cell r="A528" t="str">
            <v>FC1014</v>
          </cell>
          <cell r="D528" t="str">
            <v>3/4"</v>
          </cell>
        </row>
        <row r="529">
          <cell r="A529" t="str">
            <v>FC1018</v>
          </cell>
          <cell r="D529" t="str">
            <v>3/4"</v>
          </cell>
        </row>
        <row r="530">
          <cell r="A530" t="str">
            <v>FC1023</v>
          </cell>
          <cell r="D530" t="str">
            <v>3/4"</v>
          </cell>
        </row>
        <row r="531">
          <cell r="A531" t="str">
            <v>FC1024</v>
          </cell>
          <cell r="D531" t="str">
            <v>3/4"</v>
          </cell>
        </row>
        <row r="532">
          <cell r="A532" t="str">
            <v>FC1024V</v>
          </cell>
          <cell r="D532" t="str">
            <v>3/4"</v>
          </cell>
        </row>
        <row r="533">
          <cell r="A533" t="str">
            <v>FC1024W</v>
          </cell>
          <cell r="D533" t="str">
            <v>3/4"</v>
          </cell>
        </row>
        <row r="534">
          <cell r="A534" t="str">
            <v>FC1033</v>
          </cell>
          <cell r="D534" t="str">
            <v>3/4"</v>
          </cell>
        </row>
        <row r="535">
          <cell r="A535" t="str">
            <v>FC1050</v>
          </cell>
          <cell r="D535" t="str">
            <v>3/4"</v>
          </cell>
        </row>
        <row r="536">
          <cell r="A536" t="str">
            <v>FC1051</v>
          </cell>
          <cell r="D536" t="str">
            <v>3/4"</v>
          </cell>
        </row>
        <row r="537">
          <cell r="A537" t="str">
            <v>FC1075</v>
          </cell>
          <cell r="D537" t="str">
            <v>3/4"</v>
          </cell>
        </row>
        <row r="538">
          <cell r="A538" t="str">
            <v>FC1076-10</v>
          </cell>
          <cell r="D538" t="str">
            <v>3/4"</v>
          </cell>
        </row>
        <row r="539">
          <cell r="A539" t="str">
            <v>FC1093</v>
          </cell>
          <cell r="D539" t="str">
            <v>3/4"</v>
          </cell>
        </row>
        <row r="540">
          <cell r="A540" t="str">
            <v>FC1100</v>
          </cell>
          <cell r="D540" t="str">
            <v>3/4"</v>
          </cell>
        </row>
        <row r="541">
          <cell r="A541" t="str">
            <v>FC1111</v>
          </cell>
          <cell r="D541" t="str">
            <v>3/4"</v>
          </cell>
        </row>
        <row r="542">
          <cell r="A542" t="str">
            <v>FC1118</v>
          </cell>
          <cell r="D542" t="str">
            <v>3/4"</v>
          </cell>
        </row>
        <row r="543">
          <cell r="A543" t="str">
            <v>FC1120</v>
          </cell>
          <cell r="D543" t="str">
            <v>3/4"</v>
          </cell>
        </row>
        <row r="544">
          <cell r="A544" t="str">
            <v>FC2002</v>
          </cell>
          <cell r="D544" t="str">
            <v>1"</v>
          </cell>
        </row>
        <row r="545">
          <cell r="A545" t="str">
            <v>FC2003</v>
          </cell>
          <cell r="D545" t="str">
            <v>1"</v>
          </cell>
        </row>
        <row r="546">
          <cell r="A546" t="str">
            <v>FC2004</v>
          </cell>
          <cell r="D546" t="str">
            <v>1"</v>
          </cell>
        </row>
        <row r="547">
          <cell r="A547" t="str">
            <v>FC2005</v>
          </cell>
          <cell r="D547" t="str">
            <v>1"</v>
          </cell>
        </row>
        <row r="548">
          <cell r="A548" t="str">
            <v>FC2006</v>
          </cell>
          <cell r="D548" t="str">
            <v>1"</v>
          </cell>
        </row>
        <row r="549">
          <cell r="A549" t="str">
            <v>FC2009</v>
          </cell>
          <cell r="D549" t="str">
            <v>1"</v>
          </cell>
        </row>
        <row r="550">
          <cell r="A550" t="str">
            <v>FC2012</v>
          </cell>
          <cell r="D550" t="str">
            <v>1"</v>
          </cell>
        </row>
        <row r="551">
          <cell r="A551" t="str">
            <v>FC2014</v>
          </cell>
          <cell r="D551" t="str">
            <v>1"</v>
          </cell>
        </row>
        <row r="552">
          <cell r="A552" t="str">
            <v>FC2018</v>
          </cell>
          <cell r="D552" t="str">
            <v>1"</v>
          </cell>
        </row>
        <row r="553">
          <cell r="A553" t="str">
            <v>FC2023</v>
          </cell>
          <cell r="D553" t="str">
            <v>1"</v>
          </cell>
        </row>
        <row r="554">
          <cell r="A554" t="str">
            <v>FC2024</v>
          </cell>
          <cell r="D554" t="str">
            <v>1"</v>
          </cell>
        </row>
        <row r="555">
          <cell r="A555" t="str">
            <v>FC2024V</v>
          </cell>
          <cell r="D555" t="str">
            <v>1"</v>
          </cell>
        </row>
        <row r="556">
          <cell r="A556" t="str">
            <v>FC2024W</v>
          </cell>
          <cell r="D556" t="str">
            <v>1"</v>
          </cell>
        </row>
        <row r="557">
          <cell r="A557" t="str">
            <v>FC2033</v>
          </cell>
          <cell r="D557" t="str">
            <v>1"</v>
          </cell>
        </row>
        <row r="558">
          <cell r="A558" t="str">
            <v>FC2050</v>
          </cell>
          <cell r="D558" t="str">
            <v>1"</v>
          </cell>
        </row>
        <row r="559">
          <cell r="A559" t="str">
            <v>FC2051</v>
          </cell>
          <cell r="D559" t="str">
            <v>1"</v>
          </cell>
        </row>
        <row r="560">
          <cell r="A560" t="str">
            <v>FC2075</v>
          </cell>
          <cell r="D560" t="str">
            <v>1"</v>
          </cell>
        </row>
        <row r="561">
          <cell r="A561" t="str">
            <v>FC2076-10</v>
          </cell>
          <cell r="D561" t="str">
            <v>1"</v>
          </cell>
        </row>
        <row r="562">
          <cell r="A562" t="str">
            <v>FC2093</v>
          </cell>
          <cell r="D562" t="str">
            <v>1"</v>
          </cell>
        </row>
        <row r="563">
          <cell r="A563" t="str">
            <v>FC2100</v>
          </cell>
          <cell r="D563" t="str">
            <v>1"</v>
          </cell>
        </row>
        <row r="564">
          <cell r="A564" t="str">
            <v>FC2107</v>
          </cell>
          <cell r="D564" t="str">
            <v>1"</v>
          </cell>
        </row>
        <row r="565">
          <cell r="A565" t="str">
            <v>FC2110</v>
          </cell>
          <cell r="D565" t="str">
            <v>1"</v>
          </cell>
        </row>
        <row r="566">
          <cell r="A566" t="str">
            <v>FC2118</v>
          </cell>
          <cell r="D566" t="str">
            <v>1"</v>
          </cell>
        </row>
        <row r="567">
          <cell r="A567" t="str">
            <v>FC2121</v>
          </cell>
          <cell r="D567" t="str">
            <v>1"</v>
          </cell>
        </row>
        <row r="568">
          <cell r="A568" t="str">
            <v>FC2210C</v>
          </cell>
          <cell r="D568" t="str">
            <v>1"</v>
          </cell>
        </row>
        <row r="569">
          <cell r="A569" t="str">
            <v>FC2218</v>
          </cell>
          <cell r="D569" t="str">
            <v>1"</v>
          </cell>
        </row>
        <row r="570">
          <cell r="A570" t="str">
            <v>FC2220</v>
          </cell>
          <cell r="D570" t="str">
            <v>1"</v>
          </cell>
        </row>
        <row r="571">
          <cell r="A571" t="str">
            <v>FC2222</v>
          </cell>
          <cell r="D571" t="str">
            <v>1"</v>
          </cell>
        </row>
        <row r="572">
          <cell r="A572" t="str">
            <v>FC4002</v>
          </cell>
          <cell r="D572" t="str">
            <v>1.5"</v>
          </cell>
        </row>
        <row r="573">
          <cell r="A573" t="str">
            <v>FC4003</v>
          </cell>
          <cell r="D573" t="str">
            <v>1.5"</v>
          </cell>
        </row>
        <row r="574">
          <cell r="A574" t="str">
            <v>FC4004</v>
          </cell>
          <cell r="D574" t="str">
            <v>1.5"</v>
          </cell>
        </row>
        <row r="575">
          <cell r="A575" t="str">
            <v>FC4005</v>
          </cell>
          <cell r="D575" t="str">
            <v>1.5"</v>
          </cell>
        </row>
        <row r="576">
          <cell r="A576" t="str">
            <v>FC4006</v>
          </cell>
          <cell r="D576" t="str">
            <v>1.5"</v>
          </cell>
        </row>
        <row r="577">
          <cell r="A577" t="str">
            <v>FC4009</v>
          </cell>
          <cell r="D577" t="str">
            <v>1.5"</v>
          </cell>
        </row>
        <row r="578">
          <cell r="A578" t="str">
            <v>FC4012</v>
          </cell>
          <cell r="D578" t="str">
            <v>1.5"</v>
          </cell>
        </row>
        <row r="579">
          <cell r="A579" t="str">
            <v>FC4023</v>
          </cell>
          <cell r="D579" t="str">
            <v>1.5"</v>
          </cell>
        </row>
        <row r="580">
          <cell r="A580" t="str">
            <v>FC4033</v>
          </cell>
          <cell r="D580" t="str">
            <v>1.5"</v>
          </cell>
        </row>
        <row r="581">
          <cell r="A581" t="str">
            <v>FC4051</v>
          </cell>
          <cell r="D581" t="str">
            <v>1.5"</v>
          </cell>
        </row>
        <row r="582">
          <cell r="A582" t="str">
            <v>FC4076-10</v>
          </cell>
          <cell r="D582" t="str">
            <v>1.5"</v>
          </cell>
        </row>
        <row r="583">
          <cell r="A583" t="str">
            <v>FC4110</v>
          </cell>
          <cell r="D583" t="str">
            <v>1.5"</v>
          </cell>
        </row>
        <row r="584">
          <cell r="A584" t="str">
            <v>FC4206</v>
          </cell>
          <cell r="D584" t="str">
            <v>1.5"</v>
          </cell>
        </row>
        <row r="585">
          <cell r="A585" t="str">
            <v>FC4207</v>
          </cell>
          <cell r="D585" t="str">
            <v>1.5"</v>
          </cell>
        </row>
        <row r="586">
          <cell r="A586" t="str">
            <v>FC4210</v>
          </cell>
          <cell r="D586" t="str">
            <v>1.5"</v>
          </cell>
        </row>
        <row r="587">
          <cell r="A587" t="str">
            <v>FC4210C</v>
          </cell>
          <cell r="D587" t="str">
            <v>1.5"</v>
          </cell>
        </row>
        <row r="588">
          <cell r="A588" t="str">
            <v>FC4218</v>
          </cell>
          <cell r="D588" t="str">
            <v>1.5"</v>
          </cell>
        </row>
        <row r="589">
          <cell r="A589" t="str">
            <v>FC4221</v>
          </cell>
          <cell r="D589" t="str">
            <v>1.5"</v>
          </cell>
        </row>
        <row r="590">
          <cell r="A590" t="str">
            <v>FC4223</v>
          </cell>
          <cell r="D590" t="str">
            <v>1.5"</v>
          </cell>
        </row>
        <row r="591">
          <cell r="A591" t="str">
            <v>FC4418</v>
          </cell>
          <cell r="D591" t="str">
            <v>1.5"</v>
          </cell>
        </row>
        <row r="592">
          <cell r="A592" t="str">
            <v>FC4420</v>
          </cell>
          <cell r="D592" t="str">
            <v>1.5"</v>
          </cell>
        </row>
        <row r="593">
          <cell r="A593" t="str">
            <v>FC4444</v>
          </cell>
          <cell r="D593" t="str">
            <v>1.5"</v>
          </cell>
        </row>
        <row r="594">
          <cell r="A594" t="str">
            <v>FC5002</v>
          </cell>
          <cell r="D594" t="str">
            <v>2"</v>
          </cell>
        </row>
        <row r="595">
          <cell r="A595" t="str">
            <v>FC5003</v>
          </cell>
          <cell r="D595" t="str">
            <v>2"</v>
          </cell>
        </row>
        <row r="596">
          <cell r="A596" t="str">
            <v>FC5004</v>
          </cell>
          <cell r="D596" t="str">
            <v>2"</v>
          </cell>
        </row>
        <row r="597">
          <cell r="A597" t="str">
            <v>FC5005</v>
          </cell>
          <cell r="D597" t="str">
            <v>2"</v>
          </cell>
        </row>
        <row r="598">
          <cell r="A598" t="str">
            <v>FC5006</v>
          </cell>
          <cell r="D598" t="str">
            <v>2"</v>
          </cell>
        </row>
        <row r="599">
          <cell r="A599" t="str">
            <v>FC5009</v>
          </cell>
          <cell r="D599" t="str">
            <v>2"</v>
          </cell>
        </row>
        <row r="600">
          <cell r="A600" t="str">
            <v>FC5012</v>
          </cell>
          <cell r="D600" t="str">
            <v>2"</v>
          </cell>
        </row>
        <row r="601">
          <cell r="A601" t="str">
            <v>FC5023</v>
          </cell>
          <cell r="D601" t="str">
            <v>2"</v>
          </cell>
        </row>
        <row r="602">
          <cell r="A602" t="str">
            <v>FC5033</v>
          </cell>
          <cell r="D602" t="str">
            <v>2"</v>
          </cell>
        </row>
        <row r="603">
          <cell r="A603" t="str">
            <v>FC5051</v>
          </cell>
          <cell r="D603" t="str">
            <v>2"</v>
          </cell>
        </row>
        <row r="604">
          <cell r="A604" t="str">
            <v>FC5076-10</v>
          </cell>
          <cell r="D604" t="str">
            <v>2"</v>
          </cell>
        </row>
        <row r="605">
          <cell r="A605" t="str">
            <v>FC5110</v>
          </cell>
          <cell r="D605" t="str">
            <v>2"</v>
          </cell>
        </row>
        <row r="606">
          <cell r="A606" t="str">
            <v>FC5206</v>
          </cell>
          <cell r="D606" t="str">
            <v>2"</v>
          </cell>
        </row>
        <row r="607">
          <cell r="A607" t="str">
            <v>FC5207</v>
          </cell>
          <cell r="D607" t="str">
            <v>2"</v>
          </cell>
        </row>
        <row r="608">
          <cell r="A608" t="str">
            <v>FC5210</v>
          </cell>
          <cell r="D608" t="str">
            <v>2"</v>
          </cell>
        </row>
        <row r="609">
          <cell r="A609" t="str">
            <v>FC5210C</v>
          </cell>
          <cell r="D609" t="str">
            <v>2"</v>
          </cell>
        </row>
        <row r="610">
          <cell r="A610" t="str">
            <v>FC5221</v>
          </cell>
          <cell r="D610" t="str">
            <v>2"</v>
          </cell>
        </row>
        <row r="611">
          <cell r="A611" t="str">
            <v>FC5223</v>
          </cell>
          <cell r="D611" t="str">
            <v>2"</v>
          </cell>
        </row>
        <row r="612">
          <cell r="A612" t="str">
            <v>FC5418</v>
          </cell>
          <cell r="D612" t="str">
            <v>2"</v>
          </cell>
        </row>
        <row r="613">
          <cell r="A613" t="str">
            <v>FC5421</v>
          </cell>
          <cell r="D613" t="str">
            <v>2"</v>
          </cell>
        </row>
        <row r="614">
          <cell r="A614" t="str">
            <v>FC5518</v>
          </cell>
          <cell r="D614" t="str">
            <v>2"</v>
          </cell>
        </row>
        <row r="615">
          <cell r="A615" t="str">
            <v>FC5555</v>
          </cell>
          <cell r="D615" t="str">
            <v>2"</v>
          </cell>
        </row>
        <row r="616">
          <cell r="A616" t="str">
            <v>FC7002</v>
          </cell>
          <cell r="D616" t="str">
            <v>3"</v>
          </cell>
        </row>
        <row r="617">
          <cell r="A617" t="str">
            <v>FC7003</v>
          </cell>
          <cell r="D617" t="str">
            <v>3"</v>
          </cell>
        </row>
        <row r="618">
          <cell r="A618" t="str">
            <v>FC7004</v>
          </cell>
          <cell r="D618" t="str">
            <v>3"</v>
          </cell>
        </row>
        <row r="619">
          <cell r="A619" t="str">
            <v>FC7005</v>
          </cell>
          <cell r="D619" t="str">
            <v>3"</v>
          </cell>
        </row>
        <row r="620">
          <cell r="A620" t="str">
            <v>FC7006</v>
          </cell>
          <cell r="D620" t="str">
            <v>3"</v>
          </cell>
        </row>
        <row r="621">
          <cell r="A621" t="str">
            <v>FC7023</v>
          </cell>
          <cell r="D621" t="str">
            <v>3"</v>
          </cell>
        </row>
        <row r="622">
          <cell r="A622" t="str">
            <v>FC7051</v>
          </cell>
          <cell r="D622" t="str">
            <v>3"</v>
          </cell>
        </row>
        <row r="623">
          <cell r="A623" t="str">
            <v>FC7076-10</v>
          </cell>
          <cell r="D623" t="str">
            <v>3"</v>
          </cell>
        </row>
        <row r="624">
          <cell r="A624" t="str">
            <v>FC7110</v>
          </cell>
          <cell r="D624" t="str">
            <v>3"</v>
          </cell>
        </row>
        <row r="625">
          <cell r="A625" t="str">
            <v>FC7207</v>
          </cell>
          <cell r="D625" t="str">
            <v>3"</v>
          </cell>
        </row>
        <row r="626">
          <cell r="A626" t="str">
            <v>FC7210</v>
          </cell>
          <cell r="D626" t="str">
            <v>3"</v>
          </cell>
        </row>
        <row r="627">
          <cell r="A627" t="str">
            <v>FC7210C</v>
          </cell>
          <cell r="D627" t="str">
            <v>3"</v>
          </cell>
        </row>
        <row r="628">
          <cell r="A628" t="str">
            <v>FC7421</v>
          </cell>
          <cell r="D628" t="str">
            <v>3"</v>
          </cell>
        </row>
        <row r="629">
          <cell r="A629" t="str">
            <v>FC7618</v>
          </cell>
          <cell r="D629" t="str">
            <v>3"</v>
          </cell>
        </row>
        <row r="630">
          <cell r="A630" t="str">
            <v>FC7718</v>
          </cell>
          <cell r="D630" t="str">
            <v>3"</v>
          </cell>
        </row>
        <row r="631">
          <cell r="A631" t="str">
            <v>FC7777</v>
          </cell>
          <cell r="D631" t="str">
            <v>3"</v>
          </cell>
        </row>
        <row r="632">
          <cell r="A632" t="str">
            <v>FC7900</v>
          </cell>
          <cell r="D632" t="str">
            <v>3"</v>
          </cell>
        </row>
        <row r="633">
          <cell r="A633" t="str">
            <v>FC8002</v>
          </cell>
          <cell r="D633" t="str">
            <v>4"</v>
          </cell>
        </row>
        <row r="634">
          <cell r="A634" t="str">
            <v>FC8003</v>
          </cell>
          <cell r="D634" t="str">
            <v>4"</v>
          </cell>
        </row>
        <row r="635">
          <cell r="A635" t="str">
            <v>FC8004</v>
          </cell>
          <cell r="D635" t="str">
            <v>4"</v>
          </cell>
        </row>
        <row r="636">
          <cell r="A636" t="str">
            <v>FC8005</v>
          </cell>
          <cell r="D636" t="str">
            <v>4"</v>
          </cell>
        </row>
        <row r="637">
          <cell r="A637" t="str">
            <v>FC8006</v>
          </cell>
          <cell r="D637" t="str">
            <v>4"</v>
          </cell>
        </row>
        <row r="638">
          <cell r="A638" t="str">
            <v>FC8023</v>
          </cell>
          <cell r="D638" t="str">
            <v>4"</v>
          </cell>
        </row>
        <row r="639">
          <cell r="A639" t="str">
            <v>FC8051</v>
          </cell>
          <cell r="D639" t="str">
            <v>4"</v>
          </cell>
        </row>
        <row r="640">
          <cell r="A640" t="str">
            <v>FC8076-10</v>
          </cell>
          <cell r="D640" t="str">
            <v>4"</v>
          </cell>
        </row>
        <row r="641">
          <cell r="A641" t="str">
            <v>FC8207</v>
          </cell>
          <cell r="D641" t="str">
            <v>4"</v>
          </cell>
        </row>
        <row r="642">
          <cell r="A642" t="str">
            <v>FC8221</v>
          </cell>
          <cell r="D642" t="str">
            <v>4"</v>
          </cell>
        </row>
        <row r="643">
          <cell r="A643" t="str">
            <v>FC8321</v>
          </cell>
          <cell r="D643" t="str">
            <v>4"</v>
          </cell>
        </row>
        <row r="644">
          <cell r="A644" t="str">
            <v>FC8818</v>
          </cell>
          <cell r="D644" t="str">
            <v>4"</v>
          </cell>
        </row>
        <row r="645">
          <cell r="A645" t="str">
            <v>FC8888</v>
          </cell>
          <cell r="D645" t="str">
            <v>4"</v>
          </cell>
        </row>
        <row r="646">
          <cell r="A646" t="str">
            <v>FC8900</v>
          </cell>
          <cell r="D646" t="str">
            <v>4"</v>
          </cell>
        </row>
        <row r="647">
          <cell r="A647" t="str">
            <v>FCC-1</v>
          </cell>
        </row>
        <row r="648">
          <cell r="A648" t="str">
            <v>FCC-2</v>
          </cell>
        </row>
        <row r="649">
          <cell r="A649" t="str">
            <v>FCC-3</v>
          </cell>
        </row>
        <row r="650">
          <cell r="A650" t="str">
            <v>FCC-4</v>
          </cell>
        </row>
        <row r="651">
          <cell r="A651" t="str">
            <v>FCC-5</v>
          </cell>
        </row>
        <row r="652">
          <cell r="A652" t="str">
            <v>FI0028</v>
          </cell>
        </row>
        <row r="653">
          <cell r="A653" t="str">
            <v>FI0030</v>
          </cell>
        </row>
        <row r="654">
          <cell r="A654" t="str">
            <v>FI0031</v>
          </cell>
          <cell r="D654" t="str">
            <v>4"</v>
          </cell>
        </row>
        <row r="655">
          <cell r="A655" t="str">
            <v>FI0032</v>
          </cell>
          <cell r="D655" t="str">
            <v>6"</v>
          </cell>
        </row>
        <row r="656">
          <cell r="A656" t="str">
            <v>FI0035</v>
          </cell>
          <cell r="D656" t="str">
            <v>4"</v>
          </cell>
        </row>
        <row r="657">
          <cell r="A657" t="str">
            <v>FI0040</v>
          </cell>
          <cell r="D657" t="str">
            <v>6"</v>
          </cell>
        </row>
        <row r="658">
          <cell r="A658" t="str">
            <v>FI0146</v>
          </cell>
        </row>
        <row r="659">
          <cell r="A659" t="str">
            <v>FI0148</v>
          </cell>
        </row>
        <row r="660">
          <cell r="A660" t="str">
            <v>FI0149</v>
          </cell>
        </row>
        <row r="661">
          <cell r="A661" t="str">
            <v>FI0153</v>
          </cell>
        </row>
        <row r="662">
          <cell r="A662" t="str">
            <v>FI0154</v>
          </cell>
        </row>
        <row r="663">
          <cell r="A663" t="str">
            <v>FI0155</v>
          </cell>
        </row>
        <row r="664">
          <cell r="A664" t="str">
            <v>FI7000</v>
          </cell>
          <cell r="D664" t="str">
            <v>3"</v>
          </cell>
        </row>
        <row r="665">
          <cell r="A665" t="str">
            <v>FI7002</v>
          </cell>
          <cell r="D665" t="str">
            <v>3"</v>
          </cell>
        </row>
        <row r="666">
          <cell r="A666" t="str">
            <v>FI7003</v>
          </cell>
          <cell r="D666" t="str">
            <v>3"</v>
          </cell>
        </row>
        <row r="667">
          <cell r="A667" t="str">
            <v>FI7005</v>
          </cell>
          <cell r="D667" t="str">
            <v>3"</v>
          </cell>
        </row>
        <row r="668">
          <cell r="A668" t="str">
            <v>FI7006</v>
          </cell>
          <cell r="D668" t="str">
            <v>3"</v>
          </cell>
        </row>
        <row r="669">
          <cell r="A669" t="str">
            <v>FI7012</v>
          </cell>
          <cell r="D669" t="str">
            <v>3"</v>
          </cell>
        </row>
        <row r="670">
          <cell r="A670" t="str">
            <v>FI7020</v>
          </cell>
          <cell r="D670" t="str">
            <v>3"</v>
          </cell>
        </row>
        <row r="671">
          <cell r="A671" t="str">
            <v>FI7022</v>
          </cell>
          <cell r="D671" t="str">
            <v>3"</v>
          </cell>
        </row>
        <row r="672">
          <cell r="A672" t="str">
            <v>FI7065</v>
          </cell>
          <cell r="D672" t="str">
            <v>3"</v>
          </cell>
        </row>
        <row r="673">
          <cell r="A673" t="str">
            <v>FI7070</v>
          </cell>
          <cell r="D673" t="str">
            <v>3"</v>
          </cell>
        </row>
        <row r="674">
          <cell r="A674" t="str">
            <v>FI7076</v>
          </cell>
          <cell r="D674" t="str">
            <v>3"</v>
          </cell>
        </row>
        <row r="675">
          <cell r="A675" t="str">
            <v>FI7076-10</v>
          </cell>
          <cell r="D675" t="str">
            <v>3"</v>
          </cell>
        </row>
        <row r="676">
          <cell r="A676" t="str">
            <v>FI7110</v>
          </cell>
          <cell r="D676" t="str">
            <v>3"</v>
          </cell>
        </row>
        <row r="677">
          <cell r="A677" t="str">
            <v>FI7112</v>
          </cell>
          <cell r="D677" t="str">
            <v>3"</v>
          </cell>
        </row>
        <row r="678">
          <cell r="A678" t="str">
            <v>FI7210</v>
          </cell>
          <cell r="D678" t="str">
            <v>3"</v>
          </cell>
        </row>
        <row r="679">
          <cell r="A679" t="str">
            <v>FI7210C</v>
          </cell>
          <cell r="D679" t="str">
            <v>3"</v>
          </cell>
        </row>
        <row r="680">
          <cell r="A680" t="str">
            <v>FI7312</v>
          </cell>
          <cell r="D680" t="str">
            <v>3"</v>
          </cell>
        </row>
        <row r="681">
          <cell r="A681" t="str">
            <v>FI7509</v>
          </cell>
          <cell r="D681" t="str">
            <v>3"</v>
          </cell>
        </row>
        <row r="682">
          <cell r="A682" t="str">
            <v>FI7718</v>
          </cell>
          <cell r="D682" t="str">
            <v>3"</v>
          </cell>
        </row>
        <row r="683">
          <cell r="A683" t="str">
            <v>FI7777</v>
          </cell>
          <cell r="D683" t="str">
            <v>3"</v>
          </cell>
        </row>
        <row r="684">
          <cell r="A684" t="str">
            <v>FI7863</v>
          </cell>
          <cell r="D684" t="str">
            <v>3"</v>
          </cell>
        </row>
        <row r="685">
          <cell r="A685" t="str">
            <v>FI7900</v>
          </cell>
          <cell r="D685" t="str">
            <v>3"</v>
          </cell>
        </row>
        <row r="686">
          <cell r="A686" t="str">
            <v>FI7905</v>
          </cell>
          <cell r="D686" t="str">
            <v>3"</v>
          </cell>
        </row>
        <row r="687">
          <cell r="A687" t="str">
            <v>FI8000</v>
          </cell>
          <cell r="D687" t="str">
            <v>4"</v>
          </cell>
        </row>
        <row r="688">
          <cell r="A688" t="str">
            <v>FI8002</v>
          </cell>
          <cell r="D688" t="str">
            <v>4"</v>
          </cell>
        </row>
        <row r="689">
          <cell r="A689" t="str">
            <v>FI8003</v>
          </cell>
          <cell r="D689" t="str">
            <v>4"</v>
          </cell>
        </row>
        <row r="690">
          <cell r="A690" t="str">
            <v>FI8004</v>
          </cell>
          <cell r="D690" t="str">
            <v>4"</v>
          </cell>
        </row>
        <row r="691">
          <cell r="A691" t="str">
            <v>FI8005</v>
          </cell>
          <cell r="D691" t="str">
            <v>4"</v>
          </cell>
        </row>
        <row r="692">
          <cell r="A692" t="str">
            <v>FI8006</v>
          </cell>
          <cell r="D692" t="str">
            <v>4"</v>
          </cell>
        </row>
        <row r="693">
          <cell r="A693" t="str">
            <v>FI8076</v>
          </cell>
          <cell r="D693" t="str">
            <v>4"</v>
          </cell>
        </row>
        <row r="694">
          <cell r="A694" t="str">
            <v>FI8210C</v>
          </cell>
          <cell r="D694" t="str">
            <v>4"</v>
          </cell>
        </row>
        <row r="695">
          <cell r="A695" t="str">
            <v>FI8221</v>
          </cell>
          <cell r="D695" t="str">
            <v>4"</v>
          </cell>
        </row>
        <row r="696">
          <cell r="A696" t="str">
            <v>FI8312</v>
          </cell>
          <cell r="D696" t="str">
            <v>4"</v>
          </cell>
        </row>
        <row r="697">
          <cell r="A697" t="str">
            <v>FI8321</v>
          </cell>
          <cell r="D697" t="str">
            <v>4"</v>
          </cell>
        </row>
        <row r="698">
          <cell r="A698" t="str">
            <v>FI8888</v>
          </cell>
          <cell r="D698" t="str">
            <v>4"</v>
          </cell>
        </row>
        <row r="699">
          <cell r="A699" t="str">
            <v>FI8900</v>
          </cell>
          <cell r="D699" t="str">
            <v>4"</v>
          </cell>
        </row>
        <row r="700">
          <cell r="A700" t="str">
            <v>FI8905</v>
          </cell>
          <cell r="D700" t="str">
            <v>4"</v>
          </cell>
        </row>
        <row r="701">
          <cell r="A701" t="str">
            <v>FI9000</v>
          </cell>
          <cell r="D701" t="str">
            <v>6"</v>
          </cell>
        </row>
        <row r="702">
          <cell r="A702" t="str">
            <v>FI9002</v>
          </cell>
          <cell r="D702" t="str">
            <v>6"</v>
          </cell>
        </row>
        <row r="703">
          <cell r="A703" t="str">
            <v>FI9003</v>
          </cell>
          <cell r="D703" t="str">
            <v>6"</v>
          </cell>
        </row>
        <row r="704">
          <cell r="A704" t="str">
            <v>FI9004</v>
          </cell>
          <cell r="D704" t="str">
            <v>6"</v>
          </cell>
        </row>
        <row r="705">
          <cell r="A705" t="str">
            <v>FI9005</v>
          </cell>
          <cell r="D705" t="str">
            <v>6"</v>
          </cell>
        </row>
        <row r="706">
          <cell r="A706" t="str">
            <v>FI9006</v>
          </cell>
          <cell r="D706" t="str">
            <v>6"</v>
          </cell>
        </row>
        <row r="707">
          <cell r="A707" t="str">
            <v>FI9020</v>
          </cell>
        </row>
        <row r="708">
          <cell r="A708" t="str">
            <v>FI9020-RB</v>
          </cell>
        </row>
        <row r="709">
          <cell r="A709" t="str">
            <v>FI9021</v>
          </cell>
        </row>
        <row r="710">
          <cell r="A710" t="str">
            <v>FI9022</v>
          </cell>
        </row>
        <row r="711">
          <cell r="A711" t="str">
            <v>FI9023</v>
          </cell>
          <cell r="D711" t="str">
            <v>4"</v>
          </cell>
        </row>
        <row r="712">
          <cell r="A712" t="str">
            <v>FI9024</v>
          </cell>
        </row>
        <row r="713">
          <cell r="A713" t="str">
            <v>FI9050</v>
          </cell>
          <cell r="D713" t="str">
            <v>6"</v>
          </cell>
        </row>
        <row r="714">
          <cell r="A714" t="str">
            <v>FI9076</v>
          </cell>
          <cell r="D714" t="str">
            <v>6"</v>
          </cell>
        </row>
        <row r="715">
          <cell r="A715" t="str">
            <v>FI9210C</v>
          </cell>
          <cell r="D715" t="str">
            <v>6"</v>
          </cell>
        </row>
        <row r="716">
          <cell r="A716" t="str">
            <v>FI9221</v>
          </cell>
          <cell r="D716" t="str">
            <v>6"</v>
          </cell>
        </row>
        <row r="717">
          <cell r="A717" t="str">
            <v>FI9312</v>
          </cell>
          <cell r="D717" t="str">
            <v>6"</v>
          </cell>
        </row>
        <row r="718">
          <cell r="A718" t="str">
            <v>FI9321</v>
          </cell>
          <cell r="D718" t="str">
            <v>6"</v>
          </cell>
        </row>
        <row r="719">
          <cell r="A719" t="str">
            <v>FI9821</v>
          </cell>
          <cell r="D719" t="str">
            <v>6"</v>
          </cell>
        </row>
        <row r="720">
          <cell r="A720" t="str">
            <v>FI9900</v>
          </cell>
          <cell r="D720" t="str">
            <v>6"</v>
          </cell>
        </row>
        <row r="721">
          <cell r="A721" t="str">
            <v>FI9905</v>
          </cell>
          <cell r="D721" t="str">
            <v>6"</v>
          </cell>
        </row>
        <row r="722">
          <cell r="A722" t="str">
            <v>FI9999</v>
          </cell>
          <cell r="D722" t="str">
            <v>6"</v>
          </cell>
        </row>
        <row r="723">
          <cell r="A723" t="str">
            <v>H-100-75-3</v>
          </cell>
        </row>
        <row r="724">
          <cell r="A724" t="str">
            <v>H-100-75-4</v>
          </cell>
        </row>
        <row r="725">
          <cell r="A725" t="str">
            <v>H-100-75-5</v>
          </cell>
        </row>
        <row r="726">
          <cell r="A726" t="str">
            <v>H-50-25-4</v>
          </cell>
        </row>
        <row r="727">
          <cell r="A727" t="str">
            <v>H-50-25-5</v>
          </cell>
        </row>
        <row r="728">
          <cell r="A728" t="str">
            <v>H-50-50-4</v>
          </cell>
        </row>
        <row r="729">
          <cell r="A729" t="str">
            <v>H-50-50-5</v>
          </cell>
        </row>
        <row r="730">
          <cell r="A730" t="str">
            <v>H-50B-50-2</v>
          </cell>
        </row>
        <row r="731">
          <cell r="A731" t="str">
            <v>H-75-50-3</v>
          </cell>
        </row>
        <row r="732">
          <cell r="A732" t="str">
            <v>H-75-50-4</v>
          </cell>
        </row>
        <row r="733">
          <cell r="A733" t="str">
            <v>H-75-50-5</v>
          </cell>
        </row>
        <row r="734">
          <cell r="A734" t="str">
            <v>H-75-75-3</v>
          </cell>
        </row>
        <row r="735">
          <cell r="A735" t="str">
            <v>H-75-75-4</v>
          </cell>
        </row>
        <row r="736">
          <cell r="A736" t="str">
            <v>H-75-75-5</v>
          </cell>
        </row>
        <row r="737">
          <cell r="A737" t="str">
            <v>K215-218 GAUGE</v>
          </cell>
        </row>
        <row r="738">
          <cell r="A738" t="str">
            <v>K215-BOWL</v>
          </cell>
        </row>
        <row r="739">
          <cell r="A739" t="str">
            <v>K215-CAP</v>
          </cell>
        </row>
        <row r="740">
          <cell r="A740" t="str">
            <v>K215-FILTER</v>
          </cell>
        </row>
        <row r="741">
          <cell r="A741" t="str">
            <v>K215-PLUNGER</v>
          </cell>
        </row>
        <row r="742">
          <cell r="A742" t="str">
            <v>K216-217 FILTER</v>
          </cell>
        </row>
        <row r="743">
          <cell r="A743" t="str">
            <v>K216-218 BOWL</v>
          </cell>
        </row>
        <row r="744">
          <cell r="A744" t="str">
            <v>K216-218 CAP</v>
          </cell>
        </row>
        <row r="745">
          <cell r="A745" t="str">
            <v>K216-218 PLUNGER</v>
          </cell>
        </row>
        <row r="746">
          <cell r="A746" t="str">
            <v>K218-FILTER</v>
          </cell>
        </row>
        <row r="747">
          <cell r="A747" t="str">
            <v>K3000</v>
          </cell>
        </row>
        <row r="748">
          <cell r="A748" t="str">
            <v>K3001</v>
          </cell>
        </row>
        <row r="749">
          <cell r="A749" t="str">
            <v>K3015</v>
          </cell>
        </row>
        <row r="750">
          <cell r="A750" t="str">
            <v>K3020</v>
          </cell>
        </row>
        <row r="751">
          <cell r="A751" t="str">
            <v>K30T</v>
          </cell>
        </row>
        <row r="752">
          <cell r="A752" t="str">
            <v>K35050</v>
          </cell>
        </row>
        <row r="753">
          <cell r="A753" t="str">
            <v>K35050M</v>
          </cell>
        </row>
        <row r="754">
          <cell r="A754" t="str">
            <v>K35075</v>
          </cell>
        </row>
        <row r="755">
          <cell r="A755" t="str">
            <v>K35075M</v>
          </cell>
        </row>
        <row r="756">
          <cell r="A756" t="str">
            <v>K35100</v>
          </cell>
        </row>
        <row r="757">
          <cell r="A757" t="str">
            <v>K35100M</v>
          </cell>
        </row>
        <row r="758">
          <cell r="A758" t="str">
            <v>K35150</v>
          </cell>
        </row>
        <row r="759">
          <cell r="A759" t="str">
            <v>K35200</v>
          </cell>
        </row>
        <row r="760">
          <cell r="A760" t="str">
            <v>K35300</v>
          </cell>
        </row>
        <row r="761">
          <cell r="A761" t="str">
            <v>K40T</v>
          </cell>
        </row>
        <row r="762">
          <cell r="A762" t="str">
            <v>K50T</v>
          </cell>
        </row>
        <row r="763">
          <cell r="A763" t="str">
            <v>K5220</v>
          </cell>
        </row>
        <row r="764">
          <cell r="A764" t="str">
            <v>K5221</v>
          </cell>
        </row>
        <row r="765">
          <cell r="A765" t="str">
            <v>K5226</v>
          </cell>
        </row>
        <row r="766">
          <cell r="A766" t="str">
            <v>K6220</v>
          </cell>
        </row>
        <row r="767">
          <cell r="A767" t="str">
            <v>K6221</v>
          </cell>
        </row>
        <row r="768">
          <cell r="A768" t="str">
            <v>K6241</v>
          </cell>
        </row>
        <row r="769">
          <cell r="A769" t="str">
            <v>K7220</v>
          </cell>
        </row>
        <row r="770">
          <cell r="A770" t="str">
            <v>K7221</v>
          </cell>
        </row>
        <row r="771">
          <cell r="A771" t="str">
            <v>K7241</v>
          </cell>
        </row>
        <row r="772">
          <cell r="A772" t="str">
            <v>K8220</v>
          </cell>
        </row>
        <row r="773">
          <cell r="A773" t="str">
            <v>K8221</v>
          </cell>
        </row>
        <row r="774">
          <cell r="A774" t="str">
            <v>K8230</v>
          </cell>
        </row>
        <row r="775">
          <cell r="A775" t="str">
            <v>K8231</v>
          </cell>
        </row>
        <row r="776">
          <cell r="A776" t="str">
            <v>K8240</v>
          </cell>
        </row>
        <row r="777">
          <cell r="A777" t="str">
            <v>K8241</v>
          </cell>
        </row>
        <row r="778">
          <cell r="A778" t="str">
            <v>K90215</v>
          </cell>
        </row>
        <row r="779">
          <cell r="A779" t="str">
            <v>K90216</v>
          </cell>
        </row>
        <row r="780">
          <cell r="A780" t="str">
            <v>K91215</v>
          </cell>
        </row>
        <row r="781">
          <cell r="A781" t="str">
            <v>K91216</v>
          </cell>
        </row>
        <row r="782">
          <cell r="A782" t="str">
            <v>K91217</v>
          </cell>
        </row>
        <row r="783">
          <cell r="A783" t="str">
            <v>K92215</v>
          </cell>
        </row>
        <row r="784">
          <cell r="A784" t="str">
            <v>K92216</v>
          </cell>
        </row>
        <row r="785">
          <cell r="A785" t="str">
            <v>K92217</v>
          </cell>
        </row>
        <row r="786">
          <cell r="A786" t="str">
            <v>K9230</v>
          </cell>
        </row>
        <row r="787">
          <cell r="A787" t="str">
            <v>K9231</v>
          </cell>
        </row>
        <row r="788">
          <cell r="A788" t="str">
            <v>K9240</v>
          </cell>
        </row>
        <row r="789">
          <cell r="A789" t="str">
            <v>K9241</v>
          </cell>
        </row>
        <row r="790">
          <cell r="A790" t="str">
            <v>K93210</v>
          </cell>
        </row>
        <row r="791">
          <cell r="A791" t="str">
            <v>K93211</v>
          </cell>
        </row>
        <row r="792">
          <cell r="A792" t="str">
            <v>K93212</v>
          </cell>
        </row>
        <row r="793">
          <cell r="A793" t="str">
            <v>K93213</v>
          </cell>
        </row>
        <row r="794">
          <cell r="A794" t="str">
            <v>K93215</v>
          </cell>
        </row>
        <row r="795">
          <cell r="A795" t="str">
            <v>K93216</v>
          </cell>
        </row>
        <row r="796">
          <cell r="A796" t="str">
            <v>K93217</v>
          </cell>
        </row>
        <row r="797">
          <cell r="A797" t="str">
            <v>K93218</v>
          </cell>
        </row>
        <row r="798">
          <cell r="A798" t="str">
            <v>K93219</v>
          </cell>
        </row>
        <row r="799">
          <cell r="A799" t="str">
            <v>K94200</v>
          </cell>
        </row>
        <row r="800">
          <cell r="A800" t="str">
            <v>K96050</v>
          </cell>
        </row>
        <row r="801">
          <cell r="A801" t="str">
            <v>K96075</v>
          </cell>
        </row>
        <row r="802">
          <cell r="A802" t="str">
            <v>M3800</v>
          </cell>
          <cell r="D802" t="str">
            <v>1/2"</v>
          </cell>
        </row>
        <row r="803">
          <cell r="A803" t="str">
            <v>M3810</v>
          </cell>
          <cell r="D803" t="str">
            <v>1/2"</v>
          </cell>
        </row>
        <row r="804">
          <cell r="A804" t="str">
            <v>M3810V</v>
          </cell>
          <cell r="D804" t="str">
            <v>1/2"</v>
          </cell>
        </row>
        <row r="805">
          <cell r="A805" t="str">
            <v>M3810W</v>
          </cell>
          <cell r="D805" t="str">
            <v>1/2"</v>
          </cell>
        </row>
        <row r="806">
          <cell r="A806" t="str">
            <v>M38120</v>
          </cell>
        </row>
        <row r="807">
          <cell r="A807" t="str">
            <v>M3820</v>
          </cell>
          <cell r="D807" t="str">
            <v>1/2"</v>
          </cell>
        </row>
        <row r="808">
          <cell r="A808" t="str">
            <v>M38220</v>
          </cell>
        </row>
        <row r="809">
          <cell r="A809" t="str">
            <v>M6026</v>
          </cell>
          <cell r="D809" t="str">
            <v>1/2"</v>
          </cell>
        </row>
        <row r="810">
          <cell r="A810" t="str">
            <v>M6026-25</v>
          </cell>
        </row>
        <row r="811">
          <cell r="A811" t="str">
            <v>M6026-50</v>
          </cell>
        </row>
        <row r="812">
          <cell r="A812" t="str">
            <v>M6026G</v>
          </cell>
          <cell r="D812" t="str">
            <v>1/2"</v>
          </cell>
        </row>
        <row r="813">
          <cell r="A813" t="str">
            <v>M6027</v>
          </cell>
          <cell r="D813" t="str">
            <v>1/2"</v>
          </cell>
        </row>
        <row r="814">
          <cell r="A814" t="str">
            <v>M6027G</v>
          </cell>
          <cell r="D814" t="str">
            <v>1/2"</v>
          </cell>
        </row>
        <row r="815">
          <cell r="A815" t="str">
            <v>M6030</v>
          </cell>
          <cell r="D815" t="str">
            <v>3/4"</v>
          </cell>
        </row>
        <row r="816">
          <cell r="A816" t="str">
            <v>M6030-25</v>
          </cell>
        </row>
        <row r="817">
          <cell r="A817" t="str">
            <v>M6030-50</v>
          </cell>
        </row>
        <row r="818">
          <cell r="A818" t="str">
            <v>M6030G</v>
          </cell>
          <cell r="D818" t="str">
            <v>3/4"</v>
          </cell>
        </row>
        <row r="819">
          <cell r="A819" t="str">
            <v>M6031</v>
          </cell>
          <cell r="D819" t="str">
            <v>3/4"</v>
          </cell>
        </row>
        <row r="820">
          <cell r="A820" t="str">
            <v>M6031G</v>
          </cell>
          <cell r="D820" t="str">
            <v>3/4"</v>
          </cell>
        </row>
        <row r="821">
          <cell r="A821" t="str">
            <v>M6032</v>
          </cell>
          <cell r="D821" t="str">
            <v>1"</v>
          </cell>
        </row>
        <row r="822">
          <cell r="A822" t="str">
            <v>M6032-25</v>
          </cell>
        </row>
        <row r="823">
          <cell r="A823" t="str">
            <v>M6032-50</v>
          </cell>
        </row>
        <row r="824">
          <cell r="A824" t="str">
            <v>M6032G</v>
          </cell>
          <cell r="D824" t="str">
            <v>1"</v>
          </cell>
        </row>
        <row r="825">
          <cell r="A825" t="str">
            <v>M6033</v>
          </cell>
          <cell r="D825" t="str">
            <v>1"</v>
          </cell>
        </row>
        <row r="826">
          <cell r="A826" t="str">
            <v>M6033G</v>
          </cell>
          <cell r="D826" t="str">
            <v>1"</v>
          </cell>
        </row>
        <row r="827">
          <cell r="A827" t="str">
            <v>M6520</v>
          </cell>
        </row>
        <row r="828">
          <cell r="A828" t="str">
            <v>M6520-100</v>
          </cell>
        </row>
        <row r="829">
          <cell r="A829" t="str">
            <v>M6580</v>
          </cell>
          <cell r="D829" t="str">
            <v>1"</v>
          </cell>
        </row>
        <row r="830">
          <cell r="A830" t="str">
            <v>M7500</v>
          </cell>
          <cell r="D830" t="str">
            <v>3/4"</v>
          </cell>
        </row>
        <row r="831">
          <cell r="A831" t="str">
            <v>M7510</v>
          </cell>
          <cell r="D831" t="str">
            <v>3/4"</v>
          </cell>
        </row>
        <row r="832">
          <cell r="A832" t="str">
            <v>M7510-2</v>
          </cell>
          <cell r="D832" t="str">
            <v>3/4"</v>
          </cell>
        </row>
        <row r="833">
          <cell r="A833" t="str">
            <v>M7510-2V</v>
          </cell>
          <cell r="D833" t="str">
            <v>3/4"</v>
          </cell>
        </row>
        <row r="834">
          <cell r="A834" t="str">
            <v>M7510-SPACER</v>
          </cell>
        </row>
        <row r="835">
          <cell r="A835" t="str">
            <v>M7510V</v>
          </cell>
          <cell r="D835" t="str">
            <v>3/4"</v>
          </cell>
        </row>
        <row r="836">
          <cell r="A836" t="str">
            <v>M7510W</v>
          </cell>
          <cell r="D836" t="str">
            <v>3/4"</v>
          </cell>
        </row>
        <row r="837">
          <cell r="A837" t="str">
            <v>M75120</v>
          </cell>
        </row>
        <row r="838">
          <cell r="A838" t="str">
            <v>M7580</v>
          </cell>
          <cell r="D838" t="str">
            <v>3/4"</v>
          </cell>
        </row>
        <row r="839">
          <cell r="A839" t="str">
            <v>M8001</v>
          </cell>
          <cell r="D839" t="str">
            <v>1/2"</v>
          </cell>
        </row>
        <row r="840">
          <cell r="A840" t="str">
            <v>M8001P</v>
          </cell>
          <cell r="D840" t="str">
            <v>1/2"</v>
          </cell>
        </row>
        <row r="841">
          <cell r="A841" t="str">
            <v>M8002</v>
          </cell>
          <cell r="D841" t="str">
            <v>1/2"</v>
          </cell>
        </row>
        <row r="842">
          <cell r="A842" t="str">
            <v>M8002P</v>
          </cell>
          <cell r="D842" t="str">
            <v>1/2"</v>
          </cell>
        </row>
        <row r="843">
          <cell r="A843" t="str">
            <v>M8003</v>
          </cell>
          <cell r="D843" t="str">
            <v>3/4"</v>
          </cell>
        </row>
        <row r="844">
          <cell r="A844" t="str">
            <v>M8003P</v>
          </cell>
          <cell r="D844" t="str">
            <v>3/4"</v>
          </cell>
        </row>
        <row r="845">
          <cell r="A845" t="str">
            <v>M8004</v>
          </cell>
          <cell r="D845" t="str">
            <v>1"</v>
          </cell>
        </row>
        <row r="846">
          <cell r="A846" t="str">
            <v>M8005</v>
          </cell>
          <cell r="D846" t="str">
            <v>3/4"</v>
          </cell>
        </row>
        <row r="847">
          <cell r="A847" t="str">
            <v>M8005P</v>
          </cell>
          <cell r="D847" t="str">
            <v>3/4"</v>
          </cell>
        </row>
        <row r="848">
          <cell r="A848" t="str">
            <v>M8006</v>
          </cell>
          <cell r="D848" t="str">
            <v>1/2"</v>
          </cell>
        </row>
        <row r="849">
          <cell r="A849" t="str">
            <v>M8007</v>
          </cell>
          <cell r="D849" t="str">
            <v>3/4"</v>
          </cell>
        </row>
        <row r="850">
          <cell r="A850" t="str">
            <v>M8008</v>
          </cell>
          <cell r="D850" t="str">
            <v>1"</v>
          </cell>
        </row>
        <row r="851">
          <cell r="A851" t="str">
            <v>M8009</v>
          </cell>
          <cell r="D851" t="str">
            <v>1/2"</v>
          </cell>
        </row>
        <row r="852">
          <cell r="A852" t="str">
            <v>M8010</v>
          </cell>
        </row>
        <row r="853">
          <cell r="A853" t="str">
            <v>M8010P</v>
          </cell>
        </row>
        <row r="854">
          <cell r="A854" t="str">
            <v>M8011</v>
          </cell>
          <cell r="D854" t="str">
            <v>3/4"</v>
          </cell>
        </row>
        <row r="855">
          <cell r="A855" t="str">
            <v>M8011P</v>
          </cell>
          <cell r="D855" t="str">
            <v>3/4"</v>
          </cell>
        </row>
        <row r="856">
          <cell r="A856" t="str">
            <v>M8012</v>
          </cell>
        </row>
        <row r="857">
          <cell r="A857" t="str">
            <v>M8014</v>
          </cell>
          <cell r="D857" t="str">
            <v>3/4"</v>
          </cell>
        </row>
        <row r="858">
          <cell r="A858" t="str">
            <v>M8014P</v>
          </cell>
          <cell r="D858" t="str">
            <v>3/4"</v>
          </cell>
        </row>
        <row r="859">
          <cell r="A859" t="str">
            <v>M8015</v>
          </cell>
          <cell r="D859" t="str">
            <v>1"</v>
          </cell>
        </row>
        <row r="860">
          <cell r="A860" t="str">
            <v>M8016</v>
          </cell>
          <cell r="D860" t="str">
            <v>1"</v>
          </cell>
        </row>
        <row r="861">
          <cell r="A861" t="str">
            <v>M8018</v>
          </cell>
          <cell r="D861" t="str">
            <v>1"</v>
          </cell>
        </row>
        <row r="862">
          <cell r="A862" t="str">
            <v>M8019</v>
          </cell>
        </row>
        <row r="863">
          <cell r="A863" t="str">
            <v>M8020</v>
          </cell>
        </row>
        <row r="864">
          <cell r="A864" t="str">
            <v>M8021</v>
          </cell>
        </row>
        <row r="865">
          <cell r="A865" t="str">
            <v>M8021P</v>
          </cell>
        </row>
        <row r="866">
          <cell r="A866" t="str">
            <v>M8022</v>
          </cell>
          <cell r="D866" t="str">
            <v>3/4"</v>
          </cell>
        </row>
        <row r="867">
          <cell r="A867" t="str">
            <v>M8022P</v>
          </cell>
          <cell r="D867" t="str">
            <v>3/4"</v>
          </cell>
        </row>
        <row r="868">
          <cell r="A868" t="str">
            <v>M8023</v>
          </cell>
        </row>
        <row r="869">
          <cell r="A869" t="str">
            <v>M8024</v>
          </cell>
          <cell r="D869" t="str">
            <v>3/4"</v>
          </cell>
        </row>
        <row r="870">
          <cell r="A870" t="str">
            <v>M8024P</v>
          </cell>
          <cell r="D870" t="str">
            <v>3/4"</v>
          </cell>
        </row>
        <row r="871">
          <cell r="A871" t="str">
            <v>M8025</v>
          </cell>
          <cell r="D871" t="str">
            <v>1"</v>
          </cell>
        </row>
        <row r="872">
          <cell r="A872" t="str">
            <v>M8026</v>
          </cell>
        </row>
        <row r="873">
          <cell r="A873" t="str">
            <v>M8027</v>
          </cell>
          <cell r="D873" t="str">
            <v>3/4"</v>
          </cell>
        </row>
        <row r="874">
          <cell r="A874" t="str">
            <v>M8028</v>
          </cell>
        </row>
        <row r="875">
          <cell r="A875" t="str">
            <v>M8030</v>
          </cell>
          <cell r="D875" t="str">
            <v>1/2"</v>
          </cell>
        </row>
        <row r="876">
          <cell r="A876" t="str">
            <v>M8031</v>
          </cell>
          <cell r="D876" t="str">
            <v>3/4"</v>
          </cell>
        </row>
        <row r="877">
          <cell r="A877" t="str">
            <v>M8032</v>
          </cell>
          <cell r="D877" t="str">
            <v>1"</v>
          </cell>
        </row>
        <row r="878">
          <cell r="A878" t="str">
            <v>M8033</v>
          </cell>
        </row>
        <row r="879">
          <cell r="A879" t="str">
            <v>M8034</v>
          </cell>
          <cell r="D879" t="str">
            <v>3/4"</v>
          </cell>
        </row>
        <row r="880">
          <cell r="A880" t="str">
            <v>M8035</v>
          </cell>
        </row>
        <row r="881">
          <cell r="A881" t="str">
            <v>M8038</v>
          </cell>
        </row>
        <row r="882">
          <cell r="A882" t="str">
            <v>M8039</v>
          </cell>
          <cell r="D882" t="str">
            <v>3/4"</v>
          </cell>
        </row>
        <row r="883">
          <cell r="A883" t="str">
            <v>M8040</v>
          </cell>
        </row>
        <row r="884">
          <cell r="A884" t="str">
            <v>M8041</v>
          </cell>
        </row>
        <row r="885">
          <cell r="A885" t="str">
            <v>M8042</v>
          </cell>
          <cell r="D885" t="str">
            <v>3/4"</v>
          </cell>
        </row>
        <row r="886">
          <cell r="A886" t="str">
            <v>M8043</v>
          </cell>
        </row>
        <row r="887">
          <cell r="A887" t="str">
            <v>M8047</v>
          </cell>
        </row>
        <row r="888">
          <cell r="A888" t="str">
            <v>M8048</v>
          </cell>
          <cell r="D888" t="str">
            <v>3/4"</v>
          </cell>
        </row>
        <row r="889">
          <cell r="A889" t="str">
            <v>M8049</v>
          </cell>
        </row>
        <row r="890">
          <cell r="A890" t="str">
            <v>M8051</v>
          </cell>
        </row>
        <row r="891">
          <cell r="A891" t="str">
            <v>M8054</v>
          </cell>
        </row>
        <row r="892">
          <cell r="A892" t="str">
            <v>M8054-10</v>
          </cell>
        </row>
        <row r="893">
          <cell r="A893" t="str">
            <v>M8055</v>
          </cell>
          <cell r="D893" t="str">
            <v>3/4"</v>
          </cell>
        </row>
        <row r="894">
          <cell r="A894" t="str">
            <v>M8055-10</v>
          </cell>
        </row>
        <row r="895">
          <cell r="A895" t="str">
            <v>M8056</v>
          </cell>
        </row>
        <row r="896">
          <cell r="A896" t="str">
            <v>M8056-10</v>
          </cell>
          <cell r="D896" t="str">
            <v>1"</v>
          </cell>
        </row>
        <row r="897">
          <cell r="A897" t="str">
            <v>M8057</v>
          </cell>
        </row>
        <row r="898">
          <cell r="A898" t="str">
            <v>M8058</v>
          </cell>
        </row>
        <row r="899">
          <cell r="A899" t="str">
            <v>M8059</v>
          </cell>
        </row>
        <row r="900">
          <cell r="A900" t="str">
            <v>M8064</v>
          </cell>
        </row>
        <row r="901">
          <cell r="A901" t="str">
            <v>M8065</v>
          </cell>
          <cell r="D901" t="str">
            <v>3/4"</v>
          </cell>
        </row>
        <row r="902">
          <cell r="A902" t="str">
            <v>M8066</v>
          </cell>
        </row>
        <row r="903">
          <cell r="A903" t="str">
            <v>M8067</v>
          </cell>
          <cell r="D903" t="str">
            <v>3/4"</v>
          </cell>
        </row>
        <row r="904">
          <cell r="A904" t="str">
            <v>M8067P</v>
          </cell>
          <cell r="D904" t="str">
            <v>3/4"</v>
          </cell>
        </row>
        <row r="905">
          <cell r="A905" t="str">
            <v>M8068</v>
          </cell>
        </row>
        <row r="906">
          <cell r="A906" t="str">
            <v>M8078</v>
          </cell>
          <cell r="D906" t="str">
            <v>3/4"</v>
          </cell>
        </row>
        <row r="907">
          <cell r="A907" t="str">
            <v>M8080</v>
          </cell>
        </row>
        <row r="908">
          <cell r="A908" t="str">
            <v>M8080P</v>
          </cell>
        </row>
        <row r="909">
          <cell r="A909" t="str">
            <v>M8085</v>
          </cell>
          <cell r="D909" t="str">
            <v>1/2"</v>
          </cell>
        </row>
        <row r="910">
          <cell r="A910" t="str">
            <v>M8086</v>
          </cell>
          <cell r="D910" t="str">
            <v>3/4"</v>
          </cell>
        </row>
        <row r="911">
          <cell r="A911" t="str">
            <v>M8088</v>
          </cell>
          <cell r="D911" t="str">
            <v>3/4"</v>
          </cell>
        </row>
        <row r="912">
          <cell r="A912" t="str">
            <v>M8089</v>
          </cell>
          <cell r="D912" t="str">
            <v>1"</v>
          </cell>
        </row>
        <row r="913">
          <cell r="A913" t="str">
            <v>M8090</v>
          </cell>
          <cell r="D913" t="str">
            <v>1"</v>
          </cell>
        </row>
        <row r="914">
          <cell r="A914" t="str">
            <v>M8091</v>
          </cell>
        </row>
        <row r="915">
          <cell r="A915" t="str">
            <v>M8095</v>
          </cell>
        </row>
        <row r="916">
          <cell r="A916" t="str">
            <v>M8096</v>
          </cell>
        </row>
        <row r="917">
          <cell r="A917" t="str">
            <v>M8097</v>
          </cell>
        </row>
        <row r="918">
          <cell r="A918" t="str">
            <v>M8098</v>
          </cell>
        </row>
        <row r="919">
          <cell r="A919" t="str">
            <v>M8101</v>
          </cell>
          <cell r="D919" t="str">
            <v>1/2"</v>
          </cell>
        </row>
        <row r="920">
          <cell r="A920" t="str">
            <v>M81010</v>
          </cell>
        </row>
        <row r="921">
          <cell r="A921" t="str">
            <v>M81010-2</v>
          </cell>
        </row>
        <row r="922">
          <cell r="A922" t="str">
            <v>M81010-THRU</v>
          </cell>
        </row>
        <row r="923">
          <cell r="A923" t="str">
            <v>M8101V</v>
          </cell>
          <cell r="D923" t="str">
            <v>1/2"</v>
          </cell>
        </row>
        <row r="924">
          <cell r="A924" t="str">
            <v>M8200</v>
          </cell>
          <cell r="D924" t="str">
            <v>1/2"</v>
          </cell>
        </row>
        <row r="925">
          <cell r="A925" t="str">
            <v>M8200V</v>
          </cell>
          <cell r="D925" t="str">
            <v>1/2"</v>
          </cell>
        </row>
        <row r="926">
          <cell r="A926" t="str">
            <v>M8201</v>
          </cell>
          <cell r="D926" t="str">
            <v>3/4"</v>
          </cell>
        </row>
        <row r="927">
          <cell r="A927" t="str">
            <v>M8201V</v>
          </cell>
          <cell r="D927" t="str">
            <v>3/4"</v>
          </cell>
        </row>
        <row r="928">
          <cell r="A928" t="str">
            <v>M8203</v>
          </cell>
          <cell r="D928" t="str">
            <v>1"</v>
          </cell>
        </row>
        <row r="929">
          <cell r="A929" t="str">
            <v>M8203V</v>
          </cell>
          <cell r="D929" t="str">
            <v>1"</v>
          </cell>
        </row>
        <row r="930">
          <cell r="A930" t="str">
            <v>M8525</v>
          </cell>
        </row>
        <row r="931">
          <cell r="A931" t="str">
            <v>M8530</v>
          </cell>
        </row>
        <row r="932">
          <cell r="A932" t="str">
            <v>M8531</v>
          </cell>
        </row>
        <row r="933">
          <cell r="A933" t="str">
            <v>M8535</v>
          </cell>
        </row>
        <row r="934">
          <cell r="A934" t="str">
            <v>M8541</v>
          </cell>
        </row>
        <row r="935">
          <cell r="A935" t="str">
            <v>M8542</v>
          </cell>
        </row>
        <row r="936">
          <cell r="A936" t="str">
            <v>M8549</v>
          </cell>
        </row>
        <row r="937">
          <cell r="A937" t="str">
            <v>M8551</v>
          </cell>
        </row>
        <row r="938">
          <cell r="A938" t="str">
            <v>M8559</v>
          </cell>
        </row>
        <row r="939">
          <cell r="A939" t="str">
            <v>M8590</v>
          </cell>
        </row>
        <row r="940">
          <cell r="A940" t="str">
            <v>M8591</v>
          </cell>
        </row>
        <row r="941">
          <cell r="A941" t="str">
            <v>M8592</v>
          </cell>
        </row>
        <row r="942">
          <cell r="A942" t="str">
            <v>M8595</v>
          </cell>
        </row>
        <row r="943">
          <cell r="A943" t="str">
            <v>M8596</v>
          </cell>
        </row>
        <row r="944">
          <cell r="A944" t="str">
            <v>MBVP-0250-BR</v>
          </cell>
        </row>
        <row r="945">
          <cell r="A945" t="str">
            <v>MBVP-0250-SS</v>
          </cell>
        </row>
        <row r="946">
          <cell r="A946" t="str">
            <v>MBVP-0500-BR</v>
          </cell>
        </row>
        <row r="947">
          <cell r="A947" t="str">
            <v>MBVP-0500-SS</v>
          </cell>
        </row>
        <row r="948">
          <cell r="A948" t="str">
            <v>MBVP-0750-BR</v>
          </cell>
        </row>
        <row r="949">
          <cell r="A949" t="str">
            <v>MBVP-0750-SS</v>
          </cell>
        </row>
        <row r="950">
          <cell r="A950" t="str">
            <v>MBVP-1000-BR</v>
          </cell>
        </row>
        <row r="951">
          <cell r="A951" t="str">
            <v>MBVP-1000-SS</v>
          </cell>
        </row>
        <row r="952">
          <cell r="A952" t="str">
            <v>MBVP-1250-BR</v>
          </cell>
        </row>
        <row r="953">
          <cell r="A953" t="str">
            <v>MBVP-1250-SS</v>
          </cell>
        </row>
        <row r="954">
          <cell r="A954" t="str">
            <v>MC0164</v>
          </cell>
        </row>
        <row r="955">
          <cell r="A955" t="str">
            <v>MC0165</v>
          </cell>
        </row>
        <row r="956">
          <cell r="A956" t="str">
            <v>MC0166</v>
          </cell>
        </row>
        <row r="957">
          <cell r="A957" t="str">
            <v>MC3810</v>
          </cell>
          <cell r="D957" t="str">
            <v>1/2"</v>
          </cell>
        </row>
        <row r="958">
          <cell r="A958" t="str">
            <v>MC3810V</v>
          </cell>
          <cell r="D958" t="str">
            <v>1/2"</v>
          </cell>
        </row>
        <row r="959">
          <cell r="A959" t="str">
            <v>MC3810W</v>
          </cell>
          <cell r="D959" t="str">
            <v>1/2"</v>
          </cell>
        </row>
        <row r="960">
          <cell r="A960" t="str">
            <v>MC6026-02</v>
          </cell>
        </row>
        <row r="961">
          <cell r="A961" t="str">
            <v>MC6026-05</v>
          </cell>
        </row>
        <row r="962">
          <cell r="A962" t="str">
            <v>MC6026-10</v>
          </cell>
        </row>
        <row r="963">
          <cell r="A963" t="str">
            <v>MC6026-15</v>
          </cell>
        </row>
        <row r="964">
          <cell r="A964" t="str">
            <v>MC6026-25</v>
          </cell>
        </row>
        <row r="965">
          <cell r="A965" t="str">
            <v>MC6030-02</v>
          </cell>
        </row>
        <row r="966">
          <cell r="A966" t="str">
            <v>MC6030-05</v>
          </cell>
        </row>
        <row r="967">
          <cell r="A967" t="str">
            <v>MC6030-10</v>
          </cell>
        </row>
        <row r="968">
          <cell r="A968" t="str">
            <v>MC6030-15</v>
          </cell>
        </row>
        <row r="969">
          <cell r="A969" t="str">
            <v>MC6030-25</v>
          </cell>
        </row>
        <row r="970">
          <cell r="A970" t="str">
            <v>MC6032-02</v>
          </cell>
        </row>
        <row r="971">
          <cell r="A971" t="str">
            <v>MC6032-05</v>
          </cell>
        </row>
        <row r="972">
          <cell r="A972" t="str">
            <v>MC6032-10</v>
          </cell>
        </row>
        <row r="973">
          <cell r="A973" t="str">
            <v>MC6032-15</v>
          </cell>
        </row>
        <row r="974">
          <cell r="A974" t="str">
            <v>MC6032-25</v>
          </cell>
        </row>
        <row r="975">
          <cell r="A975" t="str">
            <v>MC7510</v>
          </cell>
          <cell r="D975" t="str">
            <v>3/4"</v>
          </cell>
        </row>
        <row r="976">
          <cell r="A976" t="str">
            <v>MC7510-2</v>
          </cell>
          <cell r="D976" t="str">
            <v>3/4"</v>
          </cell>
        </row>
        <row r="977">
          <cell r="A977" t="str">
            <v>MC7510-2V</v>
          </cell>
          <cell r="D977" t="str">
            <v>3/4"</v>
          </cell>
        </row>
        <row r="978">
          <cell r="A978" t="str">
            <v>MC7510V</v>
          </cell>
          <cell r="D978" t="str">
            <v>3/4"</v>
          </cell>
        </row>
        <row r="979">
          <cell r="A979" t="str">
            <v>MC7510W</v>
          </cell>
          <cell r="D979" t="str">
            <v>3/4"</v>
          </cell>
        </row>
        <row r="980">
          <cell r="A980" t="str">
            <v>MC8001</v>
          </cell>
        </row>
        <row r="981">
          <cell r="A981" t="str">
            <v>MC8002</v>
          </cell>
        </row>
        <row r="982">
          <cell r="A982" t="str">
            <v>MC8003</v>
          </cell>
          <cell r="D982" t="str">
            <v>3/4"</v>
          </cell>
        </row>
        <row r="983">
          <cell r="A983" t="str">
            <v>MC8004</v>
          </cell>
        </row>
        <row r="984">
          <cell r="A984" t="str">
            <v>MC8005</v>
          </cell>
          <cell r="D984" t="str">
            <v>3/4"</v>
          </cell>
        </row>
        <row r="985">
          <cell r="A985" t="str">
            <v>MC8006</v>
          </cell>
        </row>
        <row r="986">
          <cell r="A986" t="str">
            <v>MC8007</v>
          </cell>
          <cell r="D986" t="str">
            <v>3/4"</v>
          </cell>
        </row>
        <row r="987">
          <cell r="A987" t="str">
            <v>MC8009</v>
          </cell>
        </row>
        <row r="988">
          <cell r="A988" t="str">
            <v>MC8010</v>
          </cell>
        </row>
        <row r="989">
          <cell r="A989" t="str">
            <v>MC8011</v>
          </cell>
          <cell r="D989" t="str">
            <v>3/4"</v>
          </cell>
        </row>
        <row r="990">
          <cell r="A990" t="str">
            <v>MC8012</v>
          </cell>
        </row>
        <row r="991">
          <cell r="A991" t="str">
            <v>MC8014</v>
          </cell>
          <cell r="D991" t="str">
            <v>3/4"</v>
          </cell>
        </row>
        <row r="992">
          <cell r="A992" t="str">
            <v>MC8015</v>
          </cell>
          <cell r="D992" t="str">
            <v>1"</v>
          </cell>
        </row>
        <row r="993">
          <cell r="A993" t="str">
            <v>MC8016</v>
          </cell>
        </row>
        <row r="994">
          <cell r="A994" t="str">
            <v>MC8018</v>
          </cell>
          <cell r="D994" t="str">
            <v>1"</v>
          </cell>
        </row>
        <row r="995">
          <cell r="A995" t="str">
            <v>MC8019</v>
          </cell>
        </row>
        <row r="996">
          <cell r="A996" t="str">
            <v>MC8020</v>
          </cell>
        </row>
        <row r="997">
          <cell r="A997" t="str">
            <v>MC8021</v>
          </cell>
        </row>
        <row r="998">
          <cell r="A998" t="str">
            <v>MC8022</v>
          </cell>
          <cell r="D998" t="str">
            <v>3/4"</v>
          </cell>
        </row>
        <row r="999">
          <cell r="A999" t="str">
            <v>MC8023</v>
          </cell>
        </row>
        <row r="1000">
          <cell r="A1000" t="str">
            <v>MC8024</v>
          </cell>
          <cell r="D1000" t="str">
            <v>3/4"</v>
          </cell>
        </row>
        <row r="1001">
          <cell r="A1001" t="str">
            <v>MC8025</v>
          </cell>
          <cell r="D1001" t="str">
            <v>1"</v>
          </cell>
        </row>
        <row r="1002">
          <cell r="A1002" t="str">
            <v>MC8026</v>
          </cell>
        </row>
        <row r="1003">
          <cell r="A1003" t="str">
            <v>MC8027</v>
          </cell>
          <cell r="D1003" t="str">
            <v>3/4"</v>
          </cell>
        </row>
        <row r="1004">
          <cell r="A1004" t="str">
            <v>MC8028</v>
          </cell>
        </row>
        <row r="1005">
          <cell r="A1005" t="str">
            <v>MC8038</v>
          </cell>
        </row>
        <row r="1006">
          <cell r="A1006" t="str">
            <v>MC8039</v>
          </cell>
          <cell r="D1006" t="str">
            <v>3/4"</v>
          </cell>
        </row>
        <row r="1007">
          <cell r="A1007" t="str">
            <v>MC8040</v>
          </cell>
        </row>
        <row r="1008">
          <cell r="A1008" t="str">
            <v>MC8054-10</v>
          </cell>
        </row>
        <row r="1009">
          <cell r="A1009" t="str">
            <v>MC8055-10</v>
          </cell>
          <cell r="D1009" t="str">
            <v>3/4"</v>
          </cell>
        </row>
        <row r="1010">
          <cell r="A1010" t="str">
            <v>MC8056-10</v>
          </cell>
        </row>
        <row r="1011">
          <cell r="A1011" t="str">
            <v>MC8067</v>
          </cell>
          <cell r="D1011" t="str">
            <v>3/4"</v>
          </cell>
        </row>
        <row r="1012">
          <cell r="A1012" t="str">
            <v>MC8068</v>
          </cell>
        </row>
        <row r="1013">
          <cell r="A1013" t="str">
            <v>MC8078</v>
          </cell>
          <cell r="D1013" t="str">
            <v>3/4"</v>
          </cell>
        </row>
        <row r="1014">
          <cell r="A1014" t="str">
            <v>MC8080</v>
          </cell>
        </row>
        <row r="1015">
          <cell r="A1015" t="str">
            <v>MC8085</v>
          </cell>
        </row>
        <row r="1016">
          <cell r="A1016" t="str">
            <v>MC8086</v>
          </cell>
          <cell r="D1016" t="str">
            <v>3/4"</v>
          </cell>
        </row>
        <row r="1017">
          <cell r="A1017" t="str">
            <v>MC8088</v>
          </cell>
          <cell r="D1017" t="str">
            <v>3/4"</v>
          </cell>
        </row>
        <row r="1018">
          <cell r="A1018" t="str">
            <v>MC8089</v>
          </cell>
          <cell r="D1018" t="str">
            <v>1"</v>
          </cell>
        </row>
        <row r="1019">
          <cell r="A1019" t="str">
            <v>MC8090</v>
          </cell>
        </row>
        <row r="1020">
          <cell r="A1020" t="str">
            <v>MC8092</v>
          </cell>
          <cell r="D1020" t="str">
            <v>1/2"</v>
          </cell>
        </row>
        <row r="1021">
          <cell r="A1021" t="str">
            <v>MC8101</v>
          </cell>
        </row>
        <row r="1022">
          <cell r="A1022" t="str">
            <v>MC8101V</v>
          </cell>
        </row>
        <row r="1023">
          <cell r="A1023" t="str">
            <v>MC8200</v>
          </cell>
        </row>
        <row r="1024">
          <cell r="A1024" t="str">
            <v>MC8200V</v>
          </cell>
        </row>
        <row r="1025">
          <cell r="A1025" t="str">
            <v>MC8201</v>
          </cell>
          <cell r="D1025" t="str">
            <v>3/4"</v>
          </cell>
        </row>
        <row r="1026">
          <cell r="A1026" t="str">
            <v>MC8201V</v>
          </cell>
          <cell r="D1026" t="str">
            <v>3/4"</v>
          </cell>
        </row>
        <row r="1027">
          <cell r="A1027" t="str">
            <v>MC8203</v>
          </cell>
        </row>
        <row r="1028">
          <cell r="A1028" t="str">
            <v>MC8203V</v>
          </cell>
        </row>
        <row r="1029">
          <cell r="A1029" t="str">
            <v>MDD250</v>
          </cell>
        </row>
        <row r="1030">
          <cell r="A1030" t="str">
            <v>MDTOT-01</v>
          </cell>
        </row>
        <row r="1031">
          <cell r="A1031" t="str">
            <v>MDV-400</v>
          </cell>
        </row>
        <row r="1032">
          <cell r="A1032" t="str">
            <v>MDV-EF1</v>
          </cell>
        </row>
        <row r="1033">
          <cell r="A1033" t="str">
            <v>MHTV-100</v>
          </cell>
        </row>
        <row r="1034">
          <cell r="A1034" t="str">
            <v>MKON-155-KIT</v>
          </cell>
        </row>
        <row r="1035">
          <cell r="A1035" t="str">
            <v>MKON-405-KIT</v>
          </cell>
        </row>
        <row r="1036">
          <cell r="A1036" t="str">
            <v>MKON-55-KIT</v>
          </cell>
        </row>
        <row r="1037">
          <cell r="A1037" t="str">
            <v>MKON-65-KIT</v>
          </cell>
        </row>
        <row r="1038">
          <cell r="A1038" t="str">
            <v>MKON-75-KIT</v>
          </cell>
        </row>
        <row r="1039">
          <cell r="A1039" t="str">
            <v>MKO-US-90-KIT</v>
          </cell>
        </row>
        <row r="1040">
          <cell r="A1040" t="str">
            <v>MMR-003-050-115V</v>
          </cell>
        </row>
        <row r="1041">
          <cell r="A1041" t="str">
            <v>MMR-005-050-115V</v>
          </cell>
        </row>
        <row r="1042">
          <cell r="A1042" t="str">
            <v>MMR-010-050-115V</v>
          </cell>
        </row>
        <row r="1043">
          <cell r="A1043" t="str">
            <v>MMR-015-050-115V</v>
          </cell>
        </row>
        <row r="1044">
          <cell r="A1044" t="str">
            <v>MMR-020-050-115V</v>
          </cell>
        </row>
        <row r="1045">
          <cell r="A1045" t="str">
            <v>MMR-025-050-115V</v>
          </cell>
        </row>
        <row r="1046">
          <cell r="A1046" t="str">
            <v>MMR-030-050-115V</v>
          </cell>
        </row>
        <row r="1047">
          <cell r="A1047" t="str">
            <v>MMR-040-150-115V</v>
          </cell>
        </row>
        <row r="1048">
          <cell r="A1048" t="str">
            <v>MMR-050-150-115V</v>
          </cell>
        </row>
        <row r="1049">
          <cell r="A1049" t="str">
            <v>MMR-060-150-115V</v>
          </cell>
        </row>
        <row r="1050">
          <cell r="A1050" t="str">
            <v>MMR-075-150-115V</v>
          </cell>
        </row>
        <row r="1051">
          <cell r="A1051" t="str">
            <v>MMR-100-150-115V</v>
          </cell>
        </row>
        <row r="1052">
          <cell r="A1052" t="str">
            <v>MMR-120-150-115V</v>
          </cell>
        </row>
        <row r="1053">
          <cell r="A1053" t="str">
            <v>MMR-240-150-115V</v>
          </cell>
        </row>
        <row r="1054">
          <cell r="A1054" t="str">
            <v>MNLD-1765-044-L</v>
          </cell>
        </row>
        <row r="1055">
          <cell r="A1055" t="str">
            <v>MNLD-1765-144-L</v>
          </cell>
        </row>
        <row r="1056">
          <cell r="A1056" t="str">
            <v>MNLD-1765-232-L</v>
          </cell>
        </row>
        <row r="1057">
          <cell r="A1057" t="str">
            <v>MNLD-4590-044-L</v>
          </cell>
        </row>
        <row r="1058">
          <cell r="A1058" t="str">
            <v>MNLD-4590-144-L</v>
          </cell>
        </row>
        <row r="1059">
          <cell r="A1059" t="str">
            <v>MNLD-4590-232-L</v>
          </cell>
        </row>
        <row r="1060">
          <cell r="A1060" t="str">
            <v>MP-0350</v>
          </cell>
        </row>
        <row r="1061">
          <cell r="A1061" t="str">
            <v>MP-0500</v>
          </cell>
        </row>
        <row r="1062">
          <cell r="A1062" t="str">
            <v>MP-1000</v>
          </cell>
        </row>
        <row r="1063">
          <cell r="A1063" t="str">
            <v>MP-1500</v>
          </cell>
        </row>
        <row r="1064">
          <cell r="A1064" t="str">
            <v>MP-KIT-01</v>
          </cell>
        </row>
        <row r="1065">
          <cell r="A1065" t="str">
            <v>MP-KIT-02</v>
          </cell>
        </row>
        <row r="1066">
          <cell r="A1066" t="str">
            <v>MP-KIT-03</v>
          </cell>
        </row>
        <row r="1067">
          <cell r="A1067" t="str">
            <v>MS-0350-150NPT-50NPT</v>
          </cell>
        </row>
        <row r="1068">
          <cell r="A1068" t="str">
            <v>MS-0700-200NPT-50NPT</v>
          </cell>
        </row>
        <row r="1069">
          <cell r="A1069" t="str">
            <v>MS-1300-300NPT-50NPT</v>
          </cell>
        </row>
        <row r="1070">
          <cell r="A1070" t="str">
            <v>MS-K-01</v>
          </cell>
        </row>
        <row r="1071">
          <cell r="A1071" t="str">
            <v>MS-K-02</v>
          </cell>
        </row>
        <row r="1072">
          <cell r="A1072" t="str">
            <v>MS-K-03</v>
          </cell>
        </row>
        <row r="1073">
          <cell r="A1073" t="str">
            <v>MS-K-04</v>
          </cell>
        </row>
        <row r="1074">
          <cell r="A1074" t="str">
            <v>MSV-4A4X8</v>
          </cell>
        </row>
        <row r="1075">
          <cell r="A1075" t="str">
            <v>NLD-0005</v>
          </cell>
        </row>
        <row r="1076">
          <cell r="A1076" t="str">
            <v>NLD-0005N</v>
          </cell>
        </row>
        <row r="1077">
          <cell r="A1077" t="str">
            <v>NLD-0015</v>
          </cell>
        </row>
        <row r="1078">
          <cell r="A1078" t="str">
            <v>NLD-0015HP</v>
          </cell>
        </row>
        <row r="1079">
          <cell r="A1079" t="str">
            <v>NLD-0050</v>
          </cell>
        </row>
        <row r="1080">
          <cell r="A1080" t="str">
            <v>NLD-0150</v>
          </cell>
        </row>
        <row r="1081">
          <cell r="A1081" t="str">
            <v>PCA250</v>
          </cell>
        </row>
        <row r="1082">
          <cell r="A1082" t="str">
            <v>R-01045</v>
          </cell>
        </row>
        <row r="1083">
          <cell r="A1083" t="str">
            <v>R-03050</v>
          </cell>
        </row>
        <row r="1084">
          <cell r="A1084" t="str">
            <v>R-03050BR</v>
          </cell>
        </row>
        <row r="1085">
          <cell r="A1085" t="str">
            <v>R-03075</v>
          </cell>
        </row>
        <row r="1086">
          <cell r="A1086" t="str">
            <v>R-03075BR</v>
          </cell>
        </row>
        <row r="1087">
          <cell r="A1087" t="str">
            <v>R-05050</v>
          </cell>
        </row>
        <row r="1088">
          <cell r="A1088" t="str">
            <v>R-05050BR</v>
          </cell>
        </row>
        <row r="1089">
          <cell r="A1089" t="str">
            <v>R-05100</v>
          </cell>
        </row>
        <row r="1090">
          <cell r="A1090" t="str">
            <v>RA23001</v>
          </cell>
        </row>
        <row r="1091">
          <cell r="A1091" t="str">
            <v>RA23002</v>
          </cell>
        </row>
        <row r="1092">
          <cell r="A1092" t="str">
            <v>RNC-0010</v>
          </cell>
        </row>
        <row r="1093">
          <cell r="A1093" t="str">
            <v>RNC-0015</v>
          </cell>
        </row>
        <row r="1094">
          <cell r="A1094" t="str">
            <v>RNC-0025</v>
          </cell>
        </row>
        <row r="1095">
          <cell r="A1095" t="str">
            <v>RNC-0035</v>
          </cell>
        </row>
        <row r="1096">
          <cell r="A1096" t="str">
            <v>RNC-0050</v>
          </cell>
        </row>
        <row r="1097">
          <cell r="A1097" t="str">
            <v>RNC-0060</v>
          </cell>
        </row>
        <row r="1098">
          <cell r="A1098" t="str">
            <v>RNC-0075</v>
          </cell>
        </row>
        <row r="1099">
          <cell r="A1099" t="str">
            <v>RNC-0100</v>
          </cell>
        </row>
        <row r="1100">
          <cell r="A1100" t="str">
            <v>RNC-0125</v>
          </cell>
        </row>
        <row r="1101">
          <cell r="A1101" t="str">
            <v>RNC-0150</v>
          </cell>
        </row>
        <row r="1102">
          <cell r="A1102" t="str">
            <v>R-PS03050</v>
          </cell>
        </row>
        <row r="1103">
          <cell r="A1103" t="str">
            <v>R-PS03050-5</v>
          </cell>
        </row>
        <row r="1104">
          <cell r="A1104" t="str">
            <v>R-PS05050</v>
          </cell>
        </row>
        <row r="1105">
          <cell r="A1105" t="str">
            <v>R-PS05050-5</v>
          </cell>
        </row>
        <row r="1106">
          <cell r="A1106" t="str">
            <v>R-PS05100</v>
          </cell>
        </row>
        <row r="1107">
          <cell r="A1107" t="str">
            <v>R-PS05100-5</v>
          </cell>
        </row>
        <row r="1108">
          <cell r="A1108" t="str">
            <v>R-RH23050</v>
          </cell>
        </row>
        <row r="1109">
          <cell r="A1109" t="str">
            <v>R-RH23075</v>
          </cell>
        </row>
        <row r="1110">
          <cell r="A1110" t="str">
            <v>R-RH25050</v>
          </cell>
        </row>
        <row r="1111">
          <cell r="A1111" t="str">
            <v>R-RH25100</v>
          </cell>
        </row>
        <row r="1112">
          <cell r="A1112" t="str">
            <v>R-SB03050</v>
          </cell>
        </row>
        <row r="1113">
          <cell r="A1113" t="str">
            <v>R-SB05050</v>
          </cell>
        </row>
        <row r="1114">
          <cell r="A1114" t="str">
            <v>RST-0010</v>
          </cell>
        </row>
        <row r="1115">
          <cell r="A1115" t="str">
            <v>RST-0015</v>
          </cell>
        </row>
        <row r="1116">
          <cell r="A1116" t="str">
            <v>RST-0025</v>
          </cell>
        </row>
        <row r="1117">
          <cell r="A1117" t="str">
            <v>RST-0035</v>
          </cell>
        </row>
        <row r="1118">
          <cell r="A1118" t="str">
            <v>RST-0050</v>
          </cell>
        </row>
        <row r="1119">
          <cell r="A1119" t="str">
            <v>RST-0060</v>
          </cell>
        </row>
        <row r="1120">
          <cell r="A1120" t="str">
            <v>RST-1003071</v>
          </cell>
        </row>
        <row r="1121">
          <cell r="A1121" t="str">
            <v>SBBV125</v>
          </cell>
        </row>
        <row r="1122">
          <cell r="A1122" t="str">
            <v>SBBV250</v>
          </cell>
        </row>
        <row r="1123">
          <cell r="A1123" t="str">
            <v>SBBV375</v>
          </cell>
        </row>
        <row r="1124">
          <cell r="A1124" t="str">
            <v>SBBV500</v>
          </cell>
        </row>
        <row r="1125">
          <cell r="A1125" t="str">
            <v>SBEM125</v>
          </cell>
        </row>
        <row r="1126">
          <cell r="A1126" t="str">
            <v>SBEM250</v>
          </cell>
        </row>
        <row r="1127">
          <cell r="A1127" t="str">
            <v>SBEM375</v>
          </cell>
        </row>
        <row r="1128">
          <cell r="A1128" t="str">
            <v>SBEM500</v>
          </cell>
        </row>
        <row r="1129">
          <cell r="A1129" t="str">
            <v>SBHDM125</v>
          </cell>
        </row>
        <row r="1130">
          <cell r="A1130" t="str">
            <v>SBHDM250</v>
          </cell>
        </row>
        <row r="1131">
          <cell r="A1131" t="str">
            <v>SBHDM375</v>
          </cell>
        </row>
        <row r="1132">
          <cell r="A1132" t="str">
            <v>SBHDM500</v>
          </cell>
        </row>
        <row r="1133">
          <cell r="A1133" t="str">
            <v>SBSC125</v>
          </cell>
        </row>
        <row r="1134">
          <cell r="A1134" t="str">
            <v>SBSC250</v>
          </cell>
        </row>
        <row r="1135">
          <cell r="A1135" t="str">
            <v>SBSC375</v>
          </cell>
        </row>
        <row r="1136">
          <cell r="A1136" t="str">
            <v>SBSC500</v>
          </cell>
        </row>
        <row r="1137">
          <cell r="A1137" t="str">
            <v>ST010T062</v>
          </cell>
          <cell r="D1137" t="str">
            <v>1/2"</v>
          </cell>
        </row>
        <row r="1138">
          <cell r="A1138" t="str">
            <v>ST035NP100</v>
          </cell>
          <cell r="D1138" t="str">
            <v>1"</v>
          </cell>
        </row>
        <row r="1139">
          <cell r="A1139" t="str">
            <v>ST068T250</v>
          </cell>
        </row>
        <row r="1140">
          <cell r="A1140" t="str">
            <v>T0925</v>
          </cell>
        </row>
        <row r="1141">
          <cell r="A1141" t="str">
            <v>T0950</v>
          </cell>
        </row>
        <row r="1142">
          <cell r="A1142" t="str">
            <v>T6025</v>
          </cell>
        </row>
        <row r="1143">
          <cell r="A1143" t="str">
            <v>T6050</v>
          </cell>
        </row>
        <row r="1144">
          <cell r="A1144" t="str">
            <v>T6075</v>
          </cell>
        </row>
        <row r="1145">
          <cell r="A1145" t="str">
            <v>T6100</v>
          </cell>
        </row>
        <row r="1146">
          <cell r="A1146" t="str">
            <v>T6125</v>
          </cell>
        </row>
        <row r="1147">
          <cell r="A1147" t="str">
            <v>T6150</v>
          </cell>
        </row>
        <row r="1148">
          <cell r="A1148" t="str">
            <v>T6175</v>
          </cell>
        </row>
        <row r="1149">
          <cell r="A1149" t="str">
            <v>T7025</v>
          </cell>
        </row>
        <row r="1150">
          <cell r="A1150" t="str">
            <v>T7050</v>
          </cell>
        </row>
        <row r="1151">
          <cell r="A1151" t="str">
            <v>T7100</v>
          </cell>
        </row>
        <row r="1152">
          <cell r="A1152" t="str">
            <v>T7125</v>
          </cell>
        </row>
        <row r="1153">
          <cell r="A1153" t="str">
            <v>T7150</v>
          </cell>
        </row>
        <row r="1154">
          <cell r="A1154" t="str">
            <v>T8025</v>
          </cell>
        </row>
        <row r="1155">
          <cell r="A1155" t="str">
            <v>T8050</v>
          </cell>
        </row>
        <row r="1156">
          <cell r="A1156" t="str">
            <v>T8125</v>
          </cell>
        </row>
        <row r="1157">
          <cell r="A1157" t="str">
            <v>T8150</v>
          </cell>
        </row>
        <row r="1158">
          <cell r="A1158" t="str">
            <v>T9025</v>
          </cell>
        </row>
        <row r="1159">
          <cell r="A1159" t="str">
            <v>T9050</v>
          </cell>
        </row>
        <row r="1160">
          <cell r="A1160" t="str">
            <v>TDA-25</v>
          </cell>
        </row>
        <row r="1161">
          <cell r="A1161" t="str">
            <v>TMR-0011</v>
          </cell>
        </row>
        <row r="1162">
          <cell r="A1162" t="str">
            <v>TMR-1003</v>
          </cell>
        </row>
        <row r="1163">
          <cell r="A1163" t="str">
            <v>TMR-1238</v>
          </cell>
        </row>
        <row r="1164">
          <cell r="A1164" t="str">
            <v>TMR-1310</v>
          </cell>
        </row>
        <row r="1165">
          <cell r="A1165" t="str">
            <v>TMR-995959</v>
          </cell>
        </row>
        <row r="1166">
          <cell r="A1166" t="str">
            <v>VAIR-150</v>
          </cell>
        </row>
        <row r="1167">
          <cell r="A1167" t="str">
            <v>VAIR-150REK</v>
          </cell>
        </row>
        <row r="1168">
          <cell r="A1168" t="str">
            <v>VAIR-150REK-3M</v>
          </cell>
        </row>
        <row r="1169">
          <cell r="A1169" t="str">
            <v>VAIR-150REK-6M</v>
          </cell>
        </row>
        <row r="1170">
          <cell r="A1170" t="str">
            <v>VAIR-150REK-M</v>
          </cell>
        </row>
        <row r="1171">
          <cell r="A1171" t="str">
            <v>WMD-1</v>
          </cell>
        </row>
        <row r="1172">
          <cell r="A1172" t="str">
            <v>WMD-2</v>
          </cell>
        </row>
        <row r="1173">
          <cell r="A1173" t="str">
            <v>WMD-3</v>
          </cell>
        </row>
        <row r="1174">
          <cell r="A1174" t="str">
            <v>WMD-4</v>
          </cell>
        </row>
        <row r="1175">
          <cell r="A1175" t="str">
            <v>WMD-5</v>
          </cell>
        </row>
        <row r="1176">
          <cell r="A1176" t="str">
            <v>XDV-250-115V</v>
          </cell>
        </row>
        <row r="1177">
          <cell r="A1177" t="str">
            <v>XDV-250-115V-FBV</v>
          </cell>
        </row>
        <row r="1178">
          <cell r="A1178" t="str">
            <v>XDV-380-115V</v>
          </cell>
        </row>
        <row r="1179">
          <cell r="A1179" t="str">
            <v>XDV-500-115V</v>
          </cell>
        </row>
        <row r="1180">
          <cell r="A1180" t="str">
            <v>XDV-500-115V-BASE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5"/>
  <sheetViews>
    <sheetView tabSelected="1" zoomScale="115" zoomScaleNormal="115" workbookViewId="0">
      <pane ySplit="6" topLeftCell="B201" activePane="bottomLeft" state="frozen"/>
      <selection pane="bottomLeft" activeCell="B201" sqref="B201"/>
    </sheetView>
  </sheetViews>
  <sheetFormatPr defaultColWidth="9.140625" defaultRowHeight="13.15"/>
  <cols>
    <col min="1" max="1" width="30.7109375" style="1" customWidth="1"/>
    <col min="2" max="2" width="11.140625" style="10" customWidth="1"/>
    <col min="3" max="3" width="8.85546875" style="3" bestFit="1" customWidth="1"/>
    <col min="4" max="4" width="9.7109375" style="5" customWidth="1"/>
    <col min="5" max="5" width="7.28515625" style="6" customWidth="1"/>
    <col min="6" max="6" width="11.85546875" style="3" customWidth="1"/>
    <col min="7" max="7" width="5.5703125" style="2" customWidth="1"/>
    <col min="8" max="8" width="53.5703125" style="150" customWidth="1"/>
    <col min="9" max="9" width="6.42578125" style="7" hidden="1" customWidth="1"/>
    <col min="10" max="10" width="7.42578125" style="8" hidden="1" customWidth="1"/>
    <col min="11" max="11" width="9.140625" style="1" hidden="1" customWidth="1"/>
    <col min="12" max="12" width="9.140625" style="1" customWidth="1"/>
    <col min="13" max="16384" width="9.140625" style="1"/>
  </cols>
  <sheetData>
    <row r="1" spans="1:11" ht="12.75" customHeight="1">
      <c r="A1" s="1" t="s">
        <v>0</v>
      </c>
      <c r="B1" s="4"/>
      <c r="F1" s="68"/>
      <c r="G1" s="70"/>
      <c r="H1" s="146" t="s">
        <v>1</v>
      </c>
    </row>
    <row r="2" spans="1:11" ht="12.75" customHeight="1" thickBot="1">
      <c r="A2" s="9" t="s">
        <v>2</v>
      </c>
      <c r="F2" s="68"/>
      <c r="G2" s="37" t="s">
        <v>3</v>
      </c>
      <c r="H2" s="147">
        <v>45658</v>
      </c>
    </row>
    <row r="3" spans="1:11" ht="12.75" customHeight="1" thickBot="1">
      <c r="A3" s="1" t="s">
        <v>4</v>
      </c>
      <c r="E3" s="13"/>
      <c r="F3" s="104"/>
      <c r="G3" s="105" t="s">
        <v>5</v>
      </c>
      <c r="H3" s="148"/>
    </row>
    <row r="4" spans="1:11" ht="12.75" customHeight="1">
      <c r="A4" s="1" t="s">
        <v>6</v>
      </c>
      <c r="B4" s="4"/>
      <c r="C4" s="11"/>
      <c r="D4" s="12"/>
      <c r="E4" s="13" t="s">
        <v>7</v>
      </c>
      <c r="F4" s="69"/>
      <c r="G4" s="1"/>
      <c r="H4" s="149"/>
    </row>
    <row r="5" spans="1:11" ht="12.75" customHeight="1">
      <c r="A5" s="107" t="s">
        <v>8</v>
      </c>
      <c r="B5" s="4"/>
      <c r="C5" s="14" t="s">
        <v>9</v>
      </c>
      <c r="D5" s="15" t="s">
        <v>10</v>
      </c>
      <c r="E5" s="16" t="s">
        <v>11</v>
      </c>
      <c r="F5" s="17"/>
      <c r="G5" s="2" t="s">
        <v>12</v>
      </c>
    </row>
    <row r="6" spans="1:11" ht="12.75" customHeight="1" thickBot="1">
      <c r="B6" s="10" t="s">
        <v>13</v>
      </c>
      <c r="C6" s="14" t="s">
        <v>14</v>
      </c>
      <c r="D6" s="15" t="s">
        <v>15</v>
      </c>
      <c r="E6" s="18" t="s">
        <v>16</v>
      </c>
      <c r="F6" s="17" t="s">
        <v>17</v>
      </c>
      <c r="G6" s="2" t="s">
        <v>18</v>
      </c>
      <c r="H6" s="151"/>
      <c r="I6" s="7" t="s">
        <v>19</v>
      </c>
      <c r="J6" s="8" t="s">
        <v>17</v>
      </c>
      <c r="K6" s="1" t="s">
        <v>20</v>
      </c>
    </row>
    <row r="7" spans="1:11" ht="12.75" customHeight="1">
      <c r="A7" s="20"/>
      <c r="B7" s="21" t="s">
        <v>21</v>
      </c>
      <c r="C7" s="22">
        <f>IFERROR(VLOOKUP(B7,Sheet3!$A$1:$I$9443,6,FALSE),0)</f>
        <v>45.99</v>
      </c>
      <c r="D7" s="183">
        <f>IFERROR(VLOOKUP(B7,Sheet3!$A$1:$I$9443,8,FALSE),0)</f>
        <v>27.59</v>
      </c>
      <c r="E7" s="144"/>
      <c r="F7" s="101">
        <f>D7*E7</f>
        <v>0</v>
      </c>
      <c r="G7" s="163" t="str">
        <f>IFERROR(VLOOKUP(B7,Sheet3!$A$1:$I$2443,4,FALSE),"")</f>
        <v>3/4"</v>
      </c>
      <c r="H7" s="152" t="str">
        <f>IFERROR(VLOOKUP(B7,Sheet3!$A$1:$I$2443,5,FALSE),0)</f>
        <v>3/4" ALUMINUM TUBING 19 FT 2 INCHES LONG FASTPIPE   BLUE,  non returnable</v>
      </c>
      <c r="I7" s="25">
        <f>IFERROR(VLOOKUP(B7,Sheet3!A1:J1443,9,FALSE),0)</f>
        <v>3</v>
      </c>
      <c r="J7" s="26">
        <f>I7*E7</f>
        <v>0</v>
      </c>
      <c r="K7" s="3">
        <f>E7*C7</f>
        <v>0</v>
      </c>
    </row>
    <row r="8" spans="1:11" ht="12.75" customHeight="1">
      <c r="A8" s="27"/>
      <c r="B8" s="28" t="s">
        <v>22</v>
      </c>
      <c r="C8" s="29">
        <f>IFERROR(VLOOKUP(B8,Sheet3!$A$1:$I$9444,6,FALSE),0)</f>
        <v>65.95</v>
      </c>
      <c r="D8" s="98">
        <f>IFERROR(VLOOKUP(B8,Sheet3!$A$1:$I$9444,8,FALSE),0)</f>
        <v>39.57</v>
      </c>
      <c r="E8" s="161"/>
      <c r="F8" s="102">
        <f t="shared" ref="F8:F22" si="0">D8*E8</f>
        <v>0</v>
      </c>
      <c r="G8" s="31" t="str">
        <f>IFERROR(VLOOKUP(B8,Sheet3!$A$1:$I$2444,4,FALSE),"")</f>
        <v>1"</v>
      </c>
      <c r="H8" s="153" t="str">
        <f>IFERROR(VLOOKUP(B8,Sheet3!$A$2:$I$2444,5,FALSE),0)</f>
        <v>1" ALUMINUM TUBING 19 FT 2 INCHES LONG FASTPIPE   BLUE,  non returnable</v>
      </c>
      <c r="I8" s="25">
        <f>IFERROR(VLOOKUP(B8,Sheet3!A2:J1444,9,FALSE),0)</f>
        <v>4.2</v>
      </c>
      <c r="J8" s="26">
        <f t="shared" ref="J8:J71" si="1">I8*E8</f>
        <v>0</v>
      </c>
      <c r="K8" s="3">
        <f t="shared" ref="K8:K71" si="2">E8*C8</f>
        <v>0</v>
      </c>
    </row>
    <row r="9" spans="1:11" ht="12.75" customHeight="1">
      <c r="A9" s="27"/>
      <c r="B9" s="28" t="s">
        <v>23</v>
      </c>
      <c r="C9" s="29">
        <f>IFERROR(VLOOKUP(B9,Sheet3!$A$1:$I$9444,6,FALSE),0)</f>
        <v>99.29</v>
      </c>
      <c r="D9" s="98">
        <f>IFERROR(VLOOKUP(B9,Sheet3!$A$1:$I$9444,8,FALSE),0)</f>
        <v>59.57</v>
      </c>
      <c r="E9" s="122"/>
      <c r="F9" s="102">
        <f t="shared" si="0"/>
        <v>0</v>
      </c>
      <c r="G9" s="31" t="str">
        <f>IFERROR(VLOOKUP(B9,Sheet3!$A$1:$I$2444,4,FALSE),"")</f>
        <v>1.5"</v>
      </c>
      <c r="H9" s="153" t="str">
        <f>IFERROR(VLOOKUP(B9,Sheet3!$A$1:$I$2444,5,FALSE),0)</f>
        <v>1-1/2 " ALUMINUM TUBING 19 FT 2 INCHES LONG  FASTPIPE  BLUE,  non returnable</v>
      </c>
      <c r="I9" s="25">
        <f>IFERROR(VLOOKUP(B9,Sheet3!A3:J1445,9,FALSE),0)</f>
        <v>8.4</v>
      </c>
      <c r="J9" s="26">
        <f t="shared" si="1"/>
        <v>0</v>
      </c>
      <c r="K9" s="3">
        <f t="shared" si="2"/>
        <v>0</v>
      </c>
    </row>
    <row r="10" spans="1:11" ht="12.75" customHeight="1">
      <c r="A10" s="27"/>
      <c r="B10" s="28" t="s">
        <v>24</v>
      </c>
      <c r="C10" s="29">
        <f>IFERROR(VLOOKUP(B10,Sheet3!$A$1:$I$9444,6,FALSE),0)</f>
        <v>128.24</v>
      </c>
      <c r="D10" s="98">
        <f>IFERROR(VLOOKUP(B10,Sheet3!$A$1:$I$9444,8,FALSE),0)</f>
        <v>76.94</v>
      </c>
      <c r="E10" s="122"/>
      <c r="F10" s="102">
        <f t="shared" si="0"/>
        <v>0</v>
      </c>
      <c r="G10" s="31" t="str">
        <f>IFERROR(VLOOKUP(B10,Sheet3!$A$1:$I$2444,4,FALSE),"")</f>
        <v>2"</v>
      </c>
      <c r="H10" s="153" t="str">
        <f>IFERROR(VLOOKUP(B10,Sheet3!$A$1:$I$2444,5,FALSE),0)</f>
        <v>2" ALUMINUM TUBING 19 FT 2 INCHES LONG FASTPIPE   BLUE,  non returnable</v>
      </c>
      <c r="I10" s="25">
        <f>IFERROR(VLOOKUP(B10,Sheet3!A4:J1446,9,FALSE),0)</f>
        <v>10.6</v>
      </c>
      <c r="J10" s="26">
        <f t="shared" si="1"/>
        <v>0</v>
      </c>
      <c r="K10" s="3">
        <f t="shared" si="2"/>
        <v>0</v>
      </c>
    </row>
    <row r="11" spans="1:11" ht="12.75" customHeight="1">
      <c r="A11" s="27"/>
      <c r="B11" s="28" t="s">
        <v>25</v>
      </c>
      <c r="C11" s="29">
        <f>IFERROR(VLOOKUP(B11,Sheet3!$A$1:$I$9444,6,FALSE),0)</f>
        <v>254.94</v>
      </c>
      <c r="D11" s="98">
        <f>IFERROR(VLOOKUP(B11,Sheet3!$A$1:$I$9444,8,FALSE),0)</f>
        <v>152.97</v>
      </c>
      <c r="E11" s="122"/>
      <c r="F11" s="102">
        <f t="shared" si="0"/>
        <v>0</v>
      </c>
      <c r="G11" s="31" t="str">
        <f>IFERROR(VLOOKUP(B11,Sheet3!$A$1:$I$2444,4,FALSE),"")</f>
        <v>3"</v>
      </c>
      <c r="H11" s="153" t="str">
        <f>IFERROR(VLOOKUP(B11,Sheet3!$A$1:$I$2444,5,FALSE),0)</f>
        <v>3" ALUMINUM TUBING 19 FT 2 INCHES LONG FASTPIPE INDUSTRIAL  BLUE,  non returnable</v>
      </c>
      <c r="I11" s="25">
        <f>IFERROR(VLOOKUP(B11,Sheet3!A5:J1447,9,FALSE),0)</f>
        <v>22.5</v>
      </c>
      <c r="J11" s="26">
        <f t="shared" si="1"/>
        <v>0</v>
      </c>
      <c r="K11" s="3">
        <f t="shared" si="2"/>
        <v>0</v>
      </c>
    </row>
    <row r="12" spans="1:11" ht="12.75" customHeight="1">
      <c r="A12" s="27"/>
      <c r="B12" s="28"/>
      <c r="C12" s="29">
        <f>IFERROR(VLOOKUP(B12,Sheet3!$A$1:$I$9444,6,FALSE),0)</f>
        <v>0</v>
      </c>
      <c r="D12" s="98">
        <f>IFERROR(VLOOKUP(B12,Sheet3!$A$1:$I$9444,8,FALSE),0)</f>
        <v>0</v>
      </c>
      <c r="E12" s="122"/>
      <c r="F12" s="102">
        <f t="shared" si="0"/>
        <v>0</v>
      </c>
      <c r="G12" s="31" t="str">
        <f>IFERROR(VLOOKUP(B12,Sheet3!$A$1:$I$2444,4,FALSE),"")</f>
        <v/>
      </c>
      <c r="H12" s="153">
        <f>IFERROR(VLOOKUP(B12,Sheet3!$A$1:$I$2444,5,FALSE),0)</f>
        <v>0</v>
      </c>
      <c r="I12" s="25">
        <f>IFERROR(VLOOKUP(B12,Sheet3!A6:J1448,9,FALSE),0)</f>
        <v>0</v>
      </c>
      <c r="J12" s="26">
        <f t="shared" si="1"/>
        <v>0</v>
      </c>
      <c r="K12" s="3">
        <f t="shared" si="2"/>
        <v>0</v>
      </c>
    </row>
    <row r="13" spans="1:11" ht="12.75" customHeight="1">
      <c r="A13" s="27"/>
      <c r="B13" s="32" t="s">
        <v>26</v>
      </c>
      <c r="C13" s="29">
        <f>IFERROR(VLOOKUP(B13,Sheet3!$A$1:$I$9444,6,FALSE),0)</f>
        <v>23.74</v>
      </c>
      <c r="D13" s="98">
        <f>IFERROR(VLOOKUP(B13,Sheet3!$A$1:$I$9444,8,FALSE),0)</f>
        <v>14.24</v>
      </c>
      <c r="E13" s="122"/>
      <c r="F13" s="102">
        <f t="shared" si="0"/>
        <v>0</v>
      </c>
      <c r="G13" s="31" t="str">
        <f>IFERROR(VLOOKUP(B13,Sheet3!$A$1:$I$2444,4,FALSE),"")</f>
        <v>3/4"</v>
      </c>
      <c r="H13" s="153" t="str">
        <f>IFERROR(VLOOKUP(B13,Sheet3!$A$1:$I$2444,5,FALSE),0)</f>
        <v>3/4" ALUMINUM PIPE (7' 6") FASTPIPE EACH, BLUE,   non returnable</v>
      </c>
      <c r="I13" s="25">
        <f>IFERROR(VLOOKUP(B13,Sheet3!A7:J1449,9,FALSE),0)</f>
        <v>1.3</v>
      </c>
      <c r="J13" s="26">
        <f t="shared" si="1"/>
        <v>0</v>
      </c>
      <c r="K13" s="3">
        <f t="shared" si="2"/>
        <v>0</v>
      </c>
    </row>
    <row r="14" spans="1:11" ht="12.75" customHeight="1">
      <c r="A14" s="27"/>
      <c r="B14" s="32" t="s">
        <v>27</v>
      </c>
      <c r="C14" s="29">
        <f>IFERROR(VLOOKUP(B14,Sheet3!$A$1:$I$9444,6,FALSE),0)</f>
        <v>34.520000000000003</v>
      </c>
      <c r="D14" s="98">
        <f>IFERROR(VLOOKUP(B14,Sheet3!$A$1:$I$9444,8,FALSE),0)</f>
        <v>20.71</v>
      </c>
      <c r="E14" s="122"/>
      <c r="F14" s="102">
        <f t="shared" si="0"/>
        <v>0</v>
      </c>
      <c r="G14" s="31" t="str">
        <f>IFERROR(VLOOKUP(B14,Sheet3!$A$1:$I$2444,4,FALSE),"")</f>
        <v>1"</v>
      </c>
      <c r="H14" s="153" t="str">
        <f>IFERROR(VLOOKUP(B14,Sheet3!$A$1:$I$2444,5,FALSE),0)</f>
        <v>1" ALUMINUM PIPE (7' 6") FASTPIPE EACH, BLUE,  non returnable</v>
      </c>
      <c r="I14" s="25">
        <f>IFERROR(VLOOKUP(B14,Sheet3!A8:J1450,9,FALSE),0)</f>
        <v>1.5</v>
      </c>
      <c r="J14" s="26">
        <f t="shared" si="1"/>
        <v>0</v>
      </c>
      <c r="K14" s="3">
        <f t="shared" si="2"/>
        <v>0</v>
      </c>
    </row>
    <row r="15" spans="1:11" ht="12.75" customHeight="1">
      <c r="A15" s="27"/>
      <c r="B15" s="32" t="s">
        <v>28</v>
      </c>
      <c r="C15" s="29">
        <f>IFERROR(VLOOKUP(B15,Sheet3!$A$1:$I$9444,6,FALSE),0)</f>
        <v>51.95</v>
      </c>
      <c r="D15" s="98">
        <f>IFERROR(VLOOKUP(B15,Sheet3!$A$1:$I$9444,8,FALSE),0)</f>
        <v>31.17</v>
      </c>
      <c r="E15" s="122"/>
      <c r="F15" s="102">
        <f t="shared" si="0"/>
        <v>0</v>
      </c>
      <c r="G15" s="31" t="str">
        <f>IFERROR(VLOOKUP(B15,Sheet3!$A$1:$I$2444,4,FALSE),"")</f>
        <v>1.5"</v>
      </c>
      <c r="H15" s="153" t="str">
        <f>IFERROR(VLOOKUP(B15,Sheet3!$A$1:$I$2444,5,FALSE),0)</f>
        <v>1-1/2" ALUMINUM PIPE (7' 6") FASTPIPE EACH</v>
      </c>
      <c r="I15" s="25">
        <f>IFERROR(VLOOKUP(B15,Sheet3!A9:J1451,9,FALSE),0)</f>
        <v>4</v>
      </c>
      <c r="J15" s="26">
        <f t="shared" si="1"/>
        <v>0</v>
      </c>
      <c r="K15" s="3">
        <f t="shared" si="2"/>
        <v>0</v>
      </c>
    </row>
    <row r="16" spans="1:11" ht="12.75" customHeight="1">
      <c r="A16" s="27"/>
      <c r="B16" s="32"/>
      <c r="C16" s="29">
        <f>IFERROR(VLOOKUP(B16,Sheet3!$A$1:$I$9444,6,FALSE),0)</f>
        <v>0</v>
      </c>
      <c r="D16" s="98">
        <f>IFERROR(VLOOKUP(B16,Sheet3!$A$1:$I$9444,8,FALSE),0)</f>
        <v>0</v>
      </c>
      <c r="E16" s="122"/>
      <c r="F16" s="102">
        <f t="shared" si="0"/>
        <v>0</v>
      </c>
      <c r="G16" s="31" t="str">
        <f>IFERROR(VLOOKUP(B16,Sheet3!$A$1:$I$2444,4,FALSE),"")</f>
        <v/>
      </c>
      <c r="H16" s="153">
        <f>IFERROR(VLOOKUP(B16,Sheet3!$A$1:$I$2444,5,FALSE),0)</f>
        <v>0</v>
      </c>
      <c r="I16" s="25">
        <f>IFERROR(VLOOKUP(B16,Sheet3!A10:J1452,9,FALSE),0)</f>
        <v>0</v>
      </c>
      <c r="J16" s="26">
        <f t="shared" si="1"/>
        <v>0</v>
      </c>
      <c r="K16" s="3">
        <f t="shared" si="2"/>
        <v>0</v>
      </c>
    </row>
    <row r="17" spans="1:11" ht="12.75" customHeight="1">
      <c r="A17" s="27"/>
      <c r="B17" s="28" t="s">
        <v>29</v>
      </c>
      <c r="C17" s="29">
        <f>IFERROR(VLOOKUP(B17,Sheet3!$A$1:$I$9444,6,FALSE),0)</f>
        <v>48.29</v>
      </c>
      <c r="D17" s="98">
        <f>IFERROR(VLOOKUP(B17,Sheet3!$A$1:$I$9444,8,FALSE),0)</f>
        <v>28.98</v>
      </c>
      <c r="E17" s="122"/>
      <c r="F17" s="102">
        <f t="shared" si="0"/>
        <v>0</v>
      </c>
      <c r="G17" s="31" t="str">
        <f>IFERROR(VLOOKUP(B17,Sheet3!$A$1:$I$2444,4,FALSE),"")</f>
        <v>3/4"</v>
      </c>
      <c r="H17" s="153" t="str">
        <f>IFERROR(VLOOKUP(B17,Sheet3!$A$1:$I$2444,5,FALSE),0)</f>
        <v>green 3/4" ALUMINUM TUBING 19 FT 2 INCHES LONG FASTPIPE   green,  non returnable</v>
      </c>
      <c r="I17" s="25">
        <f>IFERROR(VLOOKUP(B17,Sheet3!A11:J1453,9,FALSE),0)</f>
        <v>3</v>
      </c>
      <c r="J17" s="26">
        <f t="shared" si="1"/>
        <v>0</v>
      </c>
      <c r="K17" s="3">
        <f t="shared" si="2"/>
        <v>0</v>
      </c>
    </row>
    <row r="18" spans="1:11" ht="12.75" customHeight="1">
      <c r="A18" s="27"/>
      <c r="B18" s="28" t="s">
        <v>30</v>
      </c>
      <c r="C18" s="29">
        <f>IFERROR(VLOOKUP(B18,Sheet3!$A$1:$I$9444,6,FALSE),0)</f>
        <v>72.55</v>
      </c>
      <c r="D18" s="98">
        <f>IFERROR(VLOOKUP(B18,Sheet3!$A$1:$I$9444,8,FALSE),0)</f>
        <v>43.53</v>
      </c>
      <c r="E18" s="122"/>
      <c r="F18" s="102">
        <f t="shared" si="0"/>
        <v>0</v>
      </c>
      <c r="G18" s="31" t="str">
        <f>IFERROR(VLOOKUP(B18,Sheet3!$A$1:$I$2444,4,FALSE),"")</f>
        <v>1"</v>
      </c>
      <c r="H18" s="153" t="str">
        <f>IFERROR(VLOOKUP(B18,Sheet3!$A$1:$I$2444,5,FALSE),0)</f>
        <v xml:space="preserve"> 1" ALUMINUM TUBING 19 FT 2 INCHES LONG FASTPIPE GREEN, NON RETURNABLE</v>
      </c>
      <c r="I18" s="25">
        <f>IFERROR(VLOOKUP(B18,Sheet3!A12:J1454,9,FALSE),0)</f>
        <v>4.2</v>
      </c>
      <c r="J18" s="26">
        <f t="shared" si="1"/>
        <v>0</v>
      </c>
      <c r="K18" s="3">
        <f t="shared" si="2"/>
        <v>0</v>
      </c>
    </row>
    <row r="19" spans="1:11" ht="12.75" customHeight="1">
      <c r="A19" s="27"/>
      <c r="B19" s="28" t="s">
        <v>31</v>
      </c>
      <c r="C19" s="29">
        <f>IFERROR(VLOOKUP(B19,Sheet3!$A$1:$I$9444,6,FALSE),0)</f>
        <v>107.61</v>
      </c>
      <c r="D19" s="98">
        <f>IFERROR(VLOOKUP(B19,Sheet3!$A$1:$I$9444,8,FALSE),0)</f>
        <v>64.56</v>
      </c>
      <c r="E19" s="122"/>
      <c r="F19" s="102">
        <f t="shared" si="0"/>
        <v>0</v>
      </c>
      <c r="G19" s="31" t="str">
        <f>IFERROR(VLOOKUP(B19,Sheet3!$A$1:$I$2444,4,FALSE),"")</f>
        <v>1.5"</v>
      </c>
      <c r="H19" s="153" t="str">
        <f>IFERROR(VLOOKUP(B19,Sheet3!$A$1:$I$2444,5,FALSE),0)</f>
        <v>green 1-1/2 "" ALUMINUM TUBING 19 FT 2 INCHES LONG  FASTPIPE  green,   non returnable</v>
      </c>
      <c r="I19" s="25">
        <f>IFERROR(VLOOKUP(B19,Sheet3!A13:J1455,9,FALSE),0)</f>
        <v>8.4</v>
      </c>
      <c r="J19" s="26">
        <f t="shared" si="1"/>
        <v>0</v>
      </c>
      <c r="K19" s="3">
        <f t="shared" si="2"/>
        <v>0</v>
      </c>
    </row>
    <row r="20" spans="1:11" ht="12.75" customHeight="1">
      <c r="A20" s="27"/>
      <c r="B20" s="28" t="s">
        <v>32</v>
      </c>
      <c r="C20" s="29">
        <f>IFERROR(VLOOKUP(B20,Sheet3!$A$1:$I$9444,6,FALSE),0)</f>
        <v>139.77000000000001</v>
      </c>
      <c r="D20" s="98">
        <f>IFERROR(VLOOKUP(B20,Sheet3!$A$1:$I$9444,8,FALSE),0)</f>
        <v>83.86</v>
      </c>
      <c r="E20" s="122"/>
      <c r="F20" s="102">
        <f t="shared" si="0"/>
        <v>0</v>
      </c>
      <c r="G20" s="31" t="str">
        <f>IFERROR(VLOOKUP(B20,Sheet3!$A$1:$I$2444,4,FALSE),"")</f>
        <v>2"</v>
      </c>
      <c r="H20" s="153" t="str">
        <f>IFERROR(VLOOKUP(B20,Sheet3!$A$1:$I$2444,5,FALSE),0)</f>
        <v>2" green  ALUMINUM TUBING 19 FT 2 INCHES LONG FASTPIPE  green,  non returnable</v>
      </c>
      <c r="I20" s="25">
        <f>IFERROR(VLOOKUP(B20,Sheet3!A14:J1456,9,FALSE),0)</f>
        <v>10.6</v>
      </c>
      <c r="J20" s="26">
        <f t="shared" si="1"/>
        <v>0</v>
      </c>
      <c r="K20" s="3">
        <f t="shared" si="2"/>
        <v>0</v>
      </c>
    </row>
    <row r="21" spans="1:11" ht="12.75" customHeight="1">
      <c r="A21" s="27"/>
      <c r="B21" s="28" t="s">
        <v>33</v>
      </c>
      <c r="C21" s="29">
        <f>IFERROR(VLOOKUP(B21,Sheet3!$A$1:$I$9444,6,FALSE),0)</f>
        <v>424.94</v>
      </c>
      <c r="D21" s="98">
        <f>IFERROR(VLOOKUP(B21,Sheet3!$A$1:$I$9444,8,FALSE),0)</f>
        <v>254.96</v>
      </c>
      <c r="E21" s="122"/>
      <c r="F21" s="102">
        <f t="shared" si="0"/>
        <v>0</v>
      </c>
      <c r="G21" s="31" t="str">
        <f>IFERROR(VLOOKUP(B21,Sheet3!$A$1:$I$2444,4,FALSE),"")</f>
        <v>4"</v>
      </c>
      <c r="H21" s="153" t="str">
        <f>IFERROR(VLOOKUP(B21,Sheet3!$A$1:$I$2444,5,FALSE),0)</f>
        <v>4"  ALUMINUM TUBING 19 FT 2 INCHES LONG FASTPIPE INDUSTRIAL,  non returnable</v>
      </c>
      <c r="I21" s="25">
        <f>IFERROR(VLOOKUP(B21,Sheet3!A15:J1457,9,FALSE),0)</f>
        <v>33.200000000000003</v>
      </c>
      <c r="J21" s="26">
        <f t="shared" si="1"/>
        <v>0</v>
      </c>
      <c r="K21" s="3">
        <f t="shared" si="2"/>
        <v>0</v>
      </c>
    </row>
    <row r="22" spans="1:11" ht="12.75" customHeight="1" thickBot="1">
      <c r="A22" s="33"/>
      <c r="B22" s="164" t="s">
        <v>34</v>
      </c>
      <c r="C22" s="46">
        <f>IFERROR(VLOOKUP(B22,Sheet3!$A$1:$I$9444,6,FALSE),0)</f>
        <v>834.94</v>
      </c>
      <c r="D22" s="138">
        <f>IFERROR(VLOOKUP(B22,Sheet3!$A$1:$I$9444,8,FALSE),0)</f>
        <v>500.96</v>
      </c>
      <c r="E22" s="165"/>
      <c r="F22" s="139">
        <f t="shared" si="0"/>
        <v>0</v>
      </c>
      <c r="G22" s="48" t="str">
        <f>IFERROR(VLOOKUP(B22,Sheet3!$A$1:$I$2444,4,FALSE),"")</f>
        <v>6"</v>
      </c>
      <c r="H22" s="157" t="str">
        <f>IFERROR(VLOOKUP(B22,Sheet3!$A$1:$I$2444,5,FALSE),0)</f>
        <v>6"  ALUMINUM TUBING 19 FT 2 INCHES LONG,  non returnable</v>
      </c>
      <c r="I22" s="25">
        <f>IFERROR(VLOOKUP(B22,Sheet3!A16:J1458,9,FALSE),0)</f>
        <v>64.2</v>
      </c>
      <c r="J22" s="26">
        <f t="shared" si="1"/>
        <v>0</v>
      </c>
      <c r="K22" s="3">
        <f t="shared" si="2"/>
        <v>0</v>
      </c>
    </row>
    <row r="23" spans="1:11" ht="12.75" customHeight="1" thickBot="1">
      <c r="A23" s="34" t="s">
        <v>35</v>
      </c>
      <c r="B23" s="172" t="s">
        <v>36</v>
      </c>
      <c r="C23" s="173"/>
      <c r="D23" s="174"/>
      <c r="E23" s="115"/>
      <c r="F23" s="115"/>
      <c r="G23" s="44"/>
      <c r="H23" s="175"/>
      <c r="I23" s="25">
        <f>IFERROR(VLOOKUP(B23,Sheet3!A17:J1459,9,FALSE),0)</f>
        <v>0</v>
      </c>
      <c r="J23" s="26">
        <f t="shared" si="1"/>
        <v>0</v>
      </c>
      <c r="K23" s="3">
        <f t="shared" si="2"/>
        <v>0</v>
      </c>
    </row>
    <row r="24" spans="1:11" ht="12.75" customHeight="1">
      <c r="A24" s="35"/>
      <c r="B24" s="166" t="s">
        <v>37</v>
      </c>
      <c r="C24" s="167">
        <f>IFERROR(VLOOKUP(B24,Sheet3!$A$1:$I$9444,6,FALSE),0)</f>
        <v>19.95</v>
      </c>
      <c r="D24" s="168">
        <f>IFERROR(VLOOKUP(B24,Sheet3!$A$1:$I$9444,8,FALSE),0)</f>
        <v>11.97</v>
      </c>
      <c r="E24" s="53"/>
      <c r="F24" s="169">
        <f t="shared" ref="F24:F48" si="3">D24*E24</f>
        <v>0</v>
      </c>
      <c r="G24" s="170" t="str">
        <f>IFERROR(VLOOKUP(B24,Sheet3!$A$1:$I$2444,4,FALSE),"")</f>
        <v>3/4"</v>
      </c>
      <c r="H24" s="171" t="str">
        <f>IFERROR(VLOOKUP(B24,Sheet3!$A$1:$I$2444,5,FALSE),0)</f>
        <v>3/4" PIPE CLIP  FASTPIPE  10 PACK</v>
      </c>
      <c r="I24" s="25">
        <f>IFERROR(VLOOKUP(B24,Sheet3!A18:J1460,9,FALSE),0)</f>
        <v>0.44</v>
      </c>
      <c r="J24" s="26">
        <f t="shared" si="1"/>
        <v>0</v>
      </c>
      <c r="K24" s="3">
        <f t="shared" si="2"/>
        <v>0</v>
      </c>
    </row>
    <row r="25" spans="1:11" ht="12.75" customHeight="1">
      <c r="A25" s="37"/>
      <c r="B25" s="32" t="s">
        <v>38</v>
      </c>
      <c r="C25" s="29">
        <f>IFERROR(VLOOKUP(B25,Sheet3!$A$1:$I$9444,6,FALSE),0)</f>
        <v>23.68</v>
      </c>
      <c r="D25" s="98">
        <f>IFERROR(VLOOKUP(B25,Sheet3!$A$1:$I$9444,8,FALSE),0)</f>
        <v>14.21</v>
      </c>
      <c r="E25" s="30"/>
      <c r="F25" s="102">
        <f t="shared" si="3"/>
        <v>0</v>
      </c>
      <c r="G25" s="31" t="str">
        <f>IFERROR(VLOOKUP(B25,Sheet3!$A$1:$I$2444,4,FALSE),"")</f>
        <v>1"</v>
      </c>
      <c r="H25" s="153" t="str">
        <f>IFERROR(VLOOKUP(B25,Sheet3!$A$1:$I$2444,5,FALSE),0)</f>
        <v>1" PIPE CLIP  FASTPIPE  10 PACK</v>
      </c>
      <c r="I25" s="25">
        <f>IFERROR(VLOOKUP(B25,Sheet3!A19:J1461,9,FALSE),0)</f>
        <v>0.5</v>
      </c>
      <c r="J25" s="26">
        <f t="shared" si="1"/>
        <v>0</v>
      </c>
      <c r="K25" s="3">
        <f t="shared" si="2"/>
        <v>0</v>
      </c>
    </row>
    <row r="26" spans="1:11" ht="12.75" customHeight="1">
      <c r="A26" s="35"/>
      <c r="B26" s="32" t="s">
        <v>39</v>
      </c>
      <c r="C26" s="29">
        <f>IFERROR(VLOOKUP(B26,Sheet3!$A$1:$I$9444,6,FALSE),0)</f>
        <v>40.65</v>
      </c>
      <c r="D26" s="98">
        <f>IFERROR(VLOOKUP(B26,Sheet3!$A$1:$I$9444,8,FALSE),0)</f>
        <v>24.39</v>
      </c>
      <c r="E26" s="30"/>
      <c r="F26" s="102">
        <f t="shared" si="3"/>
        <v>0</v>
      </c>
      <c r="G26" s="31" t="str">
        <f>IFERROR(VLOOKUP(B26,Sheet3!$A$1:$I$2444,4,FALSE),"")</f>
        <v>1.5"</v>
      </c>
      <c r="H26" s="153" t="str">
        <f>IFERROR(VLOOKUP(B26,Sheet3!$A$1:$I$2444,5,FALSE),0)</f>
        <v>1-1/2" PIPE CLIP  FASTPIPE  10 PACK</v>
      </c>
      <c r="I26" s="25">
        <f>IFERROR(VLOOKUP(B26,Sheet3!A20:J1462,9,FALSE),0)</f>
        <v>1.81</v>
      </c>
      <c r="J26" s="26">
        <f t="shared" si="1"/>
        <v>0</v>
      </c>
      <c r="K26" s="3">
        <f t="shared" si="2"/>
        <v>0</v>
      </c>
    </row>
    <row r="27" spans="1:11" ht="12.75" customHeight="1">
      <c r="A27" s="35"/>
      <c r="B27" s="32" t="s">
        <v>40</v>
      </c>
      <c r="C27" s="29">
        <f>IFERROR(VLOOKUP(B27,Sheet3!$A$1:$I$9444,6,FALSE),0)</f>
        <v>51.15</v>
      </c>
      <c r="D27" s="98">
        <f>IFERROR(VLOOKUP(B27,Sheet3!$A$1:$I$9444,8,FALSE),0)</f>
        <v>30.69</v>
      </c>
      <c r="E27" s="30"/>
      <c r="F27" s="102">
        <f t="shared" si="3"/>
        <v>0</v>
      </c>
      <c r="G27" s="31" t="str">
        <f>IFERROR(VLOOKUP(B27,Sheet3!$A$1:$I$2444,4,FALSE),"")</f>
        <v>2"</v>
      </c>
      <c r="H27" s="153" t="str">
        <f>IFERROR(VLOOKUP(B27,Sheet3!$A$1:$I$2444,5,FALSE),0)</f>
        <v>2" PIPE CLIP  FASTPIPE  10 PACK</v>
      </c>
      <c r="I27" s="25">
        <f>IFERROR(VLOOKUP(B27,Sheet3!A21:J1463,9,FALSE),0)</f>
        <v>2.31</v>
      </c>
      <c r="J27" s="26">
        <f t="shared" si="1"/>
        <v>0</v>
      </c>
      <c r="K27" s="3">
        <f t="shared" si="2"/>
        <v>0</v>
      </c>
    </row>
    <row r="28" spans="1:11" ht="12.75" customHeight="1">
      <c r="A28" s="35"/>
      <c r="B28" s="32" t="s">
        <v>41</v>
      </c>
      <c r="C28" s="29">
        <f>IFERROR(VLOOKUP(B28,Sheet3!$A$1:$I$9444,6,FALSE),0)</f>
        <v>8.99</v>
      </c>
      <c r="D28" s="98">
        <f>IFERROR(VLOOKUP(B28,Sheet3!$A$1:$I$9444,8,FALSE),0)</f>
        <v>5.39</v>
      </c>
      <c r="E28" s="30"/>
      <c r="F28" s="102">
        <f t="shared" si="3"/>
        <v>0</v>
      </c>
      <c r="G28" s="31" t="str">
        <f>IFERROR(VLOOKUP(B28,Sheet3!$A$1:$I$2444,4,FALSE),"")</f>
        <v>3"</v>
      </c>
      <c r="H28" s="153" t="str">
        <f>IFERROR(VLOOKUP(B28,Sheet3!$A$1:$I$2444,5,FALSE),0)</f>
        <v>3" PIPE CLIP FASTPIPE ,  EACH</v>
      </c>
      <c r="I28" s="25">
        <f>IFERROR(VLOOKUP(B28,Sheet3!A22:J1464,9,FALSE),0)</f>
        <v>0.21299999999999999</v>
      </c>
      <c r="J28" s="26">
        <f t="shared" si="1"/>
        <v>0</v>
      </c>
      <c r="K28" s="3">
        <f t="shared" si="2"/>
        <v>0</v>
      </c>
    </row>
    <row r="29" spans="1:11" ht="12.75" customHeight="1">
      <c r="A29" s="35"/>
      <c r="B29" s="32"/>
      <c r="C29" s="29">
        <f>IFERROR(VLOOKUP(B29,Sheet3!$A$1:$I$9444,6,FALSE),0)</f>
        <v>0</v>
      </c>
      <c r="D29" s="98">
        <f>IFERROR(VLOOKUP(B29,Sheet3!$A$1:$I$9444,8,FALSE),0)</f>
        <v>0</v>
      </c>
      <c r="E29" s="30"/>
      <c r="F29" s="102">
        <f t="shared" si="3"/>
        <v>0</v>
      </c>
      <c r="G29" s="31" t="str">
        <f>IFERROR(VLOOKUP(B29,Sheet3!$A$1:$I$2444,4,FALSE),"")</f>
        <v/>
      </c>
      <c r="H29" s="153">
        <f>IFERROR(VLOOKUP(B29,Sheet3!$A$1:$I$2444,5,FALSE),0)</f>
        <v>0</v>
      </c>
      <c r="I29" s="25">
        <f>IFERROR(VLOOKUP(B29,Sheet3!A23:J1465,9,FALSE),0)</f>
        <v>0</v>
      </c>
      <c r="J29" s="26">
        <f t="shared" si="1"/>
        <v>0</v>
      </c>
      <c r="K29" s="3">
        <f t="shared" si="2"/>
        <v>0</v>
      </c>
    </row>
    <row r="30" spans="1:11" ht="12.75" customHeight="1">
      <c r="A30" s="35" t="s">
        <v>42</v>
      </c>
      <c r="B30" s="32" t="s">
        <v>43</v>
      </c>
      <c r="C30" s="29">
        <f>IFERROR(VLOOKUP(B30,Sheet3!$A$1:$I$9444,6,FALSE),0)</f>
        <v>11.23</v>
      </c>
      <c r="D30" s="98">
        <f>IFERROR(VLOOKUP(B30,Sheet3!$A$1:$I$9444,8,FALSE),0)</f>
        <v>6.74</v>
      </c>
      <c r="E30" s="30"/>
      <c r="F30" s="102">
        <f t="shared" si="3"/>
        <v>0</v>
      </c>
      <c r="G30" s="31" t="str">
        <f>IFERROR(VLOOKUP(B30,Sheet3!$A$1:$I$2444,4,FALSE),"")</f>
        <v>-</v>
      </c>
      <c r="H30" s="153" t="str">
        <f>IFERROR(VLOOKUP(B30,Sheet3!$A$1:$I$2444,5,FALSE),0)</f>
        <v>3/8-16 THREADED ROD,  6 FT LONG,  sold each  (25 in a tube)</v>
      </c>
      <c r="I30" s="25">
        <f>IFERROR(VLOOKUP(B30,Sheet3!A24:J1466,9,FALSE),0)</f>
        <v>1.7</v>
      </c>
      <c r="J30" s="26">
        <f t="shared" si="1"/>
        <v>0</v>
      </c>
      <c r="K30" s="3">
        <f t="shared" si="2"/>
        <v>0</v>
      </c>
    </row>
    <row r="31" spans="1:11" ht="12.75" customHeight="1">
      <c r="A31" s="35"/>
      <c r="B31" s="32" t="s">
        <v>44</v>
      </c>
      <c r="C31" s="29">
        <f>IFERROR(VLOOKUP(B31,Sheet3!$A$1:$I$9444,6,FALSE),0)</f>
        <v>12.97</v>
      </c>
      <c r="D31" s="98">
        <f>IFERROR(VLOOKUP(B31,Sheet3!$A$1:$I$9444,8,FALSE),0)</f>
        <v>7.78</v>
      </c>
      <c r="E31" s="30"/>
      <c r="F31" s="102">
        <f t="shared" si="3"/>
        <v>0</v>
      </c>
      <c r="G31" s="31" t="str">
        <f>IFERROR(VLOOKUP(B31,Sheet3!$A$1:$I$2444,4,FALSE),"")</f>
        <v>-</v>
      </c>
      <c r="H31" s="153" t="str">
        <f>IFERROR(VLOOKUP(B31,Sheet3!$A$1:$I$2444,5,FALSE),0)</f>
        <v>3/8-16  HEX NUT,  BOX OF 100</v>
      </c>
      <c r="I31" s="25">
        <f>IFERROR(VLOOKUP(B31,Sheet3!A25:J1467,9,FALSE),0)</f>
        <v>1.63</v>
      </c>
      <c r="J31" s="26">
        <f t="shared" si="1"/>
        <v>0</v>
      </c>
      <c r="K31" s="3">
        <f t="shared" si="2"/>
        <v>0</v>
      </c>
    </row>
    <row r="32" spans="1:11" ht="12.75" customHeight="1">
      <c r="A32" s="35"/>
      <c r="B32" s="32"/>
      <c r="C32" s="29">
        <f>IFERROR(VLOOKUP(B32,Sheet3!$A$1:$I$9444,6,FALSE),0)</f>
        <v>0</v>
      </c>
      <c r="D32" s="98">
        <f>IFERROR(VLOOKUP(B32,Sheet3!$A$1:$I$9444,8,FALSE),0)</f>
        <v>0</v>
      </c>
      <c r="E32" s="30"/>
      <c r="F32" s="102">
        <f t="shared" si="3"/>
        <v>0</v>
      </c>
      <c r="G32" s="31" t="str">
        <f>IFERROR(VLOOKUP(B32,Sheet3!$A$1:$I$2444,4,FALSE),"")</f>
        <v/>
      </c>
      <c r="H32" s="153">
        <f>IFERROR(VLOOKUP(B32,Sheet3!$A$1:$I$2444,5,FALSE),0)</f>
        <v>0</v>
      </c>
      <c r="I32" s="25">
        <f>IFERROR(VLOOKUP(B32,Sheet3!A26:J1468,9,FALSE),0)</f>
        <v>0</v>
      </c>
      <c r="J32" s="26">
        <f t="shared" si="1"/>
        <v>0</v>
      </c>
      <c r="K32" s="3">
        <f t="shared" si="2"/>
        <v>0</v>
      </c>
    </row>
    <row r="33" spans="1:11" ht="12.75" customHeight="1">
      <c r="A33" s="35"/>
      <c r="B33" s="32" t="s">
        <v>45</v>
      </c>
      <c r="C33" s="29">
        <f>IFERROR(VLOOKUP(B33,Sheet3!$A$1:$I$9444,6,FALSE),0)</f>
        <v>4.3099999999999996</v>
      </c>
      <c r="D33" s="98">
        <f>IFERROR(VLOOKUP(B33,Sheet3!$A$1:$I$9444,8,FALSE),0)</f>
        <v>2.58</v>
      </c>
      <c r="E33" s="30"/>
      <c r="F33" s="102">
        <f t="shared" si="3"/>
        <v>0</v>
      </c>
      <c r="G33" s="31" t="str">
        <f>IFERROR(VLOOKUP(B33,Sheet3!$A$1:$I$2444,4,FALSE),"")</f>
        <v>-</v>
      </c>
      <c r="H33" s="153" t="str">
        <f>IFERROR(VLOOKUP(B33,Sheet3!$A$1:$I$2444,5,FALSE),0)</f>
        <v>BEAM CLAMP  (3/8 THRU HOLE DESIGN)</v>
      </c>
      <c r="I33" s="25">
        <f>IFERROR(VLOOKUP(B33,Sheet3!A27:J1469,9,FALSE),0)</f>
        <v>0.33</v>
      </c>
      <c r="J33" s="26">
        <f t="shared" si="1"/>
        <v>0</v>
      </c>
      <c r="K33" s="3">
        <f t="shared" si="2"/>
        <v>0</v>
      </c>
    </row>
    <row r="34" spans="1:11" ht="12.75" customHeight="1">
      <c r="A34" s="35" t="s">
        <v>46</v>
      </c>
      <c r="B34" s="32" t="s">
        <v>47</v>
      </c>
      <c r="C34" s="29">
        <f>IFERROR(VLOOKUP(B34,Sheet3!$A$1:$I$9444,6,FALSE),0)</f>
        <v>2.4500000000000002</v>
      </c>
      <c r="D34" s="98">
        <f>IFERROR(VLOOKUP(B34,Sheet3!$A$1:$I$9444,8,FALSE),0)</f>
        <v>1.47</v>
      </c>
      <c r="E34" s="30"/>
      <c r="F34" s="102">
        <f t="shared" si="3"/>
        <v>0</v>
      </c>
      <c r="G34" s="31" t="str">
        <f>IFERROR(VLOOKUP(B34,Sheet3!$A$1:$I$2444,4,FALSE),"")</f>
        <v>3/4" 1"</v>
      </c>
      <c r="H34" s="153" t="str">
        <f>IFERROR(VLOOKUP(B34,Sheet3!$A$1:$I$2444,5,FALSE),0)</f>
        <v>1" AND 3/4" LOOP PIPE HANGER - FOR 3/8-16 THREADED ROD</v>
      </c>
      <c r="I34" s="25">
        <f>IFERROR(VLOOKUP(B34,Sheet3!A28:J1470,9,FALSE),0)</f>
        <v>0.09</v>
      </c>
      <c r="J34" s="26">
        <f t="shared" si="1"/>
        <v>0</v>
      </c>
      <c r="K34" s="3">
        <f t="shared" si="2"/>
        <v>0</v>
      </c>
    </row>
    <row r="35" spans="1:11" ht="12.75" customHeight="1">
      <c r="A35" s="35"/>
      <c r="B35" s="32" t="s">
        <v>48</v>
      </c>
      <c r="C35" s="29">
        <f>IFERROR(VLOOKUP(B35,Sheet3!$A$1:$I$9444,6,FALSE),0)</f>
        <v>2.4500000000000002</v>
      </c>
      <c r="D35" s="98">
        <f>IFERROR(VLOOKUP(B35,Sheet3!$A$1:$I$9444,8,FALSE),0)</f>
        <v>1.47</v>
      </c>
      <c r="E35" s="30"/>
      <c r="F35" s="102">
        <f t="shared" si="3"/>
        <v>0</v>
      </c>
      <c r="G35" s="31" t="str">
        <f>IFERROR(VLOOKUP(B35,Sheet3!$A$1:$I$2444,4,FALSE),"")</f>
        <v>1.5"</v>
      </c>
      <c r="H35" s="153" t="str">
        <f>IFERROR(VLOOKUP(B35,Sheet3!$A$1:$I$2444,5,FALSE),0)</f>
        <v>1-1/2" LOOP HANGER FOR 3/8-16 THREADED ROD</v>
      </c>
      <c r="I35" s="25">
        <f>IFERROR(VLOOKUP(B35,Sheet3!A29:J1471,9,FALSE),0)</f>
        <v>0.1</v>
      </c>
      <c r="J35" s="26">
        <f t="shared" si="1"/>
        <v>0</v>
      </c>
      <c r="K35" s="3">
        <f t="shared" si="2"/>
        <v>0</v>
      </c>
    </row>
    <row r="36" spans="1:11" ht="12.75" customHeight="1">
      <c r="A36" s="35"/>
      <c r="B36" s="32" t="s">
        <v>49</v>
      </c>
      <c r="C36" s="29">
        <f>IFERROR(VLOOKUP(B36,Sheet3!$A$1:$I$9444,6,FALSE),0)</f>
        <v>2.84</v>
      </c>
      <c r="D36" s="98">
        <f>IFERROR(VLOOKUP(B36,Sheet3!$A$1:$I$9444,8,FALSE),0)</f>
        <v>1.7</v>
      </c>
      <c r="E36" s="30"/>
      <c r="F36" s="102">
        <f t="shared" si="3"/>
        <v>0</v>
      </c>
      <c r="G36" s="31" t="str">
        <f>IFERROR(VLOOKUP(B36,Sheet3!$A$1:$I$2444,4,FALSE),"")</f>
        <v>2"</v>
      </c>
      <c r="H36" s="153" t="str">
        <f>IFERROR(VLOOKUP(B36,Sheet3!$A$1:$I$2444,5,FALSE),0)</f>
        <v>2"  LOOP HANGER - FOR 3/8-16 THREADED ROD</v>
      </c>
      <c r="I36" s="25">
        <f>IFERROR(VLOOKUP(B36,Sheet3!A30:J1472,9,FALSE),0)</f>
        <v>0.12</v>
      </c>
      <c r="J36" s="26">
        <f t="shared" si="1"/>
        <v>0</v>
      </c>
      <c r="K36" s="3">
        <f t="shared" si="2"/>
        <v>0</v>
      </c>
    </row>
    <row r="37" spans="1:11" ht="12.75" customHeight="1">
      <c r="A37" s="37" t="s">
        <v>50</v>
      </c>
      <c r="B37" s="32" t="s">
        <v>51</v>
      </c>
      <c r="C37" s="29">
        <f>IFERROR(VLOOKUP(B37,Sheet3!$A$1:$I$9444,6,FALSE),0)</f>
        <v>3.86</v>
      </c>
      <c r="D37" s="98">
        <f>IFERROR(VLOOKUP(B37,Sheet3!$A$1:$I$9444,8,FALSE),0)</f>
        <v>2.31</v>
      </c>
      <c r="E37" s="30"/>
      <c r="F37" s="102">
        <f t="shared" si="3"/>
        <v>0</v>
      </c>
      <c r="G37" s="31" t="str">
        <f>IFERROR(VLOOKUP(B37,Sheet3!$A$1:$I$2444,4,FALSE),"")</f>
        <v>3"</v>
      </c>
      <c r="H37" s="153" t="str">
        <f>IFERROR(VLOOKUP(B37,Sheet3!$A$1:$I$2444,5,FALSE),0)</f>
        <v>3" HANGER - FOR 3/8-16 THREADED ROD</v>
      </c>
      <c r="I37" s="25">
        <f>IFERROR(VLOOKUP(B37,Sheet3!A31:J1473,9,FALSE),0)</f>
        <v>0.25</v>
      </c>
      <c r="J37" s="26">
        <f t="shared" si="1"/>
        <v>0</v>
      </c>
      <c r="K37" s="3">
        <f t="shared" si="2"/>
        <v>0</v>
      </c>
    </row>
    <row r="38" spans="1:11" ht="12.75" customHeight="1">
      <c r="A38" s="35"/>
      <c r="B38" s="32" t="s">
        <v>52</v>
      </c>
      <c r="C38" s="29">
        <f>IFERROR(VLOOKUP(B38,Sheet3!$A$1:$I$9444,6,FALSE),0)</f>
        <v>5.4</v>
      </c>
      <c r="D38" s="98">
        <f>IFERROR(VLOOKUP(B38,Sheet3!$A$1:$I$9444,8,FALSE),0)</f>
        <v>3.24</v>
      </c>
      <c r="E38" s="30"/>
      <c r="F38" s="102">
        <f t="shared" si="3"/>
        <v>0</v>
      </c>
      <c r="G38" s="31" t="str">
        <f>IFERROR(VLOOKUP(B38,Sheet3!$A$1:$I$2444,4,FALSE),"")</f>
        <v>4"</v>
      </c>
      <c r="H38" s="153" t="str">
        <f>IFERROR(VLOOKUP(B38,Sheet3!$A$1:$I$2444,5,FALSE),0)</f>
        <v>4" HANGER - FOR 3/8-16 THREADED ROD</v>
      </c>
      <c r="I38" s="25">
        <f>IFERROR(VLOOKUP(B38,Sheet3!A32:J1474,9,FALSE),0)</f>
        <v>0.34</v>
      </c>
      <c r="J38" s="26">
        <f t="shared" si="1"/>
        <v>0</v>
      </c>
      <c r="K38" s="3">
        <f t="shared" si="2"/>
        <v>0</v>
      </c>
    </row>
    <row r="39" spans="1:11" ht="12.75" customHeight="1">
      <c r="A39" s="35"/>
      <c r="B39" s="32" t="s">
        <v>53</v>
      </c>
      <c r="C39" s="29">
        <f>IFERROR(VLOOKUP(B39,Sheet3!$A$1:$I$9444,6,FALSE),0)</f>
        <v>7.91</v>
      </c>
      <c r="D39" s="98">
        <f>IFERROR(VLOOKUP(B39,Sheet3!$A$1:$I$9444,8,FALSE),0)</f>
        <v>4.74</v>
      </c>
      <c r="E39" s="30"/>
      <c r="F39" s="102">
        <f t="shared" si="3"/>
        <v>0</v>
      </c>
      <c r="G39" s="31" t="str">
        <f>IFERROR(VLOOKUP(B39,Sheet3!$A$1:$I$2444,4,FALSE),"")</f>
        <v>6"</v>
      </c>
      <c r="H39" s="153" t="str">
        <f>IFERROR(VLOOKUP(B39,Sheet3!$A$1:$I$2444,5,FALSE),0)</f>
        <v>6" HANGER - FOR 1/2"-13 THREADED ROD</v>
      </c>
      <c r="I39" s="25">
        <f>IFERROR(VLOOKUP(B39,Sheet3!A33:J1475,9,FALSE),0)</f>
        <v>0.75</v>
      </c>
      <c r="J39" s="26">
        <f t="shared" si="1"/>
        <v>0</v>
      </c>
      <c r="K39" s="3">
        <f t="shared" si="2"/>
        <v>0</v>
      </c>
    </row>
    <row r="40" spans="1:11" ht="12.75" customHeight="1">
      <c r="A40" s="35"/>
      <c r="B40" s="32"/>
      <c r="C40" s="29">
        <f>IFERROR(VLOOKUP(B40,Sheet3!$A$1:$I$9444,6,FALSE),0)</f>
        <v>0</v>
      </c>
      <c r="D40" s="98">
        <f>IFERROR(VLOOKUP(B40,Sheet3!$A$1:$I$9444,8,FALSE),0)</f>
        <v>0</v>
      </c>
      <c r="E40" s="30"/>
      <c r="F40" s="102">
        <f t="shared" si="3"/>
        <v>0</v>
      </c>
      <c r="G40" s="31" t="str">
        <f>IFERROR(VLOOKUP(B40,Sheet3!$A$1:$I$2444,4,FALSE),"")</f>
        <v/>
      </c>
      <c r="H40" s="153">
        <f>IFERROR(VLOOKUP(B40,Sheet3!$A$1:$I$2444,5,FALSE),0)</f>
        <v>0</v>
      </c>
      <c r="I40" s="25">
        <f>IFERROR(VLOOKUP(B40,Sheet3!A34:J1476,9,FALSE),0)</f>
        <v>0</v>
      </c>
      <c r="J40" s="26">
        <f t="shared" si="1"/>
        <v>0</v>
      </c>
      <c r="K40" s="3">
        <f t="shared" si="2"/>
        <v>0</v>
      </c>
    </row>
    <row r="41" spans="1:11" ht="12.75" customHeight="1">
      <c r="A41" s="35"/>
      <c r="B41" s="32" t="s">
        <v>54</v>
      </c>
      <c r="C41" s="29">
        <f>IFERROR(VLOOKUP(B41,Sheet3!$A$1:$I$9444,6,FALSE),0)</f>
        <v>3.42</v>
      </c>
      <c r="D41" s="98">
        <f>IFERROR(VLOOKUP(B41,Sheet3!$A$1:$I$9444,8,FALSE),0)</f>
        <v>2.0499999999999998</v>
      </c>
      <c r="E41" s="30"/>
      <c r="F41" s="102">
        <f t="shared" si="3"/>
        <v>0</v>
      </c>
      <c r="G41" s="31" t="str">
        <f>IFERROR(VLOOKUP(B41,Sheet3!$A$1:$I$2444,4,FALSE),"")</f>
        <v>3/4"</v>
      </c>
      <c r="H41" s="153" t="str">
        <f>IFERROR(VLOOKUP(B41,Sheet3!$A$1:$I$2444,5,FALSE),0)</f>
        <v>3/4" FASTPIPE, 20MM TUBING, STRUT CUSHION CLAMP  .79 O.D.</v>
      </c>
      <c r="I41" s="25">
        <f>IFERROR(VLOOKUP(B41,Sheet3!A35:J1477,9,FALSE),0)</f>
        <v>0.13750000000000001</v>
      </c>
      <c r="J41" s="26">
        <f t="shared" si="1"/>
        <v>0</v>
      </c>
      <c r="K41" s="3">
        <f t="shared" si="2"/>
        <v>0</v>
      </c>
    </row>
    <row r="42" spans="1:11" ht="12.75" customHeight="1">
      <c r="A42" s="35"/>
      <c r="B42" s="32" t="s">
        <v>55</v>
      </c>
      <c r="C42" s="29">
        <f>IFERROR(VLOOKUP(B42,Sheet3!$A$1:$I$9444,6,FALSE),0)</f>
        <v>3.92</v>
      </c>
      <c r="D42" s="98">
        <f>IFERROR(VLOOKUP(B42,Sheet3!$A$1:$I$9444,8,FALSE),0)</f>
        <v>2.35</v>
      </c>
      <c r="E42" s="30"/>
      <c r="F42" s="102">
        <f t="shared" si="3"/>
        <v>0</v>
      </c>
      <c r="G42" s="31" t="str">
        <f>IFERROR(VLOOKUP(B42,Sheet3!$A$1:$I$2444,4,FALSE),"")</f>
        <v>1"</v>
      </c>
      <c r="H42" s="153" t="str">
        <f>IFERROR(VLOOKUP(B42,Sheet3!$A$1:$I$2444,5,FALSE),0)</f>
        <v>1" FASTPIPE, 1" TUBING, STRUT CUSHION CLAMP  1.00 O.D. (ALSO 3/4 MAXLINE)</v>
      </c>
      <c r="I42" s="25">
        <f>IFERROR(VLOOKUP(B42,Sheet3!A36:J1478,9,FALSE),0)</f>
        <v>0.156</v>
      </c>
      <c r="J42" s="26">
        <f t="shared" si="1"/>
        <v>0</v>
      </c>
      <c r="K42" s="3">
        <f t="shared" si="2"/>
        <v>0</v>
      </c>
    </row>
    <row r="43" spans="1:11" ht="12.75" customHeight="1">
      <c r="A43" s="38" t="s">
        <v>56</v>
      </c>
      <c r="B43" s="32" t="s">
        <v>57</v>
      </c>
      <c r="C43" s="29">
        <f>IFERROR(VLOOKUP(B43,Sheet3!$A$1:$I$9444,6,FALSE),0)</f>
        <v>4.7</v>
      </c>
      <c r="D43" s="98">
        <f>IFERROR(VLOOKUP(B43,Sheet3!$A$1:$I$9444,8,FALSE),0)</f>
        <v>2.82</v>
      </c>
      <c r="E43" s="30"/>
      <c r="F43" s="102">
        <f t="shared" si="3"/>
        <v>0</v>
      </c>
      <c r="G43" s="31" t="str">
        <f>IFERROR(VLOOKUP(B43,Sheet3!$A$1:$I$2444,4,FALSE),"")</f>
        <v>1.5"</v>
      </c>
      <c r="H43" s="153" t="str">
        <f>IFERROR(VLOOKUP(B43,Sheet3!$A$1:$I$2444,5,FALSE),0)</f>
        <v>1- 1/2" FASTPIPE, 40MM -1-5/8" TUBING, STRUT CUSHION CLAMP  1.62 O.D.  1- 1/2" FASTPIPE</v>
      </c>
      <c r="I43" s="25">
        <f>IFERROR(VLOOKUP(B43,Sheet3!A37:J1479,9,FALSE),0)</f>
        <v>0.28110000000000002</v>
      </c>
      <c r="J43" s="26">
        <f t="shared" si="1"/>
        <v>0</v>
      </c>
      <c r="K43" s="3">
        <f t="shared" si="2"/>
        <v>0</v>
      </c>
    </row>
    <row r="44" spans="1:11" ht="12.75" customHeight="1">
      <c r="A44" s="38"/>
      <c r="B44" s="32" t="s">
        <v>58</v>
      </c>
      <c r="C44" s="29">
        <f>IFERROR(VLOOKUP(B44,Sheet3!$A$1:$I$9444,6,FALSE),0)</f>
        <v>5.4</v>
      </c>
      <c r="D44" s="98">
        <f>IFERROR(VLOOKUP(B44,Sheet3!$A$1:$I$9444,8,FALSE),0)</f>
        <v>3.24</v>
      </c>
      <c r="E44" s="30"/>
      <c r="F44" s="102">
        <f t="shared" si="3"/>
        <v>0</v>
      </c>
      <c r="G44" s="31" t="str">
        <f>IFERROR(VLOOKUP(B44,Sheet3!$A$1:$I$2444,4,FALSE),"")</f>
        <v>2"</v>
      </c>
      <c r="H44" s="153" t="str">
        <f>IFERROR(VLOOKUP(B44,Sheet3!$A$1:$I$2444,5,FALSE),0)</f>
        <v>2" FASTPIPE, 2" TUBING, STRUT CUSHION CLAMP 2.00 O.D.</v>
      </c>
      <c r="I44" s="25">
        <f>IFERROR(VLOOKUP(B44,Sheet3!A38:J1480,9,FALSE),0)</f>
        <v>0.4</v>
      </c>
      <c r="J44" s="26">
        <f t="shared" si="1"/>
        <v>0</v>
      </c>
      <c r="K44" s="3">
        <f t="shared" si="2"/>
        <v>0</v>
      </c>
    </row>
    <row r="45" spans="1:11" ht="12.75" customHeight="1">
      <c r="A45" s="35"/>
      <c r="B45" s="32" t="s">
        <v>59</v>
      </c>
      <c r="C45" s="29">
        <f>IFERROR(VLOOKUP(B45,Sheet3!$A$1:$I$9444,6,FALSE),0)</f>
        <v>6.35</v>
      </c>
      <c r="D45" s="98">
        <f>IFERROR(VLOOKUP(B45,Sheet3!$A$1:$I$9444,8,FALSE),0)</f>
        <v>3.81</v>
      </c>
      <c r="E45" s="30"/>
      <c r="F45" s="102">
        <f t="shared" si="3"/>
        <v>0</v>
      </c>
      <c r="G45" s="31" t="str">
        <f>IFERROR(VLOOKUP(B45,Sheet3!$A$1:$I$2444,4,FALSE),"")</f>
        <v>3"</v>
      </c>
      <c r="H45" s="153" t="str">
        <f>IFERROR(VLOOKUP(B45,Sheet3!$A$1:$I$2444,5,FALSE),0)</f>
        <v>3" TUBING, STRUT CUSHION CLAMP  3.12 O.D.   FASTPIPE 3"   ST-080 T312, 80mm</v>
      </c>
      <c r="I45" s="25">
        <f>IFERROR(VLOOKUP(B45,Sheet3!A39:J1481,9,FALSE),0)</f>
        <v>0.5</v>
      </c>
      <c r="J45" s="26">
        <f t="shared" si="1"/>
        <v>0</v>
      </c>
      <c r="K45" s="3">
        <f t="shared" si="2"/>
        <v>0</v>
      </c>
    </row>
    <row r="46" spans="1:11" ht="12.75" customHeight="1">
      <c r="A46" s="35"/>
      <c r="B46" s="32" t="s">
        <v>60</v>
      </c>
      <c r="C46" s="29">
        <f>IFERROR(VLOOKUP(B46,Sheet3!$A$1:$I$9444,6,FALSE),0)</f>
        <v>9.2799999999999994</v>
      </c>
      <c r="D46" s="98">
        <f>IFERROR(VLOOKUP(B46,Sheet3!$A$1:$I$9444,8,FALSE),0)</f>
        <v>5.57</v>
      </c>
      <c r="E46" s="30"/>
      <c r="F46" s="102">
        <f t="shared" si="3"/>
        <v>0</v>
      </c>
      <c r="G46" s="31" t="str">
        <f>IFERROR(VLOOKUP(B46,Sheet3!$A$1:$I$2444,4,FALSE),"")</f>
        <v>4"</v>
      </c>
      <c r="H46" s="153" t="str">
        <f>IFERROR(VLOOKUP(B46,Sheet3!$A$1:$I$2444,5,FALSE),0)</f>
        <v>4" TUBING, STRUT CUSHION CLAMP  4.00 O.D.   FASTPIPE 4</v>
      </c>
      <c r="I46" s="25">
        <f>IFERROR(VLOOKUP(B46,Sheet3!A40:J1482,9,FALSE),0)</f>
        <v>0.94</v>
      </c>
      <c r="J46" s="26">
        <f t="shared" si="1"/>
        <v>0</v>
      </c>
      <c r="K46" s="3">
        <f t="shared" si="2"/>
        <v>0</v>
      </c>
    </row>
    <row r="47" spans="1:11" ht="12.75" customHeight="1">
      <c r="A47" s="35"/>
      <c r="B47" s="32" t="s">
        <v>61</v>
      </c>
      <c r="C47" s="29">
        <f>IFERROR(VLOOKUP(B47,Sheet3!$A$1:$I$9444,6,FALSE),0)</f>
        <v>13.99</v>
      </c>
      <c r="D47" s="98">
        <f>IFERROR(VLOOKUP(B47,Sheet3!$A$1:$I$9444,8,FALSE),0)</f>
        <v>8.39</v>
      </c>
      <c r="E47" s="30"/>
      <c r="F47" s="102">
        <f t="shared" si="3"/>
        <v>0</v>
      </c>
      <c r="G47" s="31" t="str">
        <f>IFERROR(VLOOKUP(B47,Sheet3!$A$1:$I$2444,4,FALSE),"")</f>
        <v>6"</v>
      </c>
      <c r="H47" s="153" t="str">
        <f>IFERROR(VLOOKUP(B47,Sheet3!$A$1:$I$2444,5,FALSE),0)</f>
        <v>6" TUBING, STRUT CUSHION CLAMP  6.00 O.D.   FASTPIPE 6</v>
      </c>
      <c r="I47" s="25">
        <f>IFERROR(VLOOKUP(B47,Sheet3!A41:J1483,9,FALSE),0)</f>
        <v>1.25</v>
      </c>
      <c r="J47" s="26">
        <f t="shared" si="1"/>
        <v>0</v>
      </c>
      <c r="K47" s="3">
        <f t="shared" si="2"/>
        <v>0</v>
      </c>
    </row>
    <row r="48" spans="1:11" ht="12.75" customHeight="1" thickBot="1">
      <c r="A48" s="39" t="s">
        <v>62</v>
      </c>
      <c r="B48" s="40" t="s">
        <v>63</v>
      </c>
      <c r="C48" s="41">
        <f>IFERROR(VLOOKUP(B48,Sheet3!$A$1:$I$9444,6,FALSE),0)</f>
        <v>19.489999999999998</v>
      </c>
      <c r="D48" s="100">
        <f>IFERROR(VLOOKUP(B48,Sheet3!$A$1:$I$9444,8,FALSE),0)</f>
        <v>11.69</v>
      </c>
      <c r="E48" s="42"/>
      <c r="F48" s="103">
        <f t="shared" si="3"/>
        <v>0</v>
      </c>
      <c r="G48" s="31" t="str">
        <f>IFERROR(VLOOKUP(B48,Sheet3!$A$1:$I$2444,4,FALSE),"")</f>
        <v>-</v>
      </c>
      <c r="H48" s="153" t="str">
        <f>IFERROR(VLOOKUP(B48,Sheet3!$A$1:$I$2444,5,FALSE),0)</f>
        <v>CANTILEVER ARM 12 INCH LENGTH ZINC PLATED  (1-5/8 Strut)</v>
      </c>
      <c r="I48" s="25">
        <f>IFERROR(VLOOKUP(B48,Sheet3!A42:J1484,9,FALSE),0)</f>
        <v>2.61</v>
      </c>
      <c r="J48" s="26">
        <f t="shared" si="1"/>
        <v>0</v>
      </c>
      <c r="K48" s="3">
        <f t="shared" si="2"/>
        <v>0</v>
      </c>
    </row>
    <row r="49" spans="1:11" ht="12.75" customHeight="1" thickBot="1">
      <c r="A49" s="20"/>
      <c r="B49" s="188" t="s">
        <v>64</v>
      </c>
      <c r="C49" s="189"/>
      <c r="D49" s="189"/>
      <c r="E49" s="189"/>
      <c r="F49" s="189"/>
      <c r="G49" s="189"/>
      <c r="H49" s="190"/>
      <c r="I49" s="25">
        <f>IFERROR(VLOOKUP(#REF!,Sheet3!A43:J1485,9,FALSE),0)</f>
        <v>0</v>
      </c>
      <c r="J49" s="26">
        <f t="shared" si="1"/>
        <v>0</v>
      </c>
      <c r="K49" s="3">
        <f t="shared" si="2"/>
        <v>0</v>
      </c>
    </row>
    <row r="50" spans="1:11" ht="12.75" customHeight="1">
      <c r="A50" s="27"/>
      <c r="B50" s="36" t="s">
        <v>65</v>
      </c>
      <c r="C50" s="22">
        <f>IFERROR(VLOOKUP(B50,Sheet3!$A$1:$I$9444,6,FALSE),0)</f>
        <v>14.37</v>
      </c>
      <c r="D50" s="97">
        <f>IFERROR(VLOOKUP(B50,Sheet3!$A$1:$I$9444,8,FALSE),0)</f>
        <v>8.6199999999999992</v>
      </c>
      <c r="E50" s="124"/>
      <c r="F50" s="101">
        <f t="shared" ref="F50:F56" si="4">D50*E50</f>
        <v>0</v>
      </c>
      <c r="G50" s="31" t="str">
        <f>IFERROR(VLOOKUP(B50,Sheet3!$A$1:$I$2444,4,FALSE),"")</f>
        <v>3/4"</v>
      </c>
      <c r="H50" s="153" t="str">
        <f>IFERROR(VLOOKUP(B50,Sheet3!$A$1:$I$2444,5,FALSE),0)</f>
        <v>3/4" UNION FASTPIPE</v>
      </c>
      <c r="I50" s="25">
        <f>IFERROR(VLOOKUP(B50,Sheet3!A44:J1486,9,FALSE),0)</f>
        <v>0.19</v>
      </c>
      <c r="J50" s="26">
        <f t="shared" si="1"/>
        <v>0</v>
      </c>
      <c r="K50" s="3">
        <f t="shared" si="2"/>
        <v>0</v>
      </c>
    </row>
    <row r="51" spans="1:11" ht="12.75" customHeight="1">
      <c r="A51" s="27" t="s">
        <v>66</v>
      </c>
      <c r="B51" s="32" t="s">
        <v>67</v>
      </c>
      <c r="C51" s="29">
        <f>IFERROR(VLOOKUP(B51,Sheet3!$A$1:$I$9444,6,FALSE),0)</f>
        <v>22.27</v>
      </c>
      <c r="D51" s="98">
        <f>IFERROR(VLOOKUP(B51,Sheet3!$A$1:$I$9444,8,FALSE),0)</f>
        <v>13.36</v>
      </c>
      <c r="E51" s="122"/>
      <c r="F51" s="102">
        <f t="shared" si="4"/>
        <v>0</v>
      </c>
      <c r="G51" s="31" t="str">
        <f>IFERROR(VLOOKUP(B51,Sheet3!$A$1:$I$2444,4,FALSE),"")</f>
        <v>1"</v>
      </c>
      <c r="H51" s="153" t="str">
        <f>IFERROR(VLOOKUP(B51,Sheet3!$A$1:$I$2444,5,FALSE),0)</f>
        <v>1"  UNION FASTPIPE</v>
      </c>
      <c r="I51" s="25">
        <f>IFERROR(VLOOKUP(B51,Sheet3!A45:J1487,9,FALSE),0)</f>
        <v>0.36</v>
      </c>
      <c r="J51" s="26">
        <f t="shared" si="1"/>
        <v>0</v>
      </c>
      <c r="K51" s="3">
        <f t="shared" si="2"/>
        <v>0</v>
      </c>
    </row>
    <row r="52" spans="1:11" ht="12.75" customHeight="1">
      <c r="A52" s="27"/>
      <c r="B52" s="32" t="s">
        <v>68</v>
      </c>
      <c r="C52" s="29">
        <f>IFERROR(VLOOKUP(B52,Sheet3!$A$1:$I$9444,6,FALSE),0)</f>
        <v>36.6</v>
      </c>
      <c r="D52" s="98">
        <f>IFERROR(VLOOKUP(B52,Sheet3!$A$1:$I$9444,8,FALSE),0)</f>
        <v>21.96</v>
      </c>
      <c r="E52" s="122"/>
      <c r="F52" s="102">
        <f t="shared" si="4"/>
        <v>0</v>
      </c>
      <c r="G52" s="31" t="str">
        <f>IFERROR(VLOOKUP(B52,Sheet3!$A$1:$I$2444,4,FALSE),"")</f>
        <v>1.5"</v>
      </c>
      <c r="H52" s="153" t="str">
        <f>IFERROR(VLOOKUP(B52,Sheet3!$A$1:$I$2444,5,FALSE),0)</f>
        <v>1-1/2" UNION FASTPIPE</v>
      </c>
      <c r="I52" s="25">
        <f>IFERROR(VLOOKUP(B52,Sheet3!A46:J1488,9,FALSE),0)</f>
        <v>1.26</v>
      </c>
      <c r="J52" s="26">
        <f t="shared" si="1"/>
        <v>0</v>
      </c>
      <c r="K52" s="3">
        <f t="shared" si="2"/>
        <v>0</v>
      </c>
    </row>
    <row r="53" spans="1:11" ht="12.75" customHeight="1" thickBot="1">
      <c r="A53" s="27"/>
      <c r="B53" s="32" t="s">
        <v>69</v>
      </c>
      <c r="C53" s="29">
        <f>IFERROR(VLOOKUP(B53,Sheet3!$A$1:$I$9444,6,FALSE),0)</f>
        <v>45.47</v>
      </c>
      <c r="D53" s="98">
        <f>IFERROR(VLOOKUP(B53,Sheet3!$A$1:$I$9444,8,FALSE),0)</f>
        <v>27.28</v>
      </c>
      <c r="E53" s="122"/>
      <c r="F53" s="102">
        <f t="shared" si="4"/>
        <v>0</v>
      </c>
      <c r="G53" s="31" t="str">
        <f>IFERROR(VLOOKUP(B53,Sheet3!$A$1:$I$2444,4,FALSE),"")</f>
        <v>2"</v>
      </c>
      <c r="H53" s="153" t="str">
        <f>IFERROR(VLOOKUP(B53,Sheet3!$A$1:$I$2444,5,FALSE),0)</f>
        <v>2" UNION FASTPIPE</v>
      </c>
      <c r="I53" s="25">
        <f>IFERROR(VLOOKUP(B53,Sheet3!A47:J1489,9,FALSE),0)</f>
        <v>2.4900000000000002</v>
      </c>
      <c r="J53" s="26">
        <f t="shared" si="1"/>
        <v>0</v>
      </c>
      <c r="K53" s="3">
        <f t="shared" si="2"/>
        <v>0</v>
      </c>
    </row>
    <row r="54" spans="1:11" ht="12.75" customHeight="1">
      <c r="A54" s="20"/>
      <c r="B54" s="32"/>
      <c r="C54" s="29">
        <f>IFERROR(VLOOKUP(B54,Sheet3!$A$1:$I$9444,6,FALSE),0)</f>
        <v>0</v>
      </c>
      <c r="D54" s="98">
        <f>IFERROR(VLOOKUP(B54,Sheet3!$A$1:$I$9444,8,FALSE),0)</f>
        <v>0</v>
      </c>
      <c r="E54" s="122"/>
      <c r="F54" s="102"/>
      <c r="G54" s="31" t="str">
        <f>IFERROR(VLOOKUP(B54,Sheet3!$A$1:$I$2444,4,FALSE),"")</f>
        <v/>
      </c>
      <c r="H54" s="153">
        <f>IFERROR(VLOOKUP(B54,Sheet3!$A$1:$I$2444,5,FALSE),0)</f>
        <v>0</v>
      </c>
      <c r="I54" s="25">
        <f>IFERROR(VLOOKUP(B54,Sheet3!A48:J1490,9,FALSE),0)</f>
        <v>0</v>
      </c>
      <c r="J54" s="26">
        <f t="shared" si="1"/>
        <v>0</v>
      </c>
      <c r="K54" s="3">
        <f t="shared" si="2"/>
        <v>0</v>
      </c>
    </row>
    <row r="55" spans="1:11" ht="12.75" customHeight="1">
      <c r="A55" s="27"/>
      <c r="B55" s="32"/>
      <c r="C55" s="29">
        <f>IFERROR(VLOOKUP(B55,Sheet3!$A$1:$I$9444,6,FALSE),0)</f>
        <v>0</v>
      </c>
      <c r="D55" s="98">
        <f>IFERROR(VLOOKUP(B55,Sheet3!$A$1:$I$9444,8,FALSE),0)</f>
        <v>0</v>
      </c>
      <c r="E55" s="122"/>
      <c r="F55" s="102"/>
      <c r="G55" s="31" t="str">
        <f>IFERROR(VLOOKUP(B55,Sheet3!$A$1:$I$2444,4,FALSE),"")</f>
        <v/>
      </c>
      <c r="H55" s="153">
        <f>IFERROR(VLOOKUP(B55,Sheet3!$A$1:$I$2444,5,FALSE),0)</f>
        <v>0</v>
      </c>
      <c r="I55" s="25">
        <f>IFERROR(VLOOKUP(B55,Sheet3!A49:J1491,9,FALSE),0)</f>
        <v>0</v>
      </c>
      <c r="J55" s="26">
        <f t="shared" si="1"/>
        <v>0</v>
      </c>
      <c r="K55" s="3">
        <f t="shared" si="2"/>
        <v>0</v>
      </c>
    </row>
    <row r="56" spans="1:11" ht="12.75" customHeight="1">
      <c r="A56" s="27"/>
      <c r="B56" s="32" t="s">
        <v>70</v>
      </c>
      <c r="C56" s="29">
        <f>IFERROR(VLOOKUP(B56,Sheet3!$A$1:$I$9444,6,FALSE),0)</f>
        <v>109.95</v>
      </c>
      <c r="D56" s="98">
        <f>IFERROR(VLOOKUP(B56,Sheet3!$A$1:$I$9444,8,FALSE),0)</f>
        <v>65.97</v>
      </c>
      <c r="E56" s="122"/>
      <c r="F56" s="102">
        <f t="shared" si="4"/>
        <v>0</v>
      </c>
      <c r="G56" s="31" t="str">
        <f>IFERROR(VLOOKUP(B56,Sheet3!$A$1:$I$2444,4,FALSE),"")</f>
        <v>3"</v>
      </c>
      <c r="H56" s="153" t="str">
        <f>IFERROR(VLOOKUP(B56,Sheet3!$A$1:$I$2444,5,FALSE),0)</f>
        <v>3" UNION FASTPIPE INDUSTRIAL</v>
      </c>
      <c r="I56" s="25">
        <f>IFERROR(VLOOKUP(B56,Sheet3!A50:J1492,9,FALSE),0)</f>
        <v>5.0999999999999996</v>
      </c>
      <c r="J56" s="26">
        <f t="shared" si="1"/>
        <v>0</v>
      </c>
      <c r="K56" s="3">
        <f t="shared" si="2"/>
        <v>0</v>
      </c>
    </row>
    <row r="57" spans="1:11" ht="12.75" customHeight="1" thickBot="1">
      <c r="A57" s="33"/>
      <c r="B57" s="32"/>
      <c r="C57" s="29">
        <f>IFERROR(VLOOKUP(B57,Sheet3!$A$1:$I$9444,6,FALSE),0)</f>
        <v>0</v>
      </c>
      <c r="D57" s="98">
        <f>IFERROR(VLOOKUP(B57,Sheet3!$A$1:$I$9444,8,FALSE),0)</f>
        <v>0</v>
      </c>
      <c r="E57" s="122"/>
      <c r="F57" s="102"/>
      <c r="G57" s="31" t="str">
        <f>IFERROR(VLOOKUP(B57,Sheet3!$A$1:$I$2444,4,FALSE),"")</f>
        <v/>
      </c>
      <c r="H57" s="153">
        <f>IFERROR(VLOOKUP(B57,Sheet3!$A$1:$I$2444,5,FALSE),0)</f>
        <v>0</v>
      </c>
      <c r="I57" s="25">
        <f>IFERROR(VLOOKUP(B57,Sheet3!A51:J1493,9,FALSE),0)</f>
        <v>0</v>
      </c>
      <c r="J57" s="26">
        <f t="shared" si="1"/>
        <v>0</v>
      </c>
      <c r="K57" s="3">
        <f t="shared" si="2"/>
        <v>0</v>
      </c>
    </row>
    <row r="58" spans="1:11" ht="12.75" customHeight="1">
      <c r="A58" s="27"/>
      <c r="B58" s="32" t="s">
        <v>71</v>
      </c>
      <c r="C58" s="29">
        <f>IFERROR(VLOOKUP(B58,Sheet3!$A$1:$I$9444,6,FALSE),0)</f>
        <v>104.96</v>
      </c>
      <c r="D58" s="98">
        <f>IFERROR(VLOOKUP(B58,Sheet3!$A$1:$I$9444,8,FALSE),0)</f>
        <v>62.97</v>
      </c>
      <c r="E58" s="122"/>
      <c r="F58" s="102">
        <f>D58*E58</f>
        <v>0</v>
      </c>
      <c r="G58" s="31" t="str">
        <f>IFERROR(VLOOKUP(B58,Sheet3!$A$1:$I$2444,4,FALSE),"")</f>
        <v>4"</v>
      </c>
      <c r="H58" s="153" t="str">
        <f>IFERROR(VLOOKUP(B58,Sheet3!$A$1:$I$2444,5,FALSE),0)</f>
        <v xml:space="preserve"> 4" UNION FASTPIPE INDUSTRIAL</v>
      </c>
      <c r="I58" s="25">
        <f>IFERROR(VLOOKUP(B58,Sheet3!A52:J1494,9,FALSE),0)</f>
        <v>2.16</v>
      </c>
      <c r="J58" s="26">
        <f t="shared" si="1"/>
        <v>0</v>
      </c>
      <c r="K58" s="3">
        <f t="shared" si="2"/>
        <v>0</v>
      </c>
    </row>
    <row r="59" spans="1:11" ht="12.75" customHeight="1">
      <c r="A59" s="27"/>
      <c r="B59" s="32" t="s">
        <v>72</v>
      </c>
      <c r="C59" s="29">
        <f>IFERROR(VLOOKUP(B59,Sheet3!$A$1:$I$9444,6,FALSE),0)</f>
        <v>141.65</v>
      </c>
      <c r="D59" s="98">
        <f>IFERROR(VLOOKUP(B59,Sheet3!$A$1:$I$9444,8,FALSE),0)</f>
        <v>84.99</v>
      </c>
      <c r="E59" s="122"/>
      <c r="F59" s="102">
        <f t="shared" ref="F59" si="5">D59*E59</f>
        <v>0</v>
      </c>
      <c r="G59" s="31" t="str">
        <f>IFERROR(VLOOKUP(B59,Sheet3!$A$1:$I$2444,4,FALSE),"")</f>
        <v>6"</v>
      </c>
      <c r="H59" s="153" t="str">
        <f>IFERROR(VLOOKUP(B59,Sheet3!$A$1:$I$2444,5,FALSE),0)</f>
        <v>6" UNION FASTPIPE INDUSTRIAL</v>
      </c>
      <c r="I59" s="25">
        <f>IFERROR(VLOOKUP(B59,Sheet3!A53:J1495,9,FALSE),0)</f>
        <v>4.84</v>
      </c>
      <c r="J59" s="26">
        <f t="shared" si="1"/>
        <v>0</v>
      </c>
      <c r="K59" s="3">
        <f t="shared" si="2"/>
        <v>0</v>
      </c>
    </row>
    <row r="60" spans="1:11" ht="12.75" customHeight="1">
      <c r="A60" s="27"/>
      <c r="B60" s="32"/>
      <c r="C60" s="29">
        <f>IFERROR(VLOOKUP(B60,Sheet3!$A$1:$I$9444,6,FALSE),0)</f>
        <v>0</v>
      </c>
      <c r="D60" s="98">
        <f>IFERROR(VLOOKUP(B60,Sheet3!$A$1:$I$9444,8,FALSE),0)</f>
        <v>0</v>
      </c>
      <c r="E60" s="127"/>
      <c r="F60" s="102"/>
      <c r="G60" s="31" t="str">
        <f>IFERROR(VLOOKUP(B60,Sheet3!$A$1:$I$2444,4,FALSE),"")</f>
        <v/>
      </c>
      <c r="H60" s="153">
        <f>IFERROR(VLOOKUP(B60,Sheet3!$A$1:$I$2444,5,FALSE),0)</f>
        <v>0</v>
      </c>
      <c r="I60" s="25">
        <f>IFERROR(VLOOKUP(B60,Sheet3!A54:J1496,9,FALSE),0)</f>
        <v>0</v>
      </c>
      <c r="J60" s="26">
        <f t="shared" si="1"/>
        <v>0</v>
      </c>
      <c r="K60" s="3">
        <f t="shared" si="2"/>
        <v>0</v>
      </c>
    </row>
    <row r="61" spans="1:11" ht="12.75" customHeight="1">
      <c r="A61" s="27"/>
      <c r="B61" s="32" t="s">
        <v>71</v>
      </c>
      <c r="C61" s="29">
        <f>IFERROR(VLOOKUP(B61,Sheet3!$A$1:$I$9444,6,FALSE),0)</f>
        <v>104.96</v>
      </c>
      <c r="D61" s="98">
        <f>IFERROR(VLOOKUP(B61,Sheet3!$A$1:$I$9444,8,FALSE),0)</f>
        <v>62.97</v>
      </c>
      <c r="E61" s="128">
        <f>(E71)+(E84*2)+(E95*2)+(E115*3)+(E160*2)+(E229)+(E250)+(E239*2)</f>
        <v>0</v>
      </c>
      <c r="F61" s="102">
        <f>D61*E61</f>
        <v>0</v>
      </c>
      <c r="G61" s="31" t="str">
        <f>IFERROR(VLOOKUP(B61,Sheet3!$A$1:$I$2444,4,FALSE),"")</f>
        <v>4"</v>
      </c>
      <c r="H61" s="153" t="str">
        <f>IFERROR(VLOOKUP(B61,Sheet3!$A$1:$I$2444,5,FALSE),0)</f>
        <v xml:space="preserve"> 4" UNION FASTPIPE INDUSTRIAL</v>
      </c>
      <c r="I61" s="25">
        <f>IFERROR(VLOOKUP(B61,Sheet3!A55:J1497,9,FALSE),0)</f>
        <v>2.16</v>
      </c>
      <c r="J61" s="26">
        <f t="shared" si="1"/>
        <v>0</v>
      </c>
      <c r="K61" s="3">
        <f t="shared" si="2"/>
        <v>0</v>
      </c>
    </row>
    <row r="62" spans="1:11" ht="12.75" customHeight="1" thickBot="1">
      <c r="A62" s="33"/>
      <c r="B62" s="32" t="s">
        <v>72</v>
      </c>
      <c r="C62" s="29">
        <f>IFERROR(VLOOKUP(B62,Sheet3!$A$1:$I$9444,6,FALSE),0)</f>
        <v>141.65</v>
      </c>
      <c r="D62" s="98">
        <f>IFERROR(VLOOKUP(B62,Sheet3!$A$1:$I$9444,8,FALSE),0)</f>
        <v>84.99</v>
      </c>
      <c r="E62" s="128">
        <f>(E71)+(E85*2)+(E96*2)+(E116*3)+(E161*2)+(E230)+(E251)+(E240*2)</f>
        <v>0</v>
      </c>
      <c r="F62" s="102">
        <f>D62*E62</f>
        <v>0</v>
      </c>
      <c r="G62" s="31" t="str">
        <f>IFERROR(VLOOKUP(B62,Sheet3!$A$1:$I$2444,4,FALSE),"")</f>
        <v>6"</v>
      </c>
      <c r="H62" s="153" t="str">
        <f>IFERROR(VLOOKUP(B62,Sheet3!$A$1:$I$2444,5,FALSE),0)</f>
        <v>6" UNION FASTPIPE INDUSTRIAL</v>
      </c>
      <c r="I62" s="25">
        <f>IFERROR(VLOOKUP(B62,Sheet3!A56:J1498,9,FALSE),0)</f>
        <v>4.84</v>
      </c>
      <c r="J62" s="26">
        <f t="shared" si="1"/>
        <v>0</v>
      </c>
      <c r="K62" s="3">
        <f t="shared" si="2"/>
        <v>0</v>
      </c>
    </row>
    <row r="63" spans="1:11" ht="12.75" customHeight="1">
      <c r="A63" s="34"/>
      <c r="B63" s="32"/>
      <c r="C63" s="29">
        <f>IFERROR(VLOOKUP(B63,Sheet3!$A$1:$I$9444,6,FALSE),0)</f>
        <v>0</v>
      </c>
      <c r="D63" s="98">
        <f>IFERROR(VLOOKUP(B63,Sheet3!$A$1:$I$9444,8,FALSE),0)</f>
        <v>0</v>
      </c>
      <c r="E63" s="129"/>
      <c r="F63" s="102"/>
      <c r="G63" s="31" t="str">
        <f>IFERROR(VLOOKUP(B63,Sheet3!$A$1:$I$2444,4,FALSE),"")</f>
        <v/>
      </c>
      <c r="H63" s="153">
        <f>IFERROR(VLOOKUP(B63,Sheet3!$A$1:$I$2444,5,FALSE),0)</f>
        <v>0</v>
      </c>
      <c r="I63" s="25">
        <f>IFERROR(VLOOKUP(B63,Sheet3!A57:J1499,9,FALSE),0)</f>
        <v>0</v>
      </c>
      <c r="J63" s="26">
        <f t="shared" si="1"/>
        <v>0</v>
      </c>
      <c r="K63" s="3">
        <f t="shared" si="2"/>
        <v>0</v>
      </c>
    </row>
    <row r="64" spans="1:11" ht="12.75" customHeight="1">
      <c r="A64" s="35"/>
      <c r="B64" s="32" t="s">
        <v>73</v>
      </c>
      <c r="C64" s="29">
        <f>IFERROR(VLOOKUP(B64,Sheet3!$A$1:$I$9444,6,FALSE),0)</f>
        <v>22.86</v>
      </c>
      <c r="D64" s="98">
        <f>IFERROR(VLOOKUP(B64,Sheet3!$A$1:$I$9444,8,FALSE),0)</f>
        <v>13.71</v>
      </c>
      <c r="E64" s="122"/>
      <c r="F64" s="102">
        <f t="shared" ref="F64:F126" si="6">D64*E64</f>
        <v>0</v>
      </c>
      <c r="G64" s="31" t="str">
        <f>IFERROR(VLOOKUP(B64,Sheet3!$A$1:$I$2444,4,FALSE),"")</f>
        <v>1"</v>
      </c>
      <c r="H64" s="153" t="str">
        <f>IFERROR(VLOOKUP(B64,Sheet3!$A$1:$I$2444,5,FALSE),0)</f>
        <v>1" X 3/4" REDUCTION UNION FASTPIPE</v>
      </c>
      <c r="I64" s="25">
        <f>IFERROR(VLOOKUP(B64,Sheet3!A58:J1500,9,FALSE),0)</f>
        <v>0.63</v>
      </c>
      <c r="J64" s="26">
        <f t="shared" si="1"/>
        <v>0</v>
      </c>
      <c r="K64" s="3">
        <f t="shared" si="2"/>
        <v>0</v>
      </c>
    </row>
    <row r="65" spans="1:11" ht="12.75" customHeight="1">
      <c r="A65" s="35"/>
      <c r="B65" s="32" t="s">
        <v>74</v>
      </c>
      <c r="C65" s="29">
        <f>IFERROR(VLOOKUP(B65,Sheet3!$A$1:$I$9444,6,FALSE),0)</f>
        <v>35.450000000000003</v>
      </c>
      <c r="D65" s="98">
        <f>IFERROR(VLOOKUP(B65,Sheet3!$A$1:$I$9444,8,FALSE),0)</f>
        <v>21.27</v>
      </c>
      <c r="E65" s="122"/>
      <c r="F65" s="102">
        <f t="shared" si="6"/>
        <v>0</v>
      </c>
      <c r="G65" s="31" t="str">
        <f>IFERROR(VLOOKUP(B65,Sheet3!$A$1:$I$2444,4,FALSE),"")</f>
        <v>1.5"</v>
      </c>
      <c r="H65" s="153" t="str">
        <f>IFERROR(VLOOKUP(B65,Sheet3!$A$1:$I$2444,5,FALSE),0)</f>
        <v>1-1/2" X 3/4" REDUCTION UNION FASTPIPE</v>
      </c>
      <c r="I65" s="25">
        <f>IFERROR(VLOOKUP(B65,Sheet3!A59:J1501,9,FALSE),0)</f>
        <v>1.08</v>
      </c>
      <c r="J65" s="26">
        <f t="shared" si="1"/>
        <v>0</v>
      </c>
      <c r="K65" s="3">
        <f t="shared" si="2"/>
        <v>0</v>
      </c>
    </row>
    <row r="66" spans="1:11" ht="12.75" customHeight="1">
      <c r="A66" s="35"/>
      <c r="B66" s="32" t="s">
        <v>75</v>
      </c>
      <c r="C66" s="29">
        <f>IFERROR(VLOOKUP(B66,Sheet3!$A$1:$I$9444,6,FALSE),0)</f>
        <v>35.450000000000003</v>
      </c>
      <c r="D66" s="98">
        <f>IFERROR(VLOOKUP(B66,Sheet3!$A$1:$I$9444,8,FALSE),0)</f>
        <v>21.27</v>
      </c>
      <c r="E66" s="122"/>
      <c r="F66" s="102">
        <f t="shared" si="6"/>
        <v>0</v>
      </c>
      <c r="G66" s="31" t="str">
        <f>IFERROR(VLOOKUP(B66,Sheet3!$A$1:$I$2444,4,FALSE),"")</f>
        <v>1.5"</v>
      </c>
      <c r="H66" s="153" t="str">
        <f>IFERROR(VLOOKUP(B66,Sheet3!$A$1:$I$2444,5,FALSE),0)</f>
        <v>1-1/2" X 1" REDUCTION UNION FASTPIPE</v>
      </c>
      <c r="I66" s="25">
        <f>IFERROR(VLOOKUP(B66,Sheet3!A60:J1502,9,FALSE),0)</f>
        <v>0.7</v>
      </c>
      <c r="J66" s="26">
        <f t="shared" si="1"/>
        <v>0</v>
      </c>
      <c r="K66" s="3">
        <f t="shared" si="2"/>
        <v>0</v>
      </c>
    </row>
    <row r="67" spans="1:11" ht="12.75" customHeight="1">
      <c r="A67" s="35"/>
      <c r="B67" s="32" t="s">
        <v>76</v>
      </c>
      <c r="C67" s="29">
        <f>IFERROR(VLOOKUP(B67,Sheet3!$A$1:$I$9444,6,FALSE),0)</f>
        <v>45.67</v>
      </c>
      <c r="D67" s="98">
        <f>IFERROR(VLOOKUP(B67,Sheet3!$A$1:$I$9444,8,FALSE),0)</f>
        <v>27.4</v>
      </c>
      <c r="E67" s="122"/>
      <c r="F67" s="102">
        <f t="shared" si="6"/>
        <v>0</v>
      </c>
      <c r="G67" s="31" t="str">
        <f>IFERROR(VLOOKUP(B67,Sheet3!$A$1:$I$2444,4,FALSE),"")</f>
        <v>2"</v>
      </c>
      <c r="H67" s="153" t="str">
        <f>IFERROR(VLOOKUP(B67,Sheet3!$A$1:$I$2444,5,FALSE),0)</f>
        <v>2" X 3/4" REDUCTION UNION FASTPIPE</v>
      </c>
      <c r="I67" s="25">
        <f>IFERROR(VLOOKUP(B67,Sheet3!A61:J1503,9,FALSE),0)</f>
        <v>1.76</v>
      </c>
      <c r="J67" s="26">
        <f t="shared" si="1"/>
        <v>0</v>
      </c>
      <c r="K67" s="3">
        <f t="shared" si="2"/>
        <v>0</v>
      </c>
    </row>
    <row r="68" spans="1:11" ht="12.75" customHeight="1">
      <c r="A68" s="35"/>
      <c r="B68" s="32" t="s">
        <v>77</v>
      </c>
      <c r="C68" s="29">
        <f>IFERROR(VLOOKUP(B68,Sheet3!$A$1:$I$9444,6,FALSE),0)</f>
        <v>45.67</v>
      </c>
      <c r="D68" s="98">
        <f>IFERROR(VLOOKUP(B68,Sheet3!$A$1:$I$9444,8,FALSE),0)</f>
        <v>27.4</v>
      </c>
      <c r="E68" s="122"/>
      <c r="F68" s="102">
        <f t="shared" si="6"/>
        <v>0</v>
      </c>
      <c r="G68" s="31" t="str">
        <f>IFERROR(VLOOKUP(B68,Sheet3!$A$1:$I$2444,4,FALSE),"")</f>
        <v>2"</v>
      </c>
      <c r="H68" s="153" t="str">
        <f>IFERROR(VLOOKUP(B68,Sheet3!$A$1:$I$2444,5,FALSE),0)</f>
        <v>2" X 1" REDUCTION UNION FASTPIPE</v>
      </c>
      <c r="I68" s="25">
        <f>IFERROR(VLOOKUP(B68,Sheet3!A62:J1504,9,FALSE),0)</f>
        <v>1.1000000000000001</v>
      </c>
      <c r="J68" s="26">
        <f t="shared" si="1"/>
        <v>0</v>
      </c>
      <c r="K68" s="3">
        <f t="shared" si="2"/>
        <v>0</v>
      </c>
    </row>
    <row r="69" spans="1:11" ht="12.75" customHeight="1" thickBot="1">
      <c r="A69" s="50"/>
      <c r="B69" s="32" t="s">
        <v>78</v>
      </c>
      <c r="C69" s="29">
        <f>IFERROR(VLOOKUP(B69,Sheet3!$A$1:$I$9444,6,FALSE),0)</f>
        <v>48.73</v>
      </c>
      <c r="D69" s="98">
        <f>IFERROR(VLOOKUP(B69,Sheet3!$A$1:$I$9444,8,FALSE),0)</f>
        <v>29.24</v>
      </c>
      <c r="E69" s="122"/>
      <c r="F69" s="102">
        <f t="shared" si="6"/>
        <v>0</v>
      </c>
      <c r="G69" s="31" t="str">
        <f>IFERROR(VLOOKUP(B69,Sheet3!$A$1:$I$2444,4,FALSE),"")</f>
        <v>2"</v>
      </c>
      <c r="H69" s="153" t="str">
        <f>IFERROR(VLOOKUP(B69,Sheet3!$A$1:$I$2444,5,FALSE),0)</f>
        <v>2" X 1-1/2" REDUCTION UNION FASTPIPE</v>
      </c>
      <c r="I69" s="25">
        <f>IFERROR(VLOOKUP(B69,Sheet3!A63:J1505,9,FALSE),0)</f>
        <v>1.79</v>
      </c>
      <c r="J69" s="26">
        <f t="shared" si="1"/>
        <v>0</v>
      </c>
      <c r="K69" s="3">
        <f t="shared" si="2"/>
        <v>0</v>
      </c>
    </row>
    <row r="70" spans="1:11" ht="12.75" customHeight="1">
      <c r="A70" s="34"/>
      <c r="B70" s="32"/>
      <c r="C70" s="29">
        <f>IFERROR(VLOOKUP(B70,Sheet3!$A$1:$I$9444,6,FALSE),0)</f>
        <v>0</v>
      </c>
      <c r="D70" s="98">
        <f>IFERROR(VLOOKUP(B70,Sheet3!$A$1:$I$9444,8,FALSE),0)</f>
        <v>0</v>
      </c>
      <c r="E70" s="129"/>
      <c r="F70" s="102"/>
      <c r="G70" s="31" t="str">
        <f>IFERROR(VLOOKUP(B70,Sheet3!$A$1:$I$2444,4,FALSE),"")</f>
        <v/>
      </c>
      <c r="H70" s="153">
        <f>IFERROR(VLOOKUP(B70,Sheet3!$A$1:$I$2444,5,FALSE),0)</f>
        <v>0</v>
      </c>
      <c r="I70" s="25">
        <f>IFERROR(VLOOKUP(B70,Sheet3!A64:J1506,9,FALSE),0)</f>
        <v>0</v>
      </c>
      <c r="J70" s="26">
        <f t="shared" si="1"/>
        <v>0</v>
      </c>
      <c r="K70" s="3">
        <f t="shared" si="2"/>
        <v>0</v>
      </c>
    </row>
    <row r="71" spans="1:11" ht="12.75" customHeight="1">
      <c r="A71" s="35"/>
      <c r="B71" s="32" t="s">
        <v>79</v>
      </c>
      <c r="C71" s="29">
        <f>IFERROR(VLOOKUP(B71,Sheet3!$A$1:$I$9444,6,FALSE),0)</f>
        <v>366.56</v>
      </c>
      <c r="D71" s="98">
        <f>IFERROR(VLOOKUP(B71,Sheet3!$A$1:$I$9444,8,FALSE),0)</f>
        <v>219.94</v>
      </c>
      <c r="E71" s="122"/>
      <c r="F71" s="102">
        <f t="shared" si="6"/>
        <v>0</v>
      </c>
      <c r="G71" s="31" t="str">
        <f>IFERROR(VLOOKUP(B71,Sheet3!$A$1:$I$2444,4,FALSE),"")</f>
        <v>6"</v>
      </c>
      <c r="H71" s="153" t="str">
        <f>IFERROR(VLOOKUP(B71,Sheet3!$A$1:$I$2444,5,FALSE),0)</f>
        <v>6" X 4" REDUCER FASTPIPE INDUSTRIAL NEEDS (1) FI9002 and (1) FI8002 to connect to pipe</v>
      </c>
      <c r="I71" s="25">
        <f>IFERROR(VLOOKUP(B71,Sheet3!A65:J1507,9,FALSE),0)</f>
        <v>7.5</v>
      </c>
      <c r="J71" s="26">
        <f t="shared" si="1"/>
        <v>0</v>
      </c>
      <c r="K71" s="3">
        <f t="shared" si="2"/>
        <v>0</v>
      </c>
    </row>
    <row r="72" spans="1:11" ht="12.75" customHeight="1" thickBot="1">
      <c r="A72" s="35"/>
      <c r="B72" s="40"/>
      <c r="C72" s="41">
        <f>IFERROR(VLOOKUP(B72,Sheet3!$A$1:$I$9444,6,FALSE),0)</f>
        <v>0</v>
      </c>
      <c r="D72" s="100">
        <f>IFERROR(VLOOKUP(B72,Sheet3!$A$1:$I$9444,8,FALSE),0)</f>
        <v>0</v>
      </c>
      <c r="E72" s="130"/>
      <c r="F72" s="103"/>
      <c r="G72" s="31" t="str">
        <f>IFERROR(VLOOKUP(B72,Sheet3!$A$1:$I$2444,4,FALSE),"")</f>
        <v/>
      </c>
      <c r="H72" s="153">
        <f>IFERROR(VLOOKUP(B72,Sheet3!$A$1:$I$2444,5,FALSE),0)</f>
        <v>0</v>
      </c>
      <c r="I72" s="25">
        <f>IFERROR(VLOOKUP(B72,Sheet3!A66:J1508,9,FALSE),0)</f>
        <v>0</v>
      </c>
      <c r="J72" s="26">
        <f t="shared" ref="J72:J134" si="7">I72*E72</f>
        <v>0</v>
      </c>
      <c r="K72" s="3">
        <f t="shared" ref="K72:K134" si="8">E72*C72</f>
        <v>0</v>
      </c>
    </row>
    <row r="73" spans="1:11" ht="12.75" customHeight="1" thickBot="1">
      <c r="A73" s="50"/>
      <c r="B73" s="188" t="s">
        <v>80</v>
      </c>
      <c r="C73" s="189"/>
      <c r="D73" s="189"/>
      <c r="E73" s="189"/>
      <c r="F73" s="189"/>
      <c r="G73" s="189"/>
      <c r="H73" s="190"/>
      <c r="I73" s="25">
        <f>IFERROR(VLOOKUP(#REF!,Sheet3!A67:J1509,9,FALSE),0)</f>
        <v>0</v>
      </c>
      <c r="J73" s="26">
        <f t="shared" si="7"/>
        <v>0</v>
      </c>
      <c r="K73" s="3">
        <f t="shared" si="8"/>
        <v>0</v>
      </c>
    </row>
    <row r="74" spans="1:11" ht="12.75" customHeight="1">
      <c r="A74" s="20"/>
      <c r="B74" s="36" t="s">
        <v>81</v>
      </c>
      <c r="C74" s="22">
        <f>IFERROR(VLOOKUP(B74,Sheet3!$A$1:$I$9444,6,FALSE),0)</f>
        <v>15.67</v>
      </c>
      <c r="D74" s="97">
        <f>IFERROR(VLOOKUP(B74,Sheet3!$A$1:$I$9444,8,FALSE),0)</f>
        <v>9.4</v>
      </c>
      <c r="E74" s="113"/>
      <c r="F74" s="101">
        <f t="shared" si="6"/>
        <v>0</v>
      </c>
      <c r="G74" s="31" t="str">
        <f>IFERROR(VLOOKUP(B74,Sheet3!$A$1:$I$2444,4,FALSE),"")</f>
        <v>3/4"</v>
      </c>
      <c r="H74" s="153" t="str">
        <f>IFERROR(VLOOKUP(B74,Sheet3!$A$1:$I$2444,5,FALSE),0)</f>
        <v>3/4" 90 DEGREE ELBOW FASTPIPE</v>
      </c>
      <c r="I74" s="25">
        <f>IFERROR(VLOOKUP(B74,Sheet3!A68:J1510,9,FALSE),0)</f>
        <v>0.28000000000000003</v>
      </c>
      <c r="J74" s="26">
        <f t="shared" si="7"/>
        <v>0</v>
      </c>
      <c r="K74" s="3">
        <f t="shared" si="8"/>
        <v>0</v>
      </c>
    </row>
    <row r="75" spans="1:11" ht="12.75" customHeight="1">
      <c r="A75" s="27"/>
      <c r="B75" s="32" t="s">
        <v>82</v>
      </c>
      <c r="C75" s="29">
        <f>IFERROR(VLOOKUP(B75,Sheet3!$A$1:$I$9444,6,FALSE),0)</f>
        <v>23.64</v>
      </c>
      <c r="D75" s="98">
        <f>IFERROR(VLOOKUP(B75,Sheet3!$A$1:$I$9444,8,FALSE),0)</f>
        <v>14.19</v>
      </c>
      <c r="E75" s="112"/>
      <c r="F75" s="102">
        <f t="shared" si="6"/>
        <v>0</v>
      </c>
      <c r="G75" s="31" t="str">
        <f>IFERROR(VLOOKUP(B75,Sheet3!$A$1:$I$2444,4,FALSE),"")</f>
        <v>1"</v>
      </c>
      <c r="H75" s="153" t="str">
        <f>IFERROR(VLOOKUP(B75,Sheet3!$A$1:$I$2444,5,FALSE),0)</f>
        <v>1" 90 DEGREE ELBOW FASTPIPE</v>
      </c>
      <c r="I75" s="25">
        <f>IFERROR(VLOOKUP(B75,Sheet3!A69:J1511,9,FALSE),0)</f>
        <v>0.33</v>
      </c>
      <c r="J75" s="26">
        <f t="shared" si="7"/>
        <v>0</v>
      </c>
      <c r="K75" s="3">
        <f t="shared" si="8"/>
        <v>0</v>
      </c>
    </row>
    <row r="76" spans="1:11" ht="12.75" customHeight="1">
      <c r="A76" s="27"/>
      <c r="B76" s="32" t="s">
        <v>83</v>
      </c>
      <c r="C76" s="29">
        <f>IFERROR(VLOOKUP(B76,Sheet3!$A$1:$I$9444,6,FALSE),0)</f>
        <v>38.1</v>
      </c>
      <c r="D76" s="98">
        <f>IFERROR(VLOOKUP(B76,Sheet3!$A$1:$I$9444,8,FALSE),0)</f>
        <v>22.86</v>
      </c>
      <c r="E76" s="30"/>
      <c r="F76" s="102">
        <f t="shared" si="6"/>
        <v>0</v>
      </c>
      <c r="G76" s="31" t="str">
        <f>IFERROR(VLOOKUP(B76,Sheet3!$A$1:$I$2444,4,FALSE),"")</f>
        <v>1.5"</v>
      </c>
      <c r="H76" s="153" t="str">
        <f>IFERROR(VLOOKUP(B76,Sheet3!$A$1:$I$2444,5,FALSE),0)</f>
        <v>1-1/2" 90 DEGREE ELBOW FASTPIPE</v>
      </c>
      <c r="I76" s="25">
        <f>IFERROR(VLOOKUP(B76,Sheet3!A70:J1512,9,FALSE),0)</f>
        <v>1.2</v>
      </c>
      <c r="J76" s="26">
        <f t="shared" si="7"/>
        <v>0</v>
      </c>
      <c r="K76" s="3">
        <f t="shared" si="8"/>
        <v>0</v>
      </c>
    </row>
    <row r="77" spans="1:11" ht="12.75" customHeight="1">
      <c r="A77" s="27"/>
      <c r="B77" s="32" t="s">
        <v>84</v>
      </c>
      <c r="C77" s="29">
        <f>IFERROR(VLOOKUP(B77,Sheet3!$A$1:$I$9444,6,FALSE),0)</f>
        <v>53.94</v>
      </c>
      <c r="D77" s="98">
        <f>IFERROR(VLOOKUP(B77,Sheet3!$A$1:$I$9444,8,FALSE),0)</f>
        <v>32.369999999999997</v>
      </c>
      <c r="E77" s="30"/>
      <c r="F77" s="102">
        <f t="shared" si="6"/>
        <v>0</v>
      </c>
      <c r="G77" s="31" t="str">
        <f>IFERROR(VLOOKUP(B77,Sheet3!$A$1:$I$2444,4,FALSE),"")</f>
        <v>2"</v>
      </c>
      <c r="H77" s="153" t="str">
        <f>IFERROR(VLOOKUP(B77,Sheet3!$A$1:$I$2444,5,FALSE),0)</f>
        <v>2" 90 DEGREE ELBOW FASTPIPE</v>
      </c>
      <c r="I77" s="25">
        <f>IFERROR(VLOOKUP(B77,Sheet3!A71:J1513,9,FALSE),0)</f>
        <v>2.2000000000000002</v>
      </c>
      <c r="J77" s="26">
        <f t="shared" si="7"/>
        <v>0</v>
      </c>
      <c r="K77" s="3">
        <f t="shared" si="8"/>
        <v>0</v>
      </c>
    </row>
    <row r="78" spans="1:11" ht="12.75" customHeight="1" thickBot="1">
      <c r="A78" s="33"/>
      <c r="B78" s="40"/>
      <c r="C78" s="41">
        <f>IFERROR(VLOOKUP(B78,Sheet3!$A$1:$I$9444,6,FALSE),0)</f>
        <v>0</v>
      </c>
      <c r="D78" s="100">
        <f>IFERROR(VLOOKUP(B78,Sheet3!$A$1:$I$9444,8,FALSE),0)</f>
        <v>0</v>
      </c>
      <c r="E78" s="42"/>
      <c r="F78" s="103">
        <f t="shared" si="6"/>
        <v>0</v>
      </c>
      <c r="G78" s="31" t="str">
        <f>IFERROR(VLOOKUP(B78,Sheet3!$A$1:$I$2444,4,FALSE),"")</f>
        <v/>
      </c>
      <c r="H78" s="153">
        <f>IFERROR(VLOOKUP(B78,Sheet3!$A$1:$I$2444,5,FALSE),0)</f>
        <v>0</v>
      </c>
      <c r="I78" s="25">
        <f>IFERROR(VLOOKUP(B78,Sheet3!A72:J1514,9,FALSE),0)</f>
        <v>0</v>
      </c>
      <c r="J78" s="26">
        <f t="shared" si="7"/>
        <v>0</v>
      </c>
      <c r="K78" s="3">
        <f t="shared" si="8"/>
        <v>0</v>
      </c>
    </row>
    <row r="79" spans="1:11" ht="12.75" customHeight="1">
      <c r="A79" s="20"/>
      <c r="B79" s="36"/>
      <c r="C79" s="22">
        <f>IFERROR(VLOOKUP(B79,Sheet3!$A$1:$I$9444,6,FALSE),0)</f>
        <v>0</v>
      </c>
      <c r="D79" s="97">
        <f>IFERROR(VLOOKUP(B79,Sheet3!$A$1:$I$9444,8,FALSE),0)</f>
        <v>0</v>
      </c>
      <c r="E79" s="23"/>
      <c r="F79" s="101"/>
      <c r="G79" s="31" t="str">
        <f>IFERROR(VLOOKUP(B79,Sheet3!$A$1:$I$2444,4,FALSE),"")</f>
        <v/>
      </c>
      <c r="H79" s="153">
        <f>IFERROR(VLOOKUP(B79,Sheet3!$A$1:$I$2444,5,FALSE),0)</f>
        <v>0</v>
      </c>
      <c r="I79" s="25">
        <f>IFERROR(VLOOKUP(B79,Sheet3!A73:J1515,9,FALSE),0)</f>
        <v>0</v>
      </c>
      <c r="J79" s="26">
        <f t="shared" si="7"/>
        <v>0</v>
      </c>
      <c r="K79" s="3">
        <f t="shared" si="8"/>
        <v>0</v>
      </c>
    </row>
    <row r="80" spans="1:11" ht="12.75" customHeight="1">
      <c r="A80" s="27"/>
      <c r="B80" s="32" t="s">
        <v>85</v>
      </c>
      <c r="C80" s="29">
        <f>IFERROR(VLOOKUP(B80,Sheet3!$A$1:$I$9444,6,FALSE),0)</f>
        <v>132.5</v>
      </c>
      <c r="D80" s="98">
        <f>IFERROR(VLOOKUP(B80,Sheet3!$A$1:$I$9444,8,FALSE),0)</f>
        <v>79.5</v>
      </c>
      <c r="E80" s="30"/>
      <c r="F80" s="102">
        <f t="shared" si="6"/>
        <v>0</v>
      </c>
      <c r="G80" s="31" t="str">
        <f>IFERROR(VLOOKUP(B80,Sheet3!$A$1:$I$2444,4,FALSE),"")</f>
        <v>3"</v>
      </c>
      <c r="H80" s="153" t="str">
        <f>IFERROR(VLOOKUP(B80,Sheet3!$A$1:$I$2444,5,FALSE),0)</f>
        <v>3" 90 DEGREE ELBOW FASTPIPE  INDUSTRIAL</v>
      </c>
      <c r="I80" s="25">
        <f>IFERROR(VLOOKUP(B80,Sheet3!A74:J1516,9,FALSE),0)</f>
        <v>7.3</v>
      </c>
      <c r="J80" s="26">
        <f t="shared" si="7"/>
        <v>0</v>
      </c>
      <c r="K80" s="3">
        <f t="shared" si="8"/>
        <v>0</v>
      </c>
    </row>
    <row r="81" spans="1:11" ht="12.75" customHeight="1">
      <c r="A81" s="27"/>
      <c r="B81" s="32"/>
      <c r="C81" s="29">
        <f>IFERROR(VLOOKUP(B81,Sheet3!$A$1:$I$9444,6,FALSE),0)</f>
        <v>0</v>
      </c>
      <c r="D81" s="98">
        <f>IFERROR(VLOOKUP(B81,Sheet3!$A$1:$I$9444,8,FALSE),0)</f>
        <v>0</v>
      </c>
      <c r="E81" s="52"/>
      <c r="F81" s="102"/>
      <c r="G81" s="31" t="str">
        <f>IFERROR(VLOOKUP(B81,Sheet3!$A$1:$I$2444,4,FALSE),"")</f>
        <v/>
      </c>
      <c r="H81" s="153">
        <f>IFERROR(VLOOKUP(B81,Sheet3!$A$1:$I$2444,5,FALSE),0)</f>
        <v>0</v>
      </c>
      <c r="I81" s="25">
        <f>IFERROR(VLOOKUP(B81,Sheet3!A75:J1517,9,FALSE),0)</f>
        <v>0</v>
      </c>
      <c r="J81" s="26">
        <f t="shared" si="7"/>
        <v>0</v>
      </c>
      <c r="K81" s="3">
        <f t="shared" si="8"/>
        <v>0</v>
      </c>
    </row>
    <row r="82" spans="1:11" ht="12.75" customHeight="1" thickBot="1">
      <c r="A82" s="33"/>
      <c r="B82" s="45"/>
      <c r="C82" s="46">
        <f>IFERROR(VLOOKUP(B82,Sheet3!$A$1:$I$9444,6,FALSE),0)</f>
        <v>0</v>
      </c>
      <c r="D82" s="138">
        <f>IFERROR(VLOOKUP(B82,Sheet3!$A$1:$I$9444,8,FALSE),0)</f>
        <v>0</v>
      </c>
      <c r="E82" s="51"/>
      <c r="F82" s="139"/>
      <c r="G82" s="31" t="str">
        <f>IFERROR(VLOOKUP(B82,Sheet3!$A$1:$I$2444,4,FALSE),"")</f>
        <v/>
      </c>
      <c r="H82" s="153">
        <f>IFERROR(VLOOKUP(B82,Sheet3!$A$1:$I$2444,5,FALSE),0)</f>
        <v>0</v>
      </c>
      <c r="I82" s="25">
        <f>IFERROR(VLOOKUP(B82,Sheet3!A76:J1518,9,FALSE),0)</f>
        <v>0</v>
      </c>
      <c r="J82" s="26">
        <f t="shared" si="7"/>
        <v>0</v>
      </c>
      <c r="K82" s="3">
        <f t="shared" si="8"/>
        <v>0</v>
      </c>
    </row>
    <row r="83" spans="1:11" ht="12.75" customHeight="1">
      <c r="A83" s="34"/>
      <c r="B83" s="36"/>
      <c r="C83" s="22">
        <f>IFERROR(VLOOKUP(B83,Sheet3!$A$1:$I$9444,6,FALSE),0)</f>
        <v>0</v>
      </c>
      <c r="D83" s="97">
        <f>IFERROR(VLOOKUP(B83,Sheet3!$A$1:$I$9444,8,FALSE),0)</f>
        <v>0</v>
      </c>
      <c r="E83" s="131"/>
      <c r="F83" s="101"/>
      <c r="G83" s="31" t="str">
        <f>IFERROR(VLOOKUP(B83,Sheet3!$A$1:$I$2444,4,FALSE),"")</f>
        <v/>
      </c>
      <c r="H83" s="153">
        <f>IFERROR(VLOOKUP(B83,Sheet3!$A$1:$I$2444,5,FALSE),0)</f>
        <v>0</v>
      </c>
      <c r="I83" s="25">
        <f>IFERROR(VLOOKUP(B83,Sheet3!A77:J1519,9,FALSE),0)</f>
        <v>0</v>
      </c>
      <c r="J83" s="26">
        <f t="shared" si="7"/>
        <v>0</v>
      </c>
      <c r="K83" s="3">
        <f t="shared" si="8"/>
        <v>0</v>
      </c>
    </row>
    <row r="84" spans="1:11" ht="12.75" customHeight="1">
      <c r="A84" s="35"/>
      <c r="B84" s="32" t="s">
        <v>86</v>
      </c>
      <c r="C84" s="29">
        <f>IFERROR(VLOOKUP(B84,Sheet3!$A$1:$I$9444,6,FALSE),0)</f>
        <v>90.95</v>
      </c>
      <c r="D84" s="98">
        <f>IFERROR(VLOOKUP(B84,Sheet3!$A$1:$I$9444,8,FALSE),0)</f>
        <v>54.57</v>
      </c>
      <c r="E84" s="132"/>
      <c r="F84" s="102">
        <f t="shared" si="6"/>
        <v>0</v>
      </c>
      <c r="G84" s="31" t="str">
        <f>IFERROR(VLOOKUP(B84,Sheet3!$A$1:$I$2444,4,FALSE),"")</f>
        <v>4"</v>
      </c>
      <c r="H84" s="153" t="str">
        <f>IFERROR(VLOOKUP(B84,Sheet3!$A$1:$I$2444,5,FALSE),0)</f>
        <v>4" 90 DEGREE ELBOW FASTPIPE  INDUSTRIAL NEEDS (2) FI8002 to connect to pipe</v>
      </c>
      <c r="I84" s="25">
        <f>IFERROR(VLOOKUP(B84,Sheet3!A78:J1520,9,FALSE),0)</f>
        <v>1.89</v>
      </c>
      <c r="J84" s="26">
        <f t="shared" si="7"/>
        <v>0</v>
      </c>
      <c r="K84" s="3">
        <f t="shared" si="8"/>
        <v>0</v>
      </c>
    </row>
    <row r="85" spans="1:11" ht="12.75" customHeight="1">
      <c r="A85" s="35"/>
      <c r="B85" s="32" t="s">
        <v>87</v>
      </c>
      <c r="C85" s="29">
        <f>IFERROR(VLOOKUP(B85,Sheet3!$A$1:$I$9444,6,FALSE),0)</f>
        <v>175.83</v>
      </c>
      <c r="D85" s="98">
        <f>IFERROR(VLOOKUP(B85,Sheet3!$A$1:$I$9444,8,FALSE),0)</f>
        <v>105.5</v>
      </c>
      <c r="E85" s="132"/>
      <c r="F85" s="102">
        <f t="shared" si="6"/>
        <v>0</v>
      </c>
      <c r="G85" s="31" t="str">
        <f>IFERROR(VLOOKUP(B85,Sheet3!$A$1:$I$2444,4,FALSE),"")</f>
        <v>6"</v>
      </c>
      <c r="H85" s="153" t="str">
        <f>IFERROR(VLOOKUP(B85,Sheet3!$A$1:$I$2444,5,FALSE),0)</f>
        <v>6"  90 DEGREE ELBOW FASTPIPE  INDUSTRIAL NEEDS (2) FI9002 to connect to pipe</v>
      </c>
      <c r="I85" s="25">
        <f>IFERROR(VLOOKUP(B85,Sheet3!A79:J1521,9,FALSE),0)</f>
        <v>4.09</v>
      </c>
      <c r="J85" s="26">
        <f t="shared" si="7"/>
        <v>0</v>
      </c>
      <c r="K85" s="3">
        <f t="shared" si="8"/>
        <v>0</v>
      </c>
    </row>
    <row r="86" spans="1:11" ht="12.75" customHeight="1">
      <c r="A86" s="35"/>
      <c r="B86" s="32"/>
      <c r="C86" s="29">
        <f>IFERROR(VLOOKUP(B86,Sheet3!$A$1:$I$9444,6,FALSE),0)</f>
        <v>0</v>
      </c>
      <c r="D86" s="98">
        <f>IFERROR(VLOOKUP(B86,Sheet3!$A$1:$I$9444,8,FALSE),0)</f>
        <v>0</v>
      </c>
      <c r="E86" s="133"/>
      <c r="F86" s="102"/>
      <c r="G86" s="31" t="str">
        <f>IFERROR(VLOOKUP(B86,Sheet3!$A$1:$I$2444,4,FALSE),"")</f>
        <v/>
      </c>
      <c r="H86" s="153">
        <f>IFERROR(VLOOKUP(B86,Sheet3!$A$1:$I$2444,5,FALSE),0)</f>
        <v>0</v>
      </c>
      <c r="I86" s="25">
        <f>IFERROR(VLOOKUP(B86,Sheet3!A80:J1522,9,FALSE),0)</f>
        <v>0</v>
      </c>
      <c r="J86" s="26">
        <f t="shared" si="7"/>
        <v>0</v>
      </c>
      <c r="K86" s="3">
        <f t="shared" si="8"/>
        <v>0</v>
      </c>
    </row>
    <row r="87" spans="1:11" ht="12.75" customHeight="1">
      <c r="A87" s="35"/>
      <c r="B87" s="32"/>
      <c r="C87" s="29">
        <f>IFERROR(VLOOKUP(B87,Sheet3!$A$1:$I$9444,6,FALSE),0)</f>
        <v>0</v>
      </c>
      <c r="D87" s="98">
        <f>IFERROR(VLOOKUP(B87,Sheet3!$A$1:$I$9444,8,FALSE),0)</f>
        <v>0</v>
      </c>
      <c r="E87" s="133"/>
      <c r="F87" s="102"/>
      <c r="G87" s="31" t="str">
        <f>IFERROR(VLOOKUP(B87,Sheet3!$A$1:$I$2444,4,FALSE),"")</f>
        <v/>
      </c>
      <c r="H87" s="153">
        <f>IFERROR(VLOOKUP(B87,Sheet3!$A$1:$I$2444,5,FALSE),0)</f>
        <v>0</v>
      </c>
      <c r="I87" s="25">
        <f>IFERROR(VLOOKUP(B87,Sheet3!A81:J1523,9,FALSE),0)</f>
        <v>0</v>
      </c>
      <c r="J87" s="26">
        <f t="shared" si="7"/>
        <v>0</v>
      </c>
      <c r="K87" s="3">
        <f t="shared" si="8"/>
        <v>0</v>
      </c>
    </row>
    <row r="88" spans="1:11" ht="12.75" customHeight="1" thickBot="1">
      <c r="A88" s="50"/>
      <c r="B88" s="40"/>
      <c r="C88" s="41">
        <f>IFERROR(VLOOKUP(B88,Sheet3!$A$1:$I$9444,6,FALSE),0)</f>
        <v>0</v>
      </c>
      <c r="D88" s="100">
        <f>IFERROR(VLOOKUP(B88,Sheet3!$A$1:$I$9444,8,FALSE),0)</f>
        <v>0</v>
      </c>
      <c r="E88" s="134"/>
      <c r="F88" s="103"/>
      <c r="G88" s="31" t="str">
        <f>IFERROR(VLOOKUP(B88,Sheet3!$A$1:$I$2444,4,FALSE),"")</f>
        <v/>
      </c>
      <c r="H88" s="153">
        <f>IFERROR(VLOOKUP(B88,Sheet3!$A$1:$I$2444,5,FALSE),0)</f>
        <v>0</v>
      </c>
      <c r="I88" s="25">
        <f>IFERROR(VLOOKUP(B88,Sheet3!A82:J1524,9,FALSE),0)</f>
        <v>0</v>
      </c>
      <c r="J88" s="26">
        <f t="shared" si="7"/>
        <v>0</v>
      </c>
      <c r="K88" s="3">
        <f t="shared" si="8"/>
        <v>0</v>
      </c>
    </row>
    <row r="89" spans="1:11" ht="12.75" customHeight="1">
      <c r="A89" s="34"/>
      <c r="B89" s="36"/>
      <c r="C89" s="22">
        <f>IFERROR(VLOOKUP(B89,Sheet3!$A$1:$I$9444,6,FALSE),0)</f>
        <v>0</v>
      </c>
      <c r="D89" s="97">
        <f>IFERROR(VLOOKUP(B89,Sheet3!$A$1:$I$9444,8,FALSE),0)</f>
        <v>0</v>
      </c>
      <c r="E89" s="135"/>
      <c r="F89" s="101"/>
      <c r="G89" s="31" t="str">
        <f>IFERROR(VLOOKUP(B89,Sheet3!$A$1:$I$2444,4,FALSE),"")</f>
        <v/>
      </c>
      <c r="H89" s="153">
        <f>IFERROR(VLOOKUP(B89,Sheet3!$A$1:$I$2444,5,FALSE),0)</f>
        <v>0</v>
      </c>
      <c r="I89" s="25">
        <f>IFERROR(VLOOKUP(B89,Sheet3!A83:J1525,9,FALSE),0)</f>
        <v>0</v>
      </c>
      <c r="J89" s="26">
        <f t="shared" si="7"/>
        <v>0</v>
      </c>
      <c r="K89" s="3">
        <f t="shared" si="8"/>
        <v>0</v>
      </c>
    </row>
    <row r="90" spans="1:11" ht="12.75" customHeight="1">
      <c r="A90" s="35"/>
      <c r="B90" s="32" t="s">
        <v>88</v>
      </c>
      <c r="C90" s="29">
        <f>IFERROR(VLOOKUP(B90,Sheet3!$A$1:$I$9444,6,FALSE),0)</f>
        <v>23.94</v>
      </c>
      <c r="D90" s="98">
        <f>IFERROR(VLOOKUP(B90,Sheet3!$A$1:$I$9444,8,FALSE),0)</f>
        <v>14.36</v>
      </c>
      <c r="E90" s="132"/>
      <c r="F90" s="102">
        <f t="shared" si="6"/>
        <v>0</v>
      </c>
      <c r="G90" s="31" t="str">
        <f>IFERROR(VLOOKUP(B90,Sheet3!$A$1:$I$2444,4,FALSE),"")</f>
        <v>1"</v>
      </c>
      <c r="H90" s="153" t="str">
        <f>IFERROR(VLOOKUP(B90,Sheet3!$A$1:$I$2444,5,FALSE),0)</f>
        <v>1" 45 DEGREE ELBOW FASTPIPE</v>
      </c>
      <c r="I90" s="25">
        <f>IFERROR(VLOOKUP(B90,Sheet3!A84:J1526,9,FALSE),0)</f>
        <v>0.5</v>
      </c>
      <c r="J90" s="26">
        <f t="shared" si="7"/>
        <v>0</v>
      </c>
      <c r="K90" s="3">
        <f t="shared" si="8"/>
        <v>0</v>
      </c>
    </row>
    <row r="91" spans="1:11" ht="12.75" customHeight="1">
      <c r="A91" s="35"/>
      <c r="B91" s="32" t="s">
        <v>89</v>
      </c>
      <c r="C91" s="29">
        <f>IFERROR(VLOOKUP(B91,Sheet3!$A$1:$I$9444,6,FALSE),0)</f>
        <v>44.39</v>
      </c>
      <c r="D91" s="98">
        <f>IFERROR(VLOOKUP(B91,Sheet3!$A$1:$I$9444,8,FALSE),0)</f>
        <v>26.63</v>
      </c>
      <c r="E91" s="132"/>
      <c r="F91" s="102">
        <f t="shared" si="6"/>
        <v>0</v>
      </c>
      <c r="G91" s="31" t="str">
        <f>IFERROR(VLOOKUP(B91,Sheet3!$A$1:$I$2444,4,FALSE),"")</f>
        <v>1.5"</v>
      </c>
      <c r="H91" s="153" t="str">
        <f>IFERROR(VLOOKUP(B91,Sheet3!$A$1:$I$2444,5,FALSE),0)</f>
        <v>1-1/2" 45 DEGREE ELBOW FASTPIPE</v>
      </c>
      <c r="I91" s="25">
        <f>IFERROR(VLOOKUP(B91,Sheet3!A85:J1527,9,FALSE),0)</f>
        <v>1.78</v>
      </c>
      <c r="J91" s="26">
        <f t="shared" si="7"/>
        <v>0</v>
      </c>
      <c r="K91" s="3">
        <f t="shared" si="8"/>
        <v>0</v>
      </c>
    </row>
    <row r="92" spans="1:11" ht="12.75" customHeight="1">
      <c r="A92" s="35"/>
      <c r="B92" s="32" t="s">
        <v>90</v>
      </c>
      <c r="C92" s="29">
        <f>IFERROR(VLOOKUP(B92,Sheet3!$A$1:$I$9444,6,FALSE),0)</f>
        <v>58.79</v>
      </c>
      <c r="D92" s="98">
        <f>IFERROR(VLOOKUP(B92,Sheet3!$A$1:$I$9444,8,FALSE),0)</f>
        <v>35.270000000000003</v>
      </c>
      <c r="E92" s="132"/>
      <c r="F92" s="102">
        <f t="shared" si="6"/>
        <v>0</v>
      </c>
      <c r="G92" s="31" t="str">
        <f>IFERROR(VLOOKUP(B92,Sheet3!$A$1:$I$2444,4,FALSE),"")</f>
        <v>2"</v>
      </c>
      <c r="H92" s="153" t="str">
        <f>IFERROR(VLOOKUP(B92,Sheet3!$A$1:$I$2444,5,FALSE),0)</f>
        <v>2" 45 DEGREE ELBOW FASTPIPE</v>
      </c>
      <c r="I92" s="25">
        <f>IFERROR(VLOOKUP(B92,Sheet3!A86:J1528,9,FALSE),0)</f>
        <v>3.59</v>
      </c>
      <c r="J92" s="26">
        <f t="shared" si="7"/>
        <v>0</v>
      </c>
      <c r="K92" s="3">
        <f t="shared" si="8"/>
        <v>0</v>
      </c>
    </row>
    <row r="93" spans="1:11" ht="12.75" customHeight="1" thickBot="1">
      <c r="A93" s="50"/>
      <c r="B93" s="40"/>
      <c r="C93" s="41">
        <f>IFERROR(VLOOKUP(B93,Sheet3!$A$1:$I$9444,6,FALSE),0)</f>
        <v>0</v>
      </c>
      <c r="D93" s="100">
        <f>IFERROR(VLOOKUP(B93,Sheet3!$A$1:$I$9444,8,FALSE),0)</f>
        <v>0</v>
      </c>
      <c r="E93" s="136"/>
      <c r="F93" s="103">
        <f t="shared" si="6"/>
        <v>0</v>
      </c>
      <c r="G93" s="31" t="str">
        <f>IFERROR(VLOOKUP(B93,Sheet3!$A$1:$I$2444,4,FALSE),"")</f>
        <v/>
      </c>
      <c r="H93" s="153">
        <f>IFERROR(VLOOKUP(B93,Sheet3!$A$1:$I$2444,5,FALSE),0)</f>
        <v>0</v>
      </c>
      <c r="I93" s="25">
        <f>IFERROR(VLOOKUP(B93,Sheet3!A87:J1529,9,FALSE),0)</f>
        <v>0</v>
      </c>
      <c r="J93" s="26">
        <f t="shared" si="7"/>
        <v>0</v>
      </c>
      <c r="K93" s="3">
        <f t="shared" si="8"/>
        <v>0</v>
      </c>
    </row>
    <row r="94" spans="1:11" ht="12.75" customHeight="1">
      <c r="A94" s="34"/>
      <c r="B94" s="36"/>
      <c r="C94" s="22">
        <f>IFERROR(VLOOKUP(B94,Sheet3!$A$1:$I$9444,6,FALSE),0)</f>
        <v>0</v>
      </c>
      <c r="D94" s="97">
        <f>IFERROR(VLOOKUP(B94,Sheet3!$A$1:$I$9444,8,FALSE),0)</f>
        <v>0</v>
      </c>
      <c r="E94" s="137"/>
      <c r="F94" s="101"/>
      <c r="G94" s="31" t="str">
        <f>IFERROR(VLOOKUP(B94,Sheet3!$A$1:$I$2444,4,FALSE),"")</f>
        <v/>
      </c>
      <c r="H94" s="153">
        <f>IFERROR(VLOOKUP(B94,Sheet3!$A$1:$I$2444,5,FALSE),0)</f>
        <v>0</v>
      </c>
      <c r="I94" s="25">
        <f>IFERROR(VLOOKUP(B94,Sheet3!A88:J1530,9,FALSE),0)</f>
        <v>0</v>
      </c>
      <c r="J94" s="26">
        <f t="shared" si="7"/>
        <v>0</v>
      </c>
      <c r="K94" s="3">
        <f t="shared" si="8"/>
        <v>0</v>
      </c>
    </row>
    <row r="95" spans="1:11" ht="12.75" customHeight="1">
      <c r="A95" s="35"/>
      <c r="B95" s="32" t="s">
        <v>91</v>
      </c>
      <c r="C95" s="29">
        <f>IFERROR(VLOOKUP(B95,Sheet3!$A$1:$I$9444,6,FALSE),0)</f>
        <v>90.95</v>
      </c>
      <c r="D95" s="98">
        <f>IFERROR(VLOOKUP(B95,Sheet3!$A$1:$I$9444,8,FALSE),0)</f>
        <v>54.57</v>
      </c>
      <c r="E95" s="132"/>
      <c r="F95" s="102">
        <f t="shared" si="6"/>
        <v>0</v>
      </c>
      <c r="G95" s="31" t="str">
        <f>IFERROR(VLOOKUP(B95,Sheet3!$A$1:$I$2444,4,FALSE),"")</f>
        <v>4"</v>
      </c>
      <c r="H95" s="153" t="str">
        <f>IFERROR(VLOOKUP(B95,Sheet3!$A$1:$I$2444,5,FALSE),0)</f>
        <v>4" 45 DEGREE ELBOW FASTPIPE  INDUSTRIAL NEEDS (2) FI8002 to connect to pipe</v>
      </c>
      <c r="I95" s="25">
        <f>IFERROR(VLOOKUP(B95,Sheet3!A89:J1531,9,FALSE),0)</f>
        <v>3.29</v>
      </c>
      <c r="J95" s="26">
        <f t="shared" si="7"/>
        <v>0</v>
      </c>
      <c r="K95" s="3">
        <f t="shared" si="8"/>
        <v>0</v>
      </c>
    </row>
    <row r="96" spans="1:11" ht="12.75" customHeight="1">
      <c r="A96" s="35"/>
      <c r="B96" s="32" t="s">
        <v>92</v>
      </c>
      <c r="C96" s="29">
        <f>IFERROR(VLOOKUP(B96,Sheet3!$A$1:$I$9444,6,FALSE),0)</f>
        <v>175.83</v>
      </c>
      <c r="D96" s="98">
        <f>IFERROR(VLOOKUP(B96,Sheet3!$A$1:$I$9444,8,FALSE),0)</f>
        <v>105.5</v>
      </c>
      <c r="E96" s="132"/>
      <c r="F96" s="102">
        <f t="shared" si="6"/>
        <v>0</v>
      </c>
      <c r="G96" s="31" t="str">
        <f>IFERROR(VLOOKUP(B96,Sheet3!$A$1:$I$2444,4,FALSE),"")</f>
        <v>6"</v>
      </c>
      <c r="H96" s="153" t="str">
        <f>IFERROR(VLOOKUP(B96,Sheet3!$A$1:$I$2444,5,FALSE),0)</f>
        <v>6" 45 DEGREE ELBOW FASTPIPE  INDUSTRIAL NEEDS (2) FI9002 to connect to pipe</v>
      </c>
      <c r="I96" s="25">
        <f>IFERROR(VLOOKUP(B96,Sheet3!A90:J1532,9,FALSE),0)</f>
        <v>7.24</v>
      </c>
      <c r="J96" s="26">
        <f t="shared" si="7"/>
        <v>0</v>
      </c>
      <c r="K96" s="3">
        <f t="shared" si="8"/>
        <v>0</v>
      </c>
    </row>
    <row r="97" spans="1:11" ht="12.75" customHeight="1" thickBot="1">
      <c r="A97" s="50"/>
      <c r="B97" s="45"/>
      <c r="C97" s="46">
        <f>IFERROR(VLOOKUP(B97,Sheet3!$A$1:$I$9444,6,FALSE),0)</f>
        <v>0</v>
      </c>
      <c r="D97" s="138">
        <f>IFERROR(VLOOKUP(B97,Sheet3!$A$1:$I$9444,8,FALSE),0)</f>
        <v>0</v>
      </c>
      <c r="E97" s="136"/>
      <c r="F97" s="139"/>
      <c r="G97" s="48" t="str">
        <f>IFERROR(VLOOKUP(B97,Sheet3!$A$1:$I$2444,4,FALSE),"")</f>
        <v/>
      </c>
      <c r="H97" s="157">
        <f>IFERROR(VLOOKUP(B97,Sheet3!$A$1:$I$2444,5,FALSE),0)</f>
        <v>0</v>
      </c>
      <c r="I97" s="25">
        <f>IFERROR(VLOOKUP(B97,Sheet3!A91:J1533,9,FALSE),0)</f>
        <v>0</v>
      </c>
      <c r="J97" s="26">
        <f t="shared" si="7"/>
        <v>0</v>
      </c>
      <c r="K97" s="3">
        <f t="shared" si="8"/>
        <v>0</v>
      </c>
    </row>
    <row r="98" spans="1:11" ht="12.75" customHeight="1" thickBot="1">
      <c r="A98" s="34"/>
      <c r="B98" s="191" t="s">
        <v>93</v>
      </c>
      <c r="C98" s="192"/>
      <c r="D98" s="192"/>
      <c r="E98" s="192"/>
      <c r="F98" s="192"/>
      <c r="G98" s="192"/>
      <c r="H98" s="193"/>
      <c r="I98" s="25">
        <f>IFERROR(VLOOKUP(B98,Sheet3!A92:J1534,9,FALSE),0)</f>
        <v>0</v>
      </c>
      <c r="J98" s="26">
        <f t="shared" si="7"/>
        <v>0</v>
      </c>
      <c r="K98" s="3">
        <f t="shared" si="8"/>
        <v>0</v>
      </c>
    </row>
    <row r="99" spans="1:11" ht="12.75" customHeight="1">
      <c r="A99" s="35"/>
      <c r="B99" s="166" t="s">
        <v>94</v>
      </c>
      <c r="C99" s="167">
        <f>IFERROR(VLOOKUP(B99,Sheet3!$A$1:$I$9444,6,FALSE),0)</f>
        <v>30.94</v>
      </c>
      <c r="D99" s="168">
        <f>IFERROR(VLOOKUP(B99,Sheet3!$A$1:$I$9444,8,FALSE),0)</f>
        <v>18.559999999999999</v>
      </c>
      <c r="E99" s="135"/>
      <c r="F99" s="169">
        <f t="shared" si="6"/>
        <v>0</v>
      </c>
      <c r="G99" s="170" t="str">
        <f>IFERROR(VLOOKUP(B99,Sheet3!$A$1:$I$2444,4,FALSE),"")</f>
        <v>3/4"</v>
      </c>
      <c r="H99" s="171" t="str">
        <f>IFERROR(VLOOKUP(B99,Sheet3!$A$1:$I$2444,5,FALSE),0)</f>
        <v>3/4" 90 DEGREE REDUCING ELBOW X 1/4" FEMALE NPT FASTPIPE</v>
      </c>
      <c r="I99" s="25">
        <f>IFERROR(VLOOKUP(B99,Sheet3!A93:J1535,9,FALSE),0)</f>
        <v>0</v>
      </c>
      <c r="J99" s="26">
        <f t="shared" si="7"/>
        <v>0</v>
      </c>
      <c r="K99" s="3">
        <f t="shared" si="8"/>
        <v>0</v>
      </c>
    </row>
    <row r="100" spans="1:11" ht="12.75" customHeight="1">
      <c r="A100" s="35"/>
      <c r="B100" s="32" t="s">
        <v>95</v>
      </c>
      <c r="C100" s="29">
        <f>IFERROR(VLOOKUP(B100,Sheet3!$A$1:$I$9444,6,FALSE),0)</f>
        <v>32.1</v>
      </c>
      <c r="D100" s="98">
        <f>IFERROR(VLOOKUP(B100,Sheet3!$A$1:$I$9444,8,FALSE),0)</f>
        <v>19.260000000000002</v>
      </c>
      <c r="E100" s="132"/>
      <c r="F100" s="102">
        <f t="shared" si="6"/>
        <v>0</v>
      </c>
      <c r="G100" s="31" t="str">
        <f>IFERROR(VLOOKUP(B100,Sheet3!$A$1:$I$2444,4,FALSE),"")</f>
        <v>3/4"</v>
      </c>
      <c r="H100" s="153" t="str">
        <f>IFERROR(VLOOKUP(B100,Sheet3!$A$1:$I$2444,5,FALSE),0)</f>
        <v>3/4" 90 DEGREE REDUCING ELBOW X 1/2" FEMALE NPT FASTPIPE</v>
      </c>
      <c r="I100" s="25">
        <f>IFERROR(VLOOKUP(B100,Sheet3!A94:J1536,9,FALSE),0)</f>
        <v>1.07</v>
      </c>
      <c r="J100" s="26">
        <f t="shared" si="7"/>
        <v>0</v>
      </c>
      <c r="K100" s="3">
        <f t="shared" si="8"/>
        <v>0</v>
      </c>
    </row>
    <row r="101" spans="1:11" ht="12.75" customHeight="1">
      <c r="A101" s="35"/>
      <c r="B101" s="32" t="s">
        <v>96</v>
      </c>
      <c r="C101" s="29">
        <f>IFERROR(VLOOKUP(B101,Sheet3!$A$1:$I$9444,6,FALSE),0)</f>
        <v>37.97</v>
      </c>
      <c r="D101" s="98">
        <f>IFERROR(VLOOKUP(B101,Sheet3!$A$1:$I$9444,8,FALSE),0)</f>
        <v>22.78</v>
      </c>
      <c r="E101" s="132"/>
      <c r="F101" s="102">
        <f t="shared" si="6"/>
        <v>0</v>
      </c>
      <c r="G101" s="31" t="str">
        <f>IFERROR(VLOOKUP(B101,Sheet3!$A$1:$I$2444,4,FALSE),"")</f>
        <v>1"</v>
      </c>
      <c r="H101" s="153" t="str">
        <f>IFERROR(VLOOKUP(B101,Sheet3!$A$1:$I$2444,5,FALSE),0)</f>
        <v>1" 90 DEGREE REDUCING ELBOW X 1/4" FEMALE NPT FASTPIPE</v>
      </c>
      <c r="I101" s="25">
        <f>IFERROR(VLOOKUP(B101,Sheet3!A95:J1537,9,FALSE),0)</f>
        <v>0</v>
      </c>
      <c r="J101" s="26">
        <f t="shared" si="7"/>
        <v>0</v>
      </c>
      <c r="K101" s="3">
        <f t="shared" si="8"/>
        <v>0</v>
      </c>
    </row>
    <row r="102" spans="1:11" ht="12.75" customHeight="1">
      <c r="A102" s="35"/>
      <c r="B102" s="32" t="s">
        <v>97</v>
      </c>
      <c r="C102" s="29">
        <f>IFERROR(VLOOKUP(B102,Sheet3!$A$1:$I$9444,6,FALSE),0)</f>
        <v>37.69</v>
      </c>
      <c r="D102" s="98">
        <f>IFERROR(VLOOKUP(B102,Sheet3!$A$1:$I$9444,8,FALSE),0)</f>
        <v>22.61</v>
      </c>
      <c r="E102" s="132"/>
      <c r="F102" s="102">
        <f t="shared" si="6"/>
        <v>0</v>
      </c>
      <c r="G102" s="31" t="str">
        <f>IFERROR(VLOOKUP(B102,Sheet3!$A$1:$I$2444,4,FALSE),"")</f>
        <v>1"</v>
      </c>
      <c r="H102" s="153" t="str">
        <f>IFERROR(VLOOKUP(B102,Sheet3!$A$1:$I$2444,5,FALSE),0)</f>
        <v>1" 90 DEGREE REDUCING ELBOW X 1/2" FEMALE NPT  FASTPIPE</v>
      </c>
      <c r="I102" s="25">
        <f>IFERROR(VLOOKUP(B102,Sheet3!A96:J1538,9,FALSE),0)</f>
        <v>1.23</v>
      </c>
      <c r="J102" s="26">
        <f t="shared" si="7"/>
        <v>0</v>
      </c>
      <c r="K102" s="3">
        <f t="shared" si="8"/>
        <v>0</v>
      </c>
    </row>
    <row r="103" spans="1:11" ht="12.75" customHeight="1" thickBot="1">
      <c r="A103" s="50"/>
      <c r="B103" s="45" t="s">
        <v>98</v>
      </c>
      <c r="C103" s="46">
        <f>IFERROR(VLOOKUP(B103,Sheet3!$A$1:$I$9444,6,FALSE),0)</f>
        <v>37.69</v>
      </c>
      <c r="D103" s="138">
        <f>IFERROR(VLOOKUP(B103,Sheet3!$A$1:$I$9444,8,FALSE),0)</f>
        <v>22.61</v>
      </c>
      <c r="E103" s="136"/>
      <c r="F103" s="139">
        <f t="shared" si="6"/>
        <v>0</v>
      </c>
      <c r="G103" s="48" t="str">
        <f>IFERROR(VLOOKUP(B103,Sheet3!$A$1:$I$2444,4,FALSE),"")</f>
        <v>1"</v>
      </c>
      <c r="H103" s="157" t="str">
        <f>IFERROR(VLOOKUP(B103,Sheet3!$A$1:$I$2444,5,FALSE),0)</f>
        <v>1" 90 DEGREE REDUCING ELBOW X 3/4" FEMALE NPT  FASTPIPE</v>
      </c>
      <c r="I103" s="25">
        <f>IFERROR(VLOOKUP(B103,Sheet3!A97:J1539,9,FALSE),0)</f>
        <v>0.88</v>
      </c>
      <c r="J103" s="26">
        <f t="shared" si="7"/>
        <v>0</v>
      </c>
      <c r="K103" s="3">
        <f t="shared" si="8"/>
        <v>0</v>
      </c>
    </row>
    <row r="104" spans="1:11" ht="12.75" customHeight="1" thickBot="1">
      <c r="A104" s="35"/>
      <c r="B104" s="191" t="s">
        <v>99</v>
      </c>
      <c r="C104" s="192"/>
      <c r="D104" s="192"/>
      <c r="E104" s="192"/>
      <c r="F104" s="192"/>
      <c r="G104" s="192"/>
      <c r="H104" s="193"/>
      <c r="I104" s="25">
        <f>IFERROR(VLOOKUP(B104,Sheet3!A98:J1540,9,FALSE),0)</f>
        <v>0</v>
      </c>
      <c r="J104" s="26">
        <f t="shared" si="7"/>
        <v>0</v>
      </c>
      <c r="K104" s="3">
        <f t="shared" si="8"/>
        <v>0</v>
      </c>
    </row>
    <row r="105" spans="1:11" ht="12.75" customHeight="1">
      <c r="A105" s="27"/>
      <c r="B105" s="166" t="s">
        <v>100</v>
      </c>
      <c r="C105" s="167">
        <f>IFERROR(VLOOKUP(B105,Sheet3!$A$1:$I$9444,6,FALSE),0)</f>
        <v>19.88</v>
      </c>
      <c r="D105" s="168">
        <f>IFERROR(VLOOKUP(B105,Sheet3!$A$1:$I$9444,8,FALSE),0)</f>
        <v>11.93</v>
      </c>
      <c r="E105" s="53"/>
      <c r="F105" s="169">
        <f t="shared" si="6"/>
        <v>0</v>
      </c>
      <c r="G105" s="170" t="str">
        <f>IFERROR(VLOOKUP(B105,Sheet3!$A$1:$I$2444,4,FALSE),"")</f>
        <v>3/4"</v>
      </c>
      <c r="H105" s="171" t="str">
        <f>IFERROR(VLOOKUP(B105,Sheet3!$A$1:$I$2444,5,FALSE),0)</f>
        <v>3/4" EQUAL TEE FASTPIPE</v>
      </c>
      <c r="I105" s="25">
        <f>IFERROR(VLOOKUP(B105,Sheet3!A99:J1541,9,FALSE),0)</f>
        <v>0.17</v>
      </c>
      <c r="J105" s="26">
        <f t="shared" si="7"/>
        <v>0</v>
      </c>
      <c r="K105" s="3">
        <f t="shared" si="8"/>
        <v>0</v>
      </c>
    </row>
    <row r="106" spans="1:11" ht="12.75" customHeight="1">
      <c r="A106" s="27"/>
      <c r="B106" s="32" t="s">
        <v>101</v>
      </c>
      <c r="C106" s="29">
        <f>IFERROR(VLOOKUP(B106,Sheet3!$A$1:$I$9444,6,FALSE),0)</f>
        <v>28.05</v>
      </c>
      <c r="D106" s="98">
        <f>IFERROR(VLOOKUP(B106,Sheet3!$A$1:$I$9444,8,FALSE),0)</f>
        <v>16.829999999999998</v>
      </c>
      <c r="E106" s="112"/>
      <c r="F106" s="102">
        <f t="shared" si="6"/>
        <v>0</v>
      </c>
      <c r="G106" s="31" t="str">
        <f>IFERROR(VLOOKUP(B106,Sheet3!$A$1:$I$2444,4,FALSE),"")</f>
        <v>1"</v>
      </c>
      <c r="H106" s="153" t="str">
        <f>IFERROR(VLOOKUP(B106,Sheet3!$A$1:$I$2444,5,FALSE),0)</f>
        <v>1" EQUAL TEE FASTPIPE</v>
      </c>
      <c r="I106" s="25">
        <f>IFERROR(VLOOKUP(B106,Sheet3!A100:J1542,9,FALSE),0)</f>
        <v>0.31</v>
      </c>
      <c r="J106" s="26">
        <f t="shared" si="7"/>
        <v>0</v>
      </c>
      <c r="K106" s="3">
        <f t="shared" si="8"/>
        <v>0</v>
      </c>
    </row>
    <row r="107" spans="1:11" ht="12.75" customHeight="1">
      <c r="A107" s="27"/>
      <c r="B107" s="32" t="s">
        <v>102</v>
      </c>
      <c r="C107" s="29">
        <f>IFERROR(VLOOKUP(B107,Sheet3!$A$1:$I$9444,6,FALSE),0)</f>
        <v>59.71</v>
      </c>
      <c r="D107" s="98">
        <f>IFERROR(VLOOKUP(B107,Sheet3!$A$1:$I$9444,8,FALSE),0)</f>
        <v>35.83</v>
      </c>
      <c r="E107" s="30"/>
      <c r="F107" s="102">
        <f t="shared" si="6"/>
        <v>0</v>
      </c>
      <c r="G107" s="31" t="str">
        <f>IFERROR(VLOOKUP(B107,Sheet3!$A$1:$I$2444,4,FALSE),"")</f>
        <v>1.5"</v>
      </c>
      <c r="H107" s="153" t="str">
        <f>IFERROR(VLOOKUP(B107,Sheet3!$A$1:$I$2444,5,FALSE),0)</f>
        <v>1-1/2" EQUAL TEE FASTPIPE</v>
      </c>
      <c r="I107" s="25">
        <f>IFERROR(VLOOKUP(B107,Sheet3!A101:J1543,9,FALSE),0)</f>
        <v>1.1299999999999999</v>
      </c>
      <c r="J107" s="26">
        <f t="shared" si="7"/>
        <v>0</v>
      </c>
      <c r="K107" s="3">
        <f t="shared" si="8"/>
        <v>0</v>
      </c>
    </row>
    <row r="108" spans="1:11" ht="12.75" customHeight="1" thickBot="1">
      <c r="A108" s="33"/>
      <c r="B108" s="40" t="s">
        <v>103</v>
      </c>
      <c r="C108" s="41">
        <f>IFERROR(VLOOKUP(B108,Sheet3!$A$1:$I$9444,6,FALSE),0)</f>
        <v>74.17</v>
      </c>
      <c r="D108" s="100">
        <f>IFERROR(VLOOKUP(B108,Sheet3!$A$1:$I$9444,8,FALSE),0)</f>
        <v>44.5</v>
      </c>
      <c r="E108" s="42"/>
      <c r="F108" s="103">
        <f t="shared" si="6"/>
        <v>0</v>
      </c>
      <c r="G108" s="31" t="str">
        <f>IFERROR(VLOOKUP(B108,Sheet3!$A$1:$I$2444,4,FALSE),"")</f>
        <v>2"</v>
      </c>
      <c r="H108" s="153" t="str">
        <f>IFERROR(VLOOKUP(B108,Sheet3!$A$1:$I$2444,5,FALSE),0)</f>
        <v>2" EQUAL TEE FASTPIPE</v>
      </c>
      <c r="I108" s="25">
        <f>IFERROR(VLOOKUP(B108,Sheet3!A102:J1544,9,FALSE),0)</f>
        <v>1.96</v>
      </c>
      <c r="J108" s="26">
        <f t="shared" si="7"/>
        <v>0</v>
      </c>
      <c r="K108" s="3">
        <f t="shared" si="8"/>
        <v>0</v>
      </c>
    </row>
    <row r="109" spans="1:11" ht="12.75" customHeight="1">
      <c r="A109" s="20"/>
      <c r="B109" s="36"/>
      <c r="C109" s="22">
        <f>IFERROR(VLOOKUP(B109,Sheet3!$A$1:$I$9444,6,FALSE),0)</f>
        <v>0</v>
      </c>
      <c r="D109" s="97">
        <f>IFERROR(VLOOKUP(B109,Sheet3!$A$1:$I$9444,8,FALSE),0)</f>
        <v>0</v>
      </c>
      <c r="E109" s="23"/>
      <c r="F109" s="101"/>
      <c r="G109" s="31" t="str">
        <f>IFERROR(VLOOKUP(B109,Sheet3!$A$1:$I$2444,4,FALSE),"")</f>
        <v/>
      </c>
      <c r="H109" s="153">
        <f>IFERROR(VLOOKUP(B109,Sheet3!$A$1:$I$2444,5,FALSE),0)</f>
        <v>0</v>
      </c>
      <c r="I109" s="25">
        <f>IFERROR(VLOOKUP(B109,Sheet3!A103:J1545,9,FALSE),0)</f>
        <v>0</v>
      </c>
      <c r="J109" s="26">
        <f t="shared" si="7"/>
        <v>0</v>
      </c>
      <c r="K109" s="3">
        <f t="shared" si="8"/>
        <v>0</v>
      </c>
    </row>
    <row r="110" spans="1:11" ht="12.75" customHeight="1">
      <c r="A110" s="27"/>
      <c r="B110" s="32"/>
      <c r="C110" s="29">
        <f>IFERROR(VLOOKUP(B110,Sheet3!$A$1:$I$9444,6,FALSE),0)</f>
        <v>0</v>
      </c>
      <c r="D110" s="98">
        <f>IFERROR(VLOOKUP(B110,Sheet3!$A$1:$I$9444,8,FALSE),0)</f>
        <v>0</v>
      </c>
      <c r="E110" s="30"/>
      <c r="F110" s="102"/>
      <c r="G110" s="31" t="str">
        <f>IFERROR(VLOOKUP(B110,Sheet3!$A$1:$I$2444,4,FALSE),"")</f>
        <v/>
      </c>
      <c r="H110" s="153">
        <f>IFERROR(VLOOKUP(B110,Sheet3!$A$1:$I$2444,5,FALSE),0)</f>
        <v>0</v>
      </c>
      <c r="I110" s="25">
        <f>IFERROR(VLOOKUP(B110,Sheet3!A104:J1546,9,FALSE),0)</f>
        <v>0</v>
      </c>
      <c r="J110" s="26">
        <f t="shared" si="7"/>
        <v>0</v>
      </c>
      <c r="K110" s="3">
        <f t="shared" si="8"/>
        <v>0</v>
      </c>
    </row>
    <row r="111" spans="1:11" ht="12.75" customHeight="1">
      <c r="A111" s="27"/>
      <c r="B111" s="32" t="s">
        <v>104</v>
      </c>
      <c r="C111" s="29">
        <f>IFERROR(VLOOKUP(B111,Sheet3!$A$1:$I$9444,6,FALSE),0)</f>
        <v>179.95</v>
      </c>
      <c r="D111" s="98">
        <f>IFERROR(VLOOKUP(B111,Sheet3!$A$1:$I$9444,8,FALSE),0)</f>
        <v>107.97</v>
      </c>
      <c r="E111" s="30"/>
      <c r="F111" s="102">
        <f t="shared" si="6"/>
        <v>0</v>
      </c>
      <c r="G111" s="31" t="str">
        <f>IFERROR(VLOOKUP(B111,Sheet3!$A$1:$I$2444,4,FALSE),"")</f>
        <v>3"</v>
      </c>
      <c r="H111" s="153" t="str">
        <f>IFERROR(VLOOKUP(B111,Sheet3!$A$1:$I$2444,5,FALSE),0)</f>
        <v>3" EQUAL TEE FASTPIPE INDUSTRIAL</v>
      </c>
      <c r="I111" s="25">
        <f>IFERROR(VLOOKUP(B111,Sheet3!A105:J1547,9,FALSE),0)</f>
        <v>2.5</v>
      </c>
      <c r="J111" s="26">
        <f t="shared" si="7"/>
        <v>0</v>
      </c>
      <c r="K111" s="3">
        <f t="shared" si="8"/>
        <v>0</v>
      </c>
    </row>
    <row r="112" spans="1:11" ht="12.75" customHeight="1">
      <c r="A112" s="27"/>
      <c r="B112" s="32"/>
      <c r="C112" s="29">
        <f>IFERROR(VLOOKUP(B112,Sheet3!$A$1:$I$9444,6,FALSE),0)</f>
        <v>0</v>
      </c>
      <c r="D112" s="98">
        <f>IFERROR(VLOOKUP(B112,Sheet3!$A$1:$I$9444,8,FALSE),0)</f>
        <v>0</v>
      </c>
      <c r="E112" s="30"/>
      <c r="F112" s="102"/>
      <c r="G112" s="31" t="str">
        <f>IFERROR(VLOOKUP(B112,Sheet3!$A$1:$I$2444,4,FALSE),"")</f>
        <v/>
      </c>
      <c r="H112" s="153">
        <f>IFERROR(VLOOKUP(B112,Sheet3!$A$1:$I$2444,5,FALSE),0)</f>
        <v>0</v>
      </c>
      <c r="I112" s="25">
        <f>IFERROR(VLOOKUP(B112,Sheet3!A106:J1548,9,FALSE),0)</f>
        <v>0</v>
      </c>
      <c r="J112" s="26">
        <f t="shared" si="7"/>
        <v>0</v>
      </c>
      <c r="K112" s="3">
        <f t="shared" si="8"/>
        <v>0</v>
      </c>
    </row>
    <row r="113" spans="1:11" ht="12.75" customHeight="1" thickBot="1">
      <c r="A113" s="33"/>
      <c r="B113" s="40"/>
      <c r="C113" s="41">
        <f>IFERROR(VLOOKUP(B113,Sheet3!$A$1:$I$9444,6,FALSE),0)</f>
        <v>0</v>
      </c>
      <c r="D113" s="100">
        <f>IFERROR(VLOOKUP(B113,Sheet3!$A$1:$I$9444,8,FALSE),0)</f>
        <v>0</v>
      </c>
      <c r="E113" s="55"/>
      <c r="F113" s="103"/>
      <c r="G113" s="31" t="str">
        <f>IFERROR(VLOOKUP(B113,Sheet3!$A$1:$I$2444,4,FALSE),"")</f>
        <v/>
      </c>
      <c r="H113" s="153">
        <f>IFERROR(VLOOKUP(B113,Sheet3!$A$1:$I$2444,5,FALSE),0)</f>
        <v>0</v>
      </c>
      <c r="I113" s="25">
        <f>IFERROR(VLOOKUP(B113,Sheet3!A107:J1549,9,FALSE),0)</f>
        <v>0</v>
      </c>
      <c r="J113" s="26">
        <f t="shared" si="7"/>
        <v>0</v>
      </c>
      <c r="K113" s="3">
        <f t="shared" si="8"/>
        <v>0</v>
      </c>
    </row>
    <row r="114" spans="1:11" ht="12.75" customHeight="1">
      <c r="A114" s="20"/>
      <c r="B114" s="36"/>
      <c r="C114" s="22">
        <f>IFERROR(VLOOKUP(B114,Sheet3!$A$1:$I$9444,6,FALSE),0)</f>
        <v>0</v>
      </c>
      <c r="D114" s="97">
        <f>IFERROR(VLOOKUP(B114,Sheet3!$A$1:$I$9444,8,FALSE),0)</f>
        <v>0</v>
      </c>
      <c r="E114" s="56"/>
      <c r="F114" s="101"/>
      <c r="G114" s="31" t="str">
        <f>IFERROR(VLOOKUP(B114,Sheet3!$A$1:$I$2444,4,FALSE),"")</f>
        <v/>
      </c>
      <c r="H114" s="153">
        <f>IFERROR(VLOOKUP(B114,Sheet3!$A$1:$I$2444,5,FALSE),0)</f>
        <v>0</v>
      </c>
      <c r="I114" s="25">
        <f>IFERROR(VLOOKUP(B114,Sheet3!A108:J1550,9,FALSE),0)</f>
        <v>0</v>
      </c>
      <c r="J114" s="26">
        <f t="shared" si="7"/>
        <v>0</v>
      </c>
      <c r="K114" s="3">
        <f t="shared" si="8"/>
        <v>0</v>
      </c>
    </row>
    <row r="115" spans="1:11" ht="12.75" customHeight="1">
      <c r="A115" s="27"/>
      <c r="B115" s="32" t="s">
        <v>105</v>
      </c>
      <c r="C115" s="29">
        <f>IFERROR(VLOOKUP(B115,Sheet3!$A$1:$I$9444,6,FALSE),0)</f>
        <v>114.97</v>
      </c>
      <c r="D115" s="98">
        <f>IFERROR(VLOOKUP(B115,Sheet3!$A$1:$I$9444,8,FALSE),0)</f>
        <v>68.98</v>
      </c>
      <c r="E115" s="30"/>
      <c r="F115" s="102">
        <f t="shared" si="6"/>
        <v>0</v>
      </c>
      <c r="G115" s="31" t="str">
        <f>IFERROR(VLOOKUP(B115,Sheet3!$A$1:$I$2444,4,FALSE),"")</f>
        <v>4"</v>
      </c>
      <c r="H115" s="153" t="str">
        <f>IFERROR(VLOOKUP(B115,Sheet3!$A$1:$I$2444,5,FALSE),0)</f>
        <v>4" EQUAL TEE FASTPIPE  INDUSTRIAL NEEDS (3) FI8002 to connect to pipe</v>
      </c>
      <c r="I115" s="25">
        <f>IFERROR(VLOOKUP(B115,Sheet3!A109:J1551,9,FALSE),0)</f>
        <v>1.44</v>
      </c>
      <c r="J115" s="26">
        <f t="shared" si="7"/>
        <v>0</v>
      </c>
      <c r="K115" s="3">
        <f t="shared" si="8"/>
        <v>0</v>
      </c>
    </row>
    <row r="116" spans="1:11" ht="12.75" customHeight="1">
      <c r="A116" s="27"/>
      <c r="B116" s="32" t="s">
        <v>106</v>
      </c>
      <c r="C116" s="29">
        <f>IFERROR(VLOOKUP(B116,Sheet3!$A$1:$I$9444,6,FALSE),0)</f>
        <v>249.95</v>
      </c>
      <c r="D116" s="98">
        <f>IFERROR(VLOOKUP(B116,Sheet3!$A$1:$I$9444,8,FALSE),0)</f>
        <v>149.97</v>
      </c>
      <c r="E116" s="30"/>
      <c r="F116" s="102">
        <f t="shared" si="6"/>
        <v>0</v>
      </c>
      <c r="G116" s="31" t="str">
        <f>IFERROR(VLOOKUP(B116,Sheet3!$A$1:$I$2444,4,FALSE),"")</f>
        <v>6"</v>
      </c>
      <c r="H116" s="153" t="str">
        <f>IFERROR(VLOOKUP(B116,Sheet3!$A$1:$I$2444,5,FALSE),0)</f>
        <v>6" EQUAL TEE FASTPIPE  INDUSTRIAL NEEDS (3) FI9002 to connect to pipe</v>
      </c>
      <c r="I116" s="25">
        <f>IFERROR(VLOOKUP(B116,Sheet3!A110:J1552,9,FALSE),0)</f>
        <v>2.1</v>
      </c>
      <c r="J116" s="26">
        <f t="shared" si="7"/>
        <v>0</v>
      </c>
      <c r="K116" s="3">
        <f t="shared" si="8"/>
        <v>0</v>
      </c>
    </row>
    <row r="117" spans="1:11" ht="12.75" customHeight="1" thickBot="1">
      <c r="A117" s="27"/>
      <c r="B117" s="45"/>
      <c r="C117" s="46">
        <f>IFERROR(VLOOKUP(B117,Sheet3!$A$1:$I$9444,6,FALSE),0)</f>
        <v>0</v>
      </c>
      <c r="D117" s="138">
        <f>IFERROR(VLOOKUP(B117,Sheet3!$A$1:$I$9444,8,FALSE),0)</f>
        <v>0</v>
      </c>
      <c r="E117" s="47"/>
      <c r="F117" s="139"/>
      <c r="G117" s="48" t="str">
        <f>IFERROR(VLOOKUP(B117,Sheet3!$A$1:$I$2444,4,FALSE),"")</f>
        <v/>
      </c>
      <c r="H117" s="157">
        <f>IFERROR(VLOOKUP(B117,Sheet3!$A$1:$I$2444,5,FALSE),0)</f>
        <v>0</v>
      </c>
      <c r="I117" s="25">
        <f>IFERROR(VLOOKUP(B117,Sheet3!A111:J1553,9,FALSE),0)</f>
        <v>0</v>
      </c>
      <c r="J117" s="26">
        <f t="shared" si="7"/>
        <v>0</v>
      </c>
      <c r="K117" s="3">
        <f t="shared" si="8"/>
        <v>0</v>
      </c>
    </row>
    <row r="118" spans="1:11" ht="12.75" customHeight="1" thickBot="1">
      <c r="A118" s="33"/>
      <c r="B118" s="191" t="s">
        <v>107</v>
      </c>
      <c r="C118" s="192"/>
      <c r="D118" s="192"/>
      <c r="E118" s="192"/>
      <c r="F118" s="192"/>
      <c r="G118" s="192"/>
      <c r="H118" s="193"/>
      <c r="I118" s="25">
        <f>IFERROR(VLOOKUP(B118,Sheet3!A112:J1554,9,FALSE),0)</f>
        <v>0</v>
      </c>
      <c r="J118" s="26">
        <f t="shared" si="7"/>
        <v>0</v>
      </c>
      <c r="K118" s="3">
        <f t="shared" si="8"/>
        <v>0</v>
      </c>
    </row>
    <row r="119" spans="1:11" ht="12.75" customHeight="1">
      <c r="A119" s="20"/>
      <c r="B119" s="166" t="s">
        <v>108</v>
      </c>
      <c r="C119" s="167">
        <f>IFERROR(VLOOKUP(B119,Sheet3!$A$1:$I$9444,6,FALSE),0)</f>
        <v>20.45</v>
      </c>
      <c r="D119" s="168">
        <f>IFERROR(VLOOKUP(B119,Sheet3!$A$1:$I$9444,8,FALSE),0)</f>
        <v>12.27</v>
      </c>
      <c r="E119" s="53"/>
      <c r="F119" s="169">
        <f t="shared" si="6"/>
        <v>0</v>
      </c>
      <c r="G119" s="170" t="str">
        <f>IFERROR(VLOOKUP(B119,Sheet3!$A$1:$I$2444,4,FALSE),"")</f>
        <v>3/4"</v>
      </c>
      <c r="H119" s="171" t="str">
        <f>IFERROR(VLOOKUP(B119,Sheet3!$A$1:$I$2444,5,FALSE),0)</f>
        <v>3/4" CROSS FITTING FASTPIPE</v>
      </c>
      <c r="I119" s="25">
        <f>IFERROR(VLOOKUP(B119,Sheet3!A113:J1555,9,FALSE),0)</f>
        <v>0</v>
      </c>
      <c r="J119" s="26">
        <f t="shared" si="7"/>
        <v>0</v>
      </c>
      <c r="K119" s="3">
        <f t="shared" si="8"/>
        <v>0</v>
      </c>
    </row>
    <row r="120" spans="1:11" ht="12.75" customHeight="1">
      <c r="A120" s="27"/>
      <c r="B120" s="32" t="s">
        <v>109</v>
      </c>
      <c r="C120" s="29">
        <f>IFERROR(VLOOKUP(B120,Sheet3!$A$1:$I$9444,6,FALSE),0)</f>
        <v>32.090000000000003</v>
      </c>
      <c r="D120" s="98">
        <f>IFERROR(VLOOKUP(B120,Sheet3!$A$1:$I$9444,8,FALSE),0)</f>
        <v>19.260000000000002</v>
      </c>
      <c r="E120" s="30"/>
      <c r="F120" s="102">
        <f t="shared" si="6"/>
        <v>0</v>
      </c>
      <c r="G120" s="31" t="str">
        <f>IFERROR(VLOOKUP(B120,Sheet3!$A$1:$I$2444,4,FALSE),"")</f>
        <v>1"</v>
      </c>
      <c r="H120" s="153" t="str">
        <f>IFERROR(VLOOKUP(B120,Sheet3!$A$1:$I$2444,5,FALSE),0)</f>
        <v>1" CROSS FITTING FASTPIPE</v>
      </c>
      <c r="I120" s="25">
        <f>IFERROR(VLOOKUP(B120,Sheet3!A114:J1556,9,FALSE),0)</f>
        <v>0.01</v>
      </c>
      <c r="J120" s="26">
        <f t="shared" si="7"/>
        <v>0</v>
      </c>
      <c r="K120" s="3">
        <f t="shared" si="8"/>
        <v>0</v>
      </c>
    </row>
    <row r="121" spans="1:11" ht="12.75" customHeight="1">
      <c r="A121" s="27"/>
      <c r="B121" s="32" t="s">
        <v>110</v>
      </c>
      <c r="C121" s="29">
        <f>IFERROR(VLOOKUP(B121,Sheet3!$A$1:$I$9444,6,FALSE),0)</f>
        <v>64.97</v>
      </c>
      <c r="D121" s="98">
        <f>IFERROR(VLOOKUP(B121,Sheet3!$A$1:$I$9444,8,FALSE),0)</f>
        <v>38.979999999999997</v>
      </c>
      <c r="E121" s="30"/>
      <c r="F121" s="102">
        <f t="shared" si="6"/>
        <v>0</v>
      </c>
      <c r="G121" s="31" t="str">
        <f>IFERROR(VLOOKUP(B121,Sheet3!$A$1:$I$2444,4,FALSE),"")</f>
        <v>1.5"</v>
      </c>
      <c r="H121" s="153" t="str">
        <f>IFERROR(VLOOKUP(B121,Sheet3!$A$1:$I$2444,5,FALSE),0)</f>
        <v>1-1/2" CROSS FITTING FASTPIPE</v>
      </c>
      <c r="I121" s="25">
        <f>IFERROR(VLOOKUP(B121,Sheet3!A115:J1557,9,FALSE),0)</f>
        <v>0.01</v>
      </c>
      <c r="J121" s="26">
        <f t="shared" si="7"/>
        <v>0</v>
      </c>
      <c r="K121" s="3">
        <f t="shared" si="8"/>
        <v>0</v>
      </c>
    </row>
    <row r="122" spans="1:11" ht="12.75" customHeight="1" thickBot="1">
      <c r="A122" s="27"/>
      <c r="B122" s="45" t="s">
        <v>111</v>
      </c>
      <c r="C122" s="46">
        <f>IFERROR(VLOOKUP(B122,Sheet3!$A$1:$I$9444,6,FALSE),0)</f>
        <v>85.9</v>
      </c>
      <c r="D122" s="138">
        <f>IFERROR(VLOOKUP(B122,Sheet3!$A$1:$I$9444,8,FALSE),0)</f>
        <v>51.54</v>
      </c>
      <c r="E122" s="47"/>
      <c r="F122" s="139">
        <f t="shared" si="6"/>
        <v>0</v>
      </c>
      <c r="G122" s="48" t="str">
        <f>IFERROR(VLOOKUP(B122,Sheet3!$A$1:$I$2444,4,FALSE),"")</f>
        <v>2"</v>
      </c>
      <c r="H122" s="157" t="str">
        <f>IFERROR(VLOOKUP(B122,Sheet3!$A$1:$I$2444,5,FALSE),0)</f>
        <v>2" CROSS FITTING FASTPIPE</v>
      </c>
      <c r="I122" s="25">
        <f>IFERROR(VLOOKUP(B122,Sheet3!A116:J1558,9,FALSE),0)</f>
        <v>0.01</v>
      </c>
      <c r="J122" s="26">
        <f t="shared" si="7"/>
        <v>0</v>
      </c>
      <c r="K122" s="3">
        <f t="shared" si="8"/>
        <v>0</v>
      </c>
    </row>
    <row r="123" spans="1:11" ht="12.75" customHeight="1" thickBot="1">
      <c r="A123" s="33"/>
      <c r="B123" s="191" t="s">
        <v>112</v>
      </c>
      <c r="C123" s="192"/>
      <c r="D123" s="192"/>
      <c r="E123" s="192"/>
      <c r="F123" s="192"/>
      <c r="G123" s="192"/>
      <c r="H123" s="193"/>
      <c r="I123" s="25">
        <f>IFERROR(VLOOKUP(B123,Sheet3!A117:J1559,9,FALSE),0)</f>
        <v>0</v>
      </c>
      <c r="J123" s="26">
        <f t="shared" si="7"/>
        <v>0</v>
      </c>
      <c r="K123" s="3">
        <f t="shared" si="8"/>
        <v>0</v>
      </c>
    </row>
    <row r="124" spans="1:11" ht="12.75" customHeight="1">
      <c r="A124" s="35"/>
      <c r="B124" s="166" t="s">
        <v>113</v>
      </c>
      <c r="C124" s="167">
        <f>IFERROR(VLOOKUP(B124,Sheet3!$A$1:$I$9444,6,FALSE),0)</f>
        <v>83.28</v>
      </c>
      <c r="D124" s="168">
        <f>IFERROR(VLOOKUP(B124,Sheet3!$A$1:$I$9444,8,FALSE),0)</f>
        <v>49.97</v>
      </c>
      <c r="E124" s="53"/>
      <c r="F124" s="169">
        <f t="shared" si="6"/>
        <v>0</v>
      </c>
      <c r="G124" s="170" t="str">
        <f>IFERROR(VLOOKUP(B124,Sheet3!$A$1:$I$2444,4,FALSE),"")</f>
        <v>4"</v>
      </c>
      <c r="H124" s="171" t="str">
        <f>IFERROR(VLOOKUP(B124,Sheet3!$A$1:$I$2444,5,FALSE),0)</f>
        <v>4" UNION PLUG X 2" FEMALE NPT FASTPIPE INDUSTRIAL NEEDS(1) FI8002 to connect to pipe</v>
      </c>
      <c r="I124" s="25">
        <f>IFERROR(VLOOKUP(B124,Sheet3!A118:J1560,9,FALSE),0)</f>
        <v>1.3</v>
      </c>
      <c r="J124" s="26">
        <f t="shared" si="7"/>
        <v>0</v>
      </c>
      <c r="K124" s="3">
        <f t="shared" si="8"/>
        <v>0</v>
      </c>
    </row>
    <row r="125" spans="1:11" ht="12.75" customHeight="1">
      <c r="A125" s="35"/>
      <c r="B125" s="32" t="s">
        <v>114</v>
      </c>
      <c r="C125" s="29">
        <f>IFERROR(VLOOKUP(B125,Sheet3!$A$1:$I$9444,6,FALSE),0)</f>
        <v>83.32</v>
      </c>
      <c r="D125" s="98">
        <f>IFERROR(VLOOKUP(B125,Sheet3!$A$1:$I$9444,8,FALSE),0)</f>
        <v>49.99</v>
      </c>
      <c r="E125" s="30"/>
      <c r="F125" s="102">
        <f t="shared" si="6"/>
        <v>0</v>
      </c>
      <c r="G125" s="31" t="str">
        <f>IFERROR(VLOOKUP(B125,Sheet3!$A$1:$I$2444,4,FALSE),"")</f>
        <v>4"</v>
      </c>
      <c r="H125" s="153" t="str">
        <f>IFERROR(VLOOKUP(B125,Sheet3!$A$1:$I$2444,5,FALSE),0)</f>
        <v>4" UNION PLUG X 3" FEMALE NPT FASTPIPE INDUSTRIAL NEEDS (1) FI8002 to connect to pipe</v>
      </c>
      <c r="I125" s="25">
        <f>IFERROR(VLOOKUP(B125,Sheet3!A119:J1561,9,FALSE),0)</f>
        <v>28</v>
      </c>
      <c r="J125" s="26">
        <f t="shared" si="7"/>
        <v>0</v>
      </c>
      <c r="K125" s="3">
        <f t="shared" si="8"/>
        <v>0</v>
      </c>
    </row>
    <row r="126" spans="1:11" ht="12.75" customHeight="1">
      <c r="A126" s="35"/>
      <c r="B126" s="32"/>
      <c r="C126" s="29">
        <f>IFERROR(VLOOKUP(B126,Sheet3!$A$1:$I$9444,6,FALSE),0)</f>
        <v>0</v>
      </c>
      <c r="D126" s="98">
        <f>IFERROR(VLOOKUP(B126,Sheet3!$A$1:$I$9444,8,FALSE),0)</f>
        <v>0</v>
      </c>
      <c r="E126" s="30"/>
      <c r="F126" s="102">
        <f t="shared" si="6"/>
        <v>0</v>
      </c>
      <c r="G126" s="31" t="str">
        <f>IFERROR(VLOOKUP(B126,Sheet3!$A$1:$I$2444,4,FALSE),"")</f>
        <v/>
      </c>
      <c r="H126" s="153">
        <f>IFERROR(VLOOKUP(B126,Sheet3!$A$1:$I$2444,5,FALSE),0)</f>
        <v>0</v>
      </c>
      <c r="I126" s="25">
        <f>IFERROR(VLOOKUP(B126,Sheet3!A120:J1562,9,FALSE),0)</f>
        <v>0</v>
      </c>
      <c r="J126" s="26">
        <f t="shared" si="7"/>
        <v>0</v>
      </c>
      <c r="K126" s="3">
        <f t="shared" si="8"/>
        <v>0</v>
      </c>
    </row>
    <row r="127" spans="1:11" ht="12.75" customHeight="1">
      <c r="A127" s="35"/>
      <c r="B127" s="32" t="s">
        <v>115</v>
      </c>
      <c r="C127" s="29">
        <f>IFERROR(VLOOKUP(B127,Sheet3!$A$1:$I$9444,6,FALSE),0)</f>
        <v>136.62</v>
      </c>
      <c r="D127" s="98">
        <f>IFERROR(VLOOKUP(B127,Sheet3!$A$1:$I$9444,8,FALSE),0)</f>
        <v>81.97</v>
      </c>
      <c r="E127" s="30"/>
      <c r="F127" s="102">
        <f t="shared" ref="F127:F128" si="9">D127*E127</f>
        <v>0</v>
      </c>
      <c r="G127" s="31" t="str">
        <f>IFERROR(VLOOKUP(B127,Sheet3!$A$1:$I$2444,4,FALSE),"")</f>
        <v>6"</v>
      </c>
      <c r="H127" s="153" t="str">
        <f>IFERROR(VLOOKUP(B127,Sheet3!$A$1:$I$2444,5,FALSE),0)</f>
        <v>6" UNION PLUG X 2" FEMALE NPT FASTPIPE INDUSTRIAL NEEDS (1) FI9002 to connect to pipe</v>
      </c>
      <c r="I127" s="25">
        <f>IFERROR(VLOOKUP(B127,Sheet3!A121:J1563,9,FALSE),0)</f>
        <v>1.34</v>
      </c>
      <c r="J127" s="26">
        <f t="shared" si="7"/>
        <v>0</v>
      </c>
      <c r="K127" s="3">
        <f t="shared" si="8"/>
        <v>0</v>
      </c>
    </row>
    <row r="128" spans="1:11" ht="12.75" customHeight="1" thickBot="1">
      <c r="A128" s="50"/>
      <c r="B128" s="40" t="s">
        <v>116</v>
      </c>
      <c r="C128" s="41">
        <f>IFERROR(VLOOKUP(B128,Sheet3!$A$1:$I$9444,6,FALSE),0)</f>
        <v>136.62</v>
      </c>
      <c r="D128" s="100">
        <f>IFERROR(VLOOKUP(B128,Sheet3!$A$1:$I$9444,8,FALSE),0)</f>
        <v>81.97</v>
      </c>
      <c r="E128" s="42"/>
      <c r="F128" s="139">
        <f t="shared" si="9"/>
        <v>0</v>
      </c>
      <c r="G128" s="48" t="str">
        <f>IFERROR(VLOOKUP(B128,Sheet3!$A$1:$I$2444,4,FALSE),"")</f>
        <v>6"</v>
      </c>
      <c r="H128" s="157" t="str">
        <f>IFERROR(VLOOKUP(B128,Sheet3!$A$1:$I$2444,5,FALSE),0)</f>
        <v>6" UNION PLUG X 3"  FEMALE NPT FASTPIPE INDUSTRIAL NEEDS (1) FI9002 to connect to pipe</v>
      </c>
      <c r="I128" s="25">
        <f>IFERROR(VLOOKUP(B128,Sheet3!A122:J1564,9,FALSE),0)</f>
        <v>1.82</v>
      </c>
      <c r="J128" s="26">
        <f t="shared" si="7"/>
        <v>0</v>
      </c>
      <c r="K128" s="3">
        <f t="shared" si="8"/>
        <v>0</v>
      </c>
    </row>
    <row r="129" spans="1:11" ht="12.75" customHeight="1" thickBot="1">
      <c r="A129" s="20"/>
      <c r="B129" s="140" t="s">
        <v>117</v>
      </c>
      <c r="C129" s="184"/>
      <c r="E129" s="115"/>
      <c r="F129" s="115"/>
      <c r="G129" s="185"/>
      <c r="H129" s="177"/>
      <c r="I129" s="25">
        <f>IFERROR(VLOOKUP(B129,Sheet3!A123:J1565,9,FALSE),0)</f>
        <v>0</v>
      </c>
      <c r="J129" s="26">
        <f t="shared" si="7"/>
        <v>0</v>
      </c>
      <c r="K129" s="3">
        <f t="shared" si="8"/>
        <v>0</v>
      </c>
    </row>
    <row r="130" spans="1:11" ht="12.75" customHeight="1">
      <c r="A130" s="27"/>
      <c r="B130" s="36" t="s">
        <v>118</v>
      </c>
      <c r="C130" s="22">
        <f>IFERROR(VLOOKUP(B130,Sheet3!$A$1:$I$9444,6,FALSE),0)</f>
        <v>27.95</v>
      </c>
      <c r="D130" s="97">
        <f>IFERROR(VLOOKUP(B130,Sheet3!$A$1:$I$9444,8,FALSE),0)</f>
        <v>16.77</v>
      </c>
      <c r="E130" s="53"/>
      <c r="F130" s="169">
        <f t="shared" ref="F130:F134" si="10">D130*E130</f>
        <v>0</v>
      </c>
      <c r="G130" s="170" t="str">
        <f>IFERROR(VLOOKUP(B130,Sheet3!$A$1:$I$2444,4,FALSE),"")</f>
        <v>1"</v>
      </c>
      <c r="H130" s="171" t="str">
        <f>IFERROR(VLOOKUP(B130,Sheet3!$A$1:$I$2444,5,FALSE),0)</f>
        <v>1" REDUCTION TEE X 3/4" FASTPIPE</v>
      </c>
      <c r="I130" s="25">
        <f>IFERROR(VLOOKUP(B130,Sheet3!A124:J1566,9,FALSE),0)</f>
        <v>0.28999999999999998</v>
      </c>
      <c r="J130" s="26">
        <f t="shared" si="7"/>
        <v>0</v>
      </c>
      <c r="K130" s="3">
        <f t="shared" si="8"/>
        <v>0</v>
      </c>
    </row>
    <row r="131" spans="1:11" ht="12.75" customHeight="1">
      <c r="A131" s="27"/>
      <c r="B131" s="32" t="s">
        <v>119</v>
      </c>
      <c r="C131" s="29">
        <f>IFERROR(VLOOKUP(B131,Sheet3!$A$1:$I$9444,6,FALSE),0)</f>
        <v>54.97</v>
      </c>
      <c r="D131" s="98">
        <f>IFERROR(VLOOKUP(B131,Sheet3!$A$1:$I$9444,8,FALSE),0)</f>
        <v>32.979999999999997</v>
      </c>
      <c r="E131" s="30"/>
      <c r="F131" s="102">
        <f t="shared" si="10"/>
        <v>0</v>
      </c>
      <c r="G131" s="31" t="str">
        <f>IFERROR(VLOOKUP(B131,Sheet3!$A$1:$I$2444,4,FALSE),"")</f>
        <v>1.5"</v>
      </c>
      <c r="H131" s="153" t="str">
        <f>IFERROR(VLOOKUP(B131,Sheet3!$A$1:$I$2444,5,FALSE),0)</f>
        <v>1-1/2" REDUCTION TEE X  3/4" FASTPIPE</v>
      </c>
      <c r="I131" s="25">
        <f>IFERROR(VLOOKUP(B131,Sheet3!A125:J1567,9,FALSE),0)</f>
        <v>1.45</v>
      </c>
      <c r="J131" s="26">
        <f t="shared" si="7"/>
        <v>0</v>
      </c>
      <c r="K131" s="3">
        <f t="shared" si="8"/>
        <v>0</v>
      </c>
    </row>
    <row r="132" spans="1:11" ht="12.75" customHeight="1">
      <c r="A132" s="27"/>
      <c r="B132" s="32" t="s">
        <v>120</v>
      </c>
      <c r="C132" s="29">
        <f>IFERROR(VLOOKUP(B132,Sheet3!$A$1:$I$9444,6,FALSE),0)</f>
        <v>56.48</v>
      </c>
      <c r="D132" s="98">
        <f>IFERROR(VLOOKUP(B132,Sheet3!$A$1:$I$9444,8,FALSE),0)</f>
        <v>33.89</v>
      </c>
      <c r="E132" s="30"/>
      <c r="F132" s="102">
        <f t="shared" si="10"/>
        <v>0</v>
      </c>
      <c r="G132" s="31" t="str">
        <f>IFERROR(VLOOKUP(B132,Sheet3!$A$1:$I$2444,4,FALSE),"")</f>
        <v>1.5"</v>
      </c>
      <c r="H132" s="153" t="str">
        <f>IFERROR(VLOOKUP(B132,Sheet3!$A$1:$I$2444,5,FALSE),0)</f>
        <v>1-1/2" REDUCTION TEE X 1" FASTPIPE</v>
      </c>
      <c r="I132" s="25">
        <f>IFERROR(VLOOKUP(B132,Sheet3!A126:J1568,9,FALSE),0)</f>
        <v>0.64</v>
      </c>
      <c r="J132" s="26">
        <f t="shared" si="7"/>
        <v>0</v>
      </c>
      <c r="K132" s="3">
        <f t="shared" si="8"/>
        <v>0</v>
      </c>
    </row>
    <row r="133" spans="1:11" ht="12.75" customHeight="1">
      <c r="A133" s="27"/>
      <c r="B133" s="32" t="s">
        <v>121</v>
      </c>
      <c r="C133" s="29">
        <f>IFERROR(VLOOKUP(B133,Sheet3!$A$1:$I$9444,6,FALSE),0)</f>
        <v>69.61</v>
      </c>
      <c r="D133" s="98">
        <f>IFERROR(VLOOKUP(B133,Sheet3!$A$1:$I$9444,8,FALSE),0)</f>
        <v>41.77</v>
      </c>
      <c r="E133" s="30"/>
      <c r="F133" s="102">
        <f t="shared" si="10"/>
        <v>0</v>
      </c>
      <c r="G133" s="31" t="str">
        <f>IFERROR(VLOOKUP(B133,Sheet3!$A$1:$I$2444,4,FALSE),"")</f>
        <v>2"</v>
      </c>
      <c r="H133" s="153" t="str">
        <f>IFERROR(VLOOKUP(B133,Sheet3!$A$1:$I$2444,5,FALSE),0)</f>
        <v>2" REDUCTION TEE X  3/4" FASTPIPE</v>
      </c>
      <c r="I133" s="25">
        <f>IFERROR(VLOOKUP(B133,Sheet3!A127:J1569,9,FALSE),0)</f>
        <v>2.5</v>
      </c>
      <c r="J133" s="26">
        <f t="shared" si="7"/>
        <v>0</v>
      </c>
      <c r="K133" s="3">
        <f t="shared" si="8"/>
        <v>0</v>
      </c>
    </row>
    <row r="134" spans="1:11" ht="12.75" customHeight="1" thickBot="1">
      <c r="A134" s="33"/>
      <c r="B134" s="45" t="s">
        <v>122</v>
      </c>
      <c r="C134" s="46">
        <f>IFERROR(VLOOKUP(B134,Sheet3!$A$1:$I$9444,6,FALSE),0)</f>
        <v>71.61</v>
      </c>
      <c r="D134" s="138">
        <f>IFERROR(VLOOKUP(B134,Sheet3!$A$1:$I$9444,8,FALSE),0)</f>
        <v>42.97</v>
      </c>
      <c r="E134" s="47"/>
      <c r="F134" s="139">
        <f t="shared" si="10"/>
        <v>0</v>
      </c>
      <c r="G134" s="48" t="str">
        <f>IFERROR(VLOOKUP(B134,Sheet3!$A$1:$I$2444,4,FALSE),"")</f>
        <v>2"</v>
      </c>
      <c r="H134" s="157" t="str">
        <f>IFERROR(VLOOKUP(B134,Sheet3!$A$1:$I$2444,5,FALSE),0)</f>
        <v>2" REDUCTION TEE X 1" FASTPIPE</v>
      </c>
      <c r="I134" s="25">
        <f>IFERROR(VLOOKUP(B134,Sheet3!A128:J1570,9,FALSE),0)</f>
        <v>0.99</v>
      </c>
      <c r="J134" s="26">
        <f t="shared" si="7"/>
        <v>0</v>
      </c>
      <c r="K134" s="3">
        <f t="shared" si="8"/>
        <v>0</v>
      </c>
    </row>
    <row r="135" spans="1:11" ht="12.75" customHeight="1" thickBot="1">
      <c r="A135" s="20"/>
      <c r="B135" s="178" t="s">
        <v>123</v>
      </c>
      <c r="C135" s="179"/>
      <c r="D135" s="174"/>
      <c r="E135" s="115"/>
      <c r="F135" s="115"/>
      <c r="G135" s="176"/>
      <c r="H135" s="177"/>
      <c r="I135" s="25">
        <f>IFERROR(VLOOKUP(B135,Sheet3!A129:J1571,9,FALSE),0)</f>
        <v>0</v>
      </c>
      <c r="J135" s="26">
        <f t="shared" ref="J135:J195" si="11">I135*E135</f>
        <v>0</v>
      </c>
      <c r="K135" s="3">
        <f t="shared" ref="K135:K195" si="12">E135*C135</f>
        <v>0</v>
      </c>
    </row>
    <row r="136" spans="1:11" ht="12.75" customHeight="1">
      <c r="A136" s="27"/>
      <c r="B136" s="166" t="s">
        <v>124</v>
      </c>
      <c r="C136" s="167">
        <f>IFERROR(VLOOKUP(B136,Sheet3!$A$1:$I$9444,6,FALSE),0)</f>
        <v>34.69</v>
      </c>
      <c r="D136" s="168">
        <f>IFERROR(VLOOKUP(B136,Sheet3!$A$1:$I$9444,8,FALSE),0)</f>
        <v>20.82</v>
      </c>
      <c r="E136" s="53"/>
      <c r="F136" s="169">
        <f t="shared" ref="F136:F147" si="13">D136*E136</f>
        <v>0</v>
      </c>
      <c r="G136" s="170" t="str">
        <f>IFERROR(VLOOKUP(B136,Sheet3!$A$1:$I$2444,4,FALSE),"")</f>
        <v>3/4"</v>
      </c>
      <c r="H136" s="171" t="str">
        <f>IFERROR(VLOOKUP(B136,Sheet3!$A$1:$I$2444,5,FALSE),0)</f>
        <v>3/4"  REDUCING TEE X 1/4" FEMALE NPT FASTPIPE</v>
      </c>
      <c r="I136" s="25">
        <f>IFERROR(VLOOKUP(B136,Sheet3!A130:J1572,9,FALSE),0)</f>
        <v>0.56000000000000005</v>
      </c>
      <c r="J136" s="26">
        <f t="shared" si="11"/>
        <v>0</v>
      </c>
      <c r="K136" s="3">
        <f t="shared" si="12"/>
        <v>0</v>
      </c>
    </row>
    <row r="137" spans="1:11" ht="12.75" customHeight="1">
      <c r="A137" s="27"/>
      <c r="B137" s="32" t="s">
        <v>125</v>
      </c>
      <c r="C137" s="29">
        <f>IFERROR(VLOOKUP(B137,Sheet3!$A$1:$I$9444,6,FALSE),0)</f>
        <v>34.69</v>
      </c>
      <c r="D137" s="98">
        <f>IFERROR(VLOOKUP(B137,Sheet3!$A$1:$I$9444,8,FALSE),0)</f>
        <v>20.82</v>
      </c>
      <c r="E137" s="30"/>
      <c r="F137" s="102">
        <f t="shared" si="13"/>
        <v>0</v>
      </c>
      <c r="G137" s="31" t="str">
        <f>IFERROR(VLOOKUP(B137,Sheet3!$A$1:$I$2444,4,FALSE),"")</f>
        <v>3/4"</v>
      </c>
      <c r="H137" s="153" t="str">
        <f>IFERROR(VLOOKUP(B137,Sheet3!$A$1:$I$2444,5,FALSE),0)</f>
        <v>3/4"  REDUCING TEE X 1/2" FEMALE NPT FASTPIPE</v>
      </c>
      <c r="I137" s="25">
        <f>IFERROR(VLOOKUP(B137,Sheet3!A131:J1573,9,FALSE),0)</f>
        <v>1.02</v>
      </c>
      <c r="J137" s="26">
        <f t="shared" si="11"/>
        <v>0</v>
      </c>
      <c r="K137" s="3">
        <f t="shared" si="12"/>
        <v>0</v>
      </c>
    </row>
    <row r="138" spans="1:11" ht="12.75" customHeight="1">
      <c r="A138" s="27"/>
      <c r="B138" s="32" t="s">
        <v>126</v>
      </c>
      <c r="C138" s="29">
        <f>IFERROR(VLOOKUP(B138,Sheet3!$A$1:$I$9444,6,FALSE),0)</f>
        <v>41.65</v>
      </c>
      <c r="D138" s="98">
        <f>IFERROR(VLOOKUP(B138,Sheet3!$A$1:$I$9444,8,FALSE),0)</f>
        <v>24.99</v>
      </c>
      <c r="E138" s="30"/>
      <c r="F138" s="102">
        <f t="shared" si="13"/>
        <v>0</v>
      </c>
      <c r="G138" s="31" t="str">
        <f>IFERROR(VLOOKUP(B138,Sheet3!$A$1:$I$2444,4,FALSE),"")</f>
        <v>1"</v>
      </c>
      <c r="H138" s="153" t="str">
        <f>IFERROR(VLOOKUP(B138,Sheet3!$A$1:$I$2444,5,FALSE),0)</f>
        <v>1"  REDUCING TEE X 1/4" FEMALE NPT FASTPIPE</v>
      </c>
      <c r="I138" s="25">
        <f>IFERROR(VLOOKUP(B138,Sheet3!A132:J1574,9,FALSE),0)</f>
        <v>1.05</v>
      </c>
      <c r="J138" s="26">
        <f t="shared" si="11"/>
        <v>0</v>
      </c>
      <c r="K138" s="3">
        <f t="shared" si="12"/>
        <v>0</v>
      </c>
    </row>
    <row r="139" spans="1:11" ht="12.75" customHeight="1">
      <c r="A139" s="27"/>
      <c r="B139" s="32" t="s">
        <v>127</v>
      </c>
      <c r="C139" s="29">
        <f>IFERROR(VLOOKUP(B139,Sheet3!$A$1:$I$9444,6,FALSE),0)</f>
        <v>41.65</v>
      </c>
      <c r="D139" s="98">
        <f>IFERROR(VLOOKUP(B139,Sheet3!$A$1:$I$9444,8,FALSE),0)</f>
        <v>24.99</v>
      </c>
      <c r="E139" s="30"/>
      <c r="F139" s="102">
        <f t="shared" si="13"/>
        <v>0</v>
      </c>
      <c r="G139" s="31" t="str">
        <f>IFERROR(VLOOKUP(B139,Sheet3!$A$1:$I$2444,4,FALSE),"")</f>
        <v>1"</v>
      </c>
      <c r="H139" s="153" t="str">
        <f>IFERROR(VLOOKUP(B139,Sheet3!$A$1:$I$2444,5,FALSE),0)</f>
        <v>1"  REDUCING TEE X 1/2" FEMALE NPT  FASTPIPE</v>
      </c>
      <c r="I139" s="25">
        <f>IFERROR(VLOOKUP(B139,Sheet3!A133:J1575,9,FALSE),0)</f>
        <v>1.25</v>
      </c>
      <c r="J139" s="26">
        <f t="shared" si="11"/>
        <v>0</v>
      </c>
      <c r="K139" s="3">
        <f t="shared" si="12"/>
        <v>0</v>
      </c>
    </row>
    <row r="140" spans="1:11" ht="12.75" customHeight="1">
      <c r="A140" s="27"/>
      <c r="B140" s="32" t="s">
        <v>128</v>
      </c>
      <c r="C140" s="29">
        <f>IFERROR(VLOOKUP(B140,Sheet3!$A$1:$I$9444,6,FALSE),0)</f>
        <v>41.65</v>
      </c>
      <c r="D140" s="98">
        <f>IFERROR(VLOOKUP(B140,Sheet3!$A$1:$I$9444,8,FALSE),0)</f>
        <v>24.99</v>
      </c>
      <c r="E140" s="30"/>
      <c r="F140" s="102">
        <f t="shared" si="13"/>
        <v>0</v>
      </c>
      <c r="G140" s="31" t="str">
        <f>IFERROR(VLOOKUP(B140,Sheet3!$A$1:$I$2444,4,FALSE),"")</f>
        <v>1"</v>
      </c>
      <c r="H140" s="153" t="str">
        <f>IFERROR(VLOOKUP(B140,Sheet3!$A$1:$I$2444,5,FALSE),0)</f>
        <v>1" REDUCING TEE X 3/4" FEMALE NPT  FASTPIPE</v>
      </c>
      <c r="I140" s="25">
        <f>IFERROR(VLOOKUP(B140,Sheet3!A134:J1576,9,FALSE),0)</f>
        <v>1.05</v>
      </c>
      <c r="J140" s="26">
        <f t="shared" si="11"/>
        <v>0</v>
      </c>
      <c r="K140" s="3">
        <f t="shared" si="12"/>
        <v>0</v>
      </c>
    </row>
    <row r="141" spans="1:11" ht="12.75" customHeight="1">
      <c r="A141" s="27"/>
      <c r="B141" s="32" t="s">
        <v>129</v>
      </c>
      <c r="C141" s="29">
        <f>IFERROR(VLOOKUP(B141,Sheet3!$A$1:$I$9444,6,FALSE),0)</f>
        <v>63.68</v>
      </c>
      <c r="D141" s="98">
        <f>IFERROR(VLOOKUP(B141,Sheet3!$A$1:$I$9444,8,FALSE),0)</f>
        <v>38.21</v>
      </c>
      <c r="E141" s="30"/>
      <c r="F141" s="102">
        <f t="shared" si="13"/>
        <v>0</v>
      </c>
      <c r="G141" s="31" t="str">
        <f>IFERROR(VLOOKUP(B141,Sheet3!$A$1:$I$2444,4,FALSE),"")</f>
        <v>1.5"</v>
      </c>
      <c r="H141" s="153" t="str">
        <f>IFERROR(VLOOKUP(B141,Sheet3!$A$1:$I$2444,5,FALSE),0)</f>
        <v>1-1/2" REDUCING TEE X 1/2" FEMALE NPT FASTPIPE</v>
      </c>
      <c r="I141" s="25">
        <f>IFERROR(VLOOKUP(B141,Sheet3!A135:J1577,9,FALSE),0)</f>
        <v>1.25</v>
      </c>
      <c r="J141" s="26">
        <f t="shared" si="11"/>
        <v>0</v>
      </c>
      <c r="K141" s="3">
        <f t="shared" si="12"/>
        <v>0</v>
      </c>
    </row>
    <row r="142" spans="1:11" ht="12.75" customHeight="1">
      <c r="A142" s="27"/>
      <c r="B142" s="32" t="s">
        <v>130</v>
      </c>
      <c r="C142" s="29">
        <f>IFERROR(VLOOKUP(B142,Sheet3!$A$1:$I$9444,6,FALSE),0)</f>
        <v>63.68</v>
      </c>
      <c r="D142" s="98">
        <f>IFERROR(VLOOKUP(B142,Sheet3!$A$1:$I$9444,8,FALSE),0)</f>
        <v>38.21</v>
      </c>
      <c r="E142" s="30"/>
      <c r="F142" s="102">
        <f t="shared" si="13"/>
        <v>0</v>
      </c>
      <c r="G142" s="31" t="str">
        <f>IFERROR(VLOOKUP(B142,Sheet3!$A$1:$I$2444,4,FALSE),"")</f>
        <v>1.5"</v>
      </c>
      <c r="H142" s="153" t="str">
        <f>IFERROR(VLOOKUP(B142,Sheet3!$A$1:$I$2444,5,FALSE),0)</f>
        <v>1-1/2" REDUCING TEE X 3/4" FEMALE NPT FASTPIPE</v>
      </c>
      <c r="I142" s="25">
        <f>IFERROR(VLOOKUP(B142,Sheet3!A136:J1578,9,FALSE),0)</f>
        <v>2</v>
      </c>
      <c r="J142" s="26">
        <f t="shared" si="11"/>
        <v>0</v>
      </c>
      <c r="K142" s="3">
        <f t="shared" si="12"/>
        <v>0</v>
      </c>
    </row>
    <row r="143" spans="1:11" ht="12.75" customHeight="1">
      <c r="A143" s="27"/>
      <c r="B143" s="32" t="s">
        <v>131</v>
      </c>
      <c r="C143" s="29">
        <f>IFERROR(VLOOKUP(B143,Sheet3!$A$1:$I$9444,6,FALSE),0)</f>
        <v>69.94</v>
      </c>
      <c r="D143" s="98">
        <f>IFERROR(VLOOKUP(B143,Sheet3!$A$1:$I$9444,8,FALSE),0)</f>
        <v>41.96</v>
      </c>
      <c r="E143" s="30"/>
      <c r="F143" s="102">
        <f t="shared" si="13"/>
        <v>0</v>
      </c>
      <c r="G143" s="31" t="str">
        <f>IFERROR(VLOOKUP(B143,Sheet3!$A$1:$I$2444,4,FALSE),"")</f>
        <v>2"</v>
      </c>
      <c r="H143" s="153" t="str">
        <f>IFERROR(VLOOKUP(B143,Sheet3!$A$1:$I$2444,5,FALSE),0)</f>
        <v>2" REDUCING TEE X 1/2" FEMALE NPT  FASTPIPE</v>
      </c>
      <c r="I143" s="25">
        <f>IFERROR(VLOOKUP(B143,Sheet3!A137:J1579,9,FALSE),0)</f>
        <v>2</v>
      </c>
      <c r="J143" s="26">
        <f t="shared" si="11"/>
        <v>0</v>
      </c>
      <c r="K143" s="3">
        <f t="shared" si="12"/>
        <v>0</v>
      </c>
    </row>
    <row r="144" spans="1:11" ht="12.75" customHeight="1" thickBot="1">
      <c r="A144" s="33"/>
      <c r="B144" s="40" t="s">
        <v>132</v>
      </c>
      <c r="C144" s="41">
        <f>IFERROR(VLOOKUP(B144,Sheet3!$A$1:$I$9444,6,FALSE),0)</f>
        <v>69.94</v>
      </c>
      <c r="D144" s="100">
        <f>IFERROR(VLOOKUP(B144,Sheet3!$A$1:$I$9444,8,FALSE),0)</f>
        <v>41.96</v>
      </c>
      <c r="E144" s="42"/>
      <c r="F144" s="103">
        <f t="shared" si="13"/>
        <v>0</v>
      </c>
      <c r="G144" s="31" t="str">
        <f>IFERROR(VLOOKUP(B144,Sheet3!$A$1:$I$2444,4,FALSE),"")</f>
        <v>2"</v>
      </c>
      <c r="H144" s="153" t="str">
        <f>IFERROR(VLOOKUP(B144,Sheet3!$A$1:$I$2444,5,FALSE),0)</f>
        <v>2" REDUCING TEE X 3/4" FEMALE NPT    FASTPIPE</v>
      </c>
      <c r="I144" s="25">
        <f>IFERROR(VLOOKUP(B144,Sheet3!A138:J1580,9,FALSE),0)</f>
        <v>3</v>
      </c>
      <c r="J144" s="26">
        <f t="shared" si="11"/>
        <v>0</v>
      </c>
      <c r="K144" s="3">
        <f t="shared" si="12"/>
        <v>0</v>
      </c>
    </row>
    <row r="145" spans="1:11" ht="12.75" customHeight="1">
      <c r="A145" s="34"/>
      <c r="B145" s="36"/>
      <c r="C145" s="22">
        <f>IFERROR(VLOOKUP(B145,Sheet3!$A$1:$I$9444,6,FALSE),0)</f>
        <v>0</v>
      </c>
      <c r="D145" s="97">
        <f>IFERROR(VLOOKUP(B145,Sheet3!$A$1:$I$9444,8,FALSE),0)</f>
        <v>0</v>
      </c>
      <c r="E145" s="57"/>
      <c r="F145" s="101"/>
      <c r="G145" s="31" t="str">
        <f>IFERROR(VLOOKUP(B145,Sheet3!$A$1:$I$2444,4,FALSE),"")</f>
        <v/>
      </c>
      <c r="H145" s="153">
        <f>IFERROR(VLOOKUP(B145,Sheet3!$A$1:$I$2444,5,FALSE),0)</f>
        <v>0</v>
      </c>
      <c r="I145" s="25">
        <f>IFERROR(VLOOKUP(B145,Sheet3!A139:J1581,9,FALSE),0)</f>
        <v>0</v>
      </c>
      <c r="J145" s="26">
        <f t="shared" si="11"/>
        <v>0</v>
      </c>
      <c r="K145" s="3">
        <f t="shared" si="12"/>
        <v>0</v>
      </c>
    </row>
    <row r="146" spans="1:11" ht="12.75" customHeight="1">
      <c r="A146" s="35"/>
      <c r="B146" s="32"/>
      <c r="C146" s="29">
        <f>IFERROR(VLOOKUP(B146,Sheet3!$A$1:$I$9444,6,FALSE),0)</f>
        <v>0</v>
      </c>
      <c r="D146" s="98">
        <f>IFERROR(VLOOKUP(B146,Sheet3!$A$1:$I$9444,8,FALSE),0)</f>
        <v>0</v>
      </c>
      <c r="E146" s="49"/>
      <c r="F146" s="102"/>
      <c r="G146" s="31" t="str">
        <f>IFERROR(VLOOKUP(B146,Sheet3!$A$1:$I$2444,4,FALSE),"")</f>
        <v/>
      </c>
      <c r="H146" s="153">
        <f>IFERROR(VLOOKUP(B146,Sheet3!$A$1:$I$2444,5,FALSE),0)</f>
        <v>0</v>
      </c>
      <c r="I146" s="25">
        <f>IFERROR(VLOOKUP(B146,Sheet3!A140:J1582,9,FALSE),0)</f>
        <v>0</v>
      </c>
      <c r="J146" s="26">
        <f t="shared" si="11"/>
        <v>0</v>
      </c>
      <c r="K146" s="3">
        <f t="shared" si="12"/>
        <v>0</v>
      </c>
    </row>
    <row r="147" spans="1:11" ht="12.75" customHeight="1">
      <c r="A147" s="35"/>
      <c r="B147" s="32" t="s">
        <v>133</v>
      </c>
      <c r="C147" s="29">
        <f>IFERROR(VLOOKUP(B147,Sheet3!$A$1:$I$9444,6,FALSE),0)</f>
        <v>165.7</v>
      </c>
      <c r="D147" s="98">
        <f>IFERROR(VLOOKUP(B147,Sheet3!$A$1:$I$9444,8,FALSE),0)</f>
        <v>99.42</v>
      </c>
      <c r="E147" s="30"/>
      <c r="F147" s="102">
        <f t="shared" si="13"/>
        <v>0</v>
      </c>
      <c r="G147" s="31" t="str">
        <f>IFERROR(VLOOKUP(B147,Sheet3!$A$1:$I$2444,4,FALSE),"")</f>
        <v>3"</v>
      </c>
      <c r="H147" s="153" t="str">
        <f>IFERROR(VLOOKUP(B147,Sheet3!$A$1:$I$2444,5,FALSE),0)</f>
        <v>3" REDUCING TEE X 2" FEMALE NPT FASTPIPE INDUSTRIAL</v>
      </c>
      <c r="I147" s="25">
        <f>IFERROR(VLOOKUP(B147,Sheet3!A141:J1583,9,FALSE),0)</f>
        <v>3</v>
      </c>
      <c r="J147" s="26">
        <f t="shared" si="11"/>
        <v>0</v>
      </c>
      <c r="K147" s="3">
        <f t="shared" si="12"/>
        <v>0</v>
      </c>
    </row>
    <row r="148" spans="1:11" ht="12.75" customHeight="1">
      <c r="A148" s="35"/>
      <c r="B148" s="32"/>
      <c r="C148" s="29">
        <f>IFERROR(VLOOKUP(B148,Sheet3!$A$1:$I$9444,6,FALSE),0)</f>
        <v>0</v>
      </c>
      <c r="D148" s="98">
        <f>IFERROR(VLOOKUP(B148,Sheet3!$A$1:$I$9444,8,FALSE),0)</f>
        <v>0</v>
      </c>
      <c r="E148" s="49"/>
      <c r="F148" s="102"/>
      <c r="G148" s="31" t="str">
        <f>IFERROR(VLOOKUP(B148,Sheet3!$A$1:$I$2444,4,FALSE),"")</f>
        <v/>
      </c>
      <c r="H148" s="153">
        <f>IFERROR(VLOOKUP(B148,Sheet3!$A$1:$I$2444,5,FALSE),0)</f>
        <v>0</v>
      </c>
      <c r="I148" s="25">
        <f>IFERROR(VLOOKUP(B148,Sheet3!A142:J1584,9,FALSE),0)</f>
        <v>0</v>
      </c>
      <c r="J148" s="26">
        <f t="shared" si="11"/>
        <v>0</v>
      </c>
      <c r="K148" s="3">
        <f t="shared" si="12"/>
        <v>0</v>
      </c>
    </row>
    <row r="149" spans="1:11" ht="12.75" customHeight="1" thickBot="1">
      <c r="A149" s="50"/>
      <c r="B149" s="45"/>
      <c r="C149" s="46">
        <f>IFERROR(VLOOKUP(B149,Sheet3!$A$1:$I$9444,6,FALSE),0)</f>
        <v>0</v>
      </c>
      <c r="D149" s="138">
        <f>IFERROR(VLOOKUP(B149,Sheet3!$A$1:$I$9444,8,FALSE),0)</f>
        <v>0</v>
      </c>
      <c r="E149" s="180"/>
      <c r="F149" s="139"/>
      <c r="G149" s="48" t="str">
        <f>IFERROR(VLOOKUP(B149,Sheet3!$A$1:$I$2444,4,FALSE),"")</f>
        <v/>
      </c>
      <c r="H149" s="157">
        <f>IFERROR(VLOOKUP(B149,Sheet3!$A$1:$I$2444,5,FALSE),0)</f>
        <v>0</v>
      </c>
      <c r="I149" s="25">
        <f>IFERROR(VLOOKUP(B149,Sheet3!A143:J1585,9,FALSE),0)</f>
        <v>0</v>
      </c>
      <c r="J149" s="26">
        <f t="shared" si="11"/>
        <v>0</v>
      </c>
      <c r="K149" s="3">
        <f t="shared" si="12"/>
        <v>0</v>
      </c>
    </row>
    <row r="150" spans="1:11" ht="12.75" customHeight="1" thickBot="1">
      <c r="A150" s="20"/>
      <c r="B150" s="172" t="s">
        <v>134</v>
      </c>
      <c r="C150" s="179"/>
      <c r="D150" s="174"/>
      <c r="E150" s="116"/>
      <c r="F150" s="116"/>
      <c r="G150" s="176"/>
      <c r="H150" s="177"/>
      <c r="I150" s="25">
        <f>IFERROR(VLOOKUP(B150,Sheet3!A144:J1586,9,FALSE),0)</f>
        <v>0</v>
      </c>
      <c r="J150" s="26">
        <f t="shared" si="11"/>
        <v>0</v>
      </c>
      <c r="K150" s="3">
        <f t="shared" si="12"/>
        <v>0</v>
      </c>
    </row>
    <row r="151" spans="1:11" ht="12.75" customHeight="1">
      <c r="A151" s="35"/>
      <c r="B151" s="166" t="s">
        <v>135</v>
      </c>
      <c r="C151" s="167">
        <f>IFERROR(VLOOKUP(B151,Sheet3!$A$1:$I$9444,6,FALSE),0)</f>
        <v>65.97</v>
      </c>
      <c r="D151" s="168">
        <f>IFERROR(VLOOKUP(B151,Sheet3!$A$1:$I$9444,8,FALSE),0)</f>
        <v>39.58</v>
      </c>
      <c r="E151" s="181"/>
      <c r="F151" s="169">
        <f t="shared" ref="F151:F161" si="14">D151*E151</f>
        <v>0</v>
      </c>
      <c r="G151" s="170" t="str">
        <f>IFERROR(VLOOKUP(B151,Sheet3!$A$1:$I$2444,4,FALSE),"")</f>
        <v>3/4"</v>
      </c>
      <c r="H151" s="171" t="str">
        <f>IFERROR(VLOOKUP(B151,Sheet3!$A$1:$I$2444,5,FALSE),0)</f>
        <v>3/4" VALVE KIT FASTPIPE  LOCKABLE</v>
      </c>
      <c r="I151" s="25">
        <f>IFERROR(VLOOKUP(B151,Sheet3!A145:J1587,9,FALSE),0)</f>
        <v>0.53</v>
      </c>
      <c r="J151" s="26">
        <f t="shared" si="11"/>
        <v>0</v>
      </c>
      <c r="K151" s="3">
        <f t="shared" si="12"/>
        <v>0</v>
      </c>
    </row>
    <row r="152" spans="1:11" ht="12.75" customHeight="1">
      <c r="A152" s="35"/>
      <c r="B152" s="32" t="s">
        <v>136</v>
      </c>
      <c r="C152" s="29">
        <f>IFERROR(VLOOKUP(B152,Sheet3!$A$1:$I$9444,6,FALSE),0)</f>
        <v>80.52</v>
      </c>
      <c r="D152" s="98">
        <f>IFERROR(VLOOKUP(B152,Sheet3!$A$1:$I$9444,8,FALSE),0)</f>
        <v>48.31</v>
      </c>
      <c r="E152" s="112"/>
      <c r="F152" s="102">
        <f t="shared" si="14"/>
        <v>0</v>
      </c>
      <c r="G152" s="31" t="str">
        <f>IFERROR(VLOOKUP(B152,Sheet3!$A$1:$I$2444,4,FALSE),"")</f>
        <v>1"</v>
      </c>
      <c r="H152" s="153" t="str">
        <f>IFERROR(VLOOKUP(B152,Sheet3!$A$1:$I$2444,5,FALSE),0)</f>
        <v>1" VALVE KIT FASTPIPE LOCKABLE</v>
      </c>
      <c r="I152" s="25">
        <f>IFERROR(VLOOKUP(B152,Sheet3!A146:J1588,9,FALSE),0)</f>
        <v>0.86</v>
      </c>
      <c r="J152" s="26">
        <f t="shared" si="11"/>
        <v>0</v>
      </c>
      <c r="K152" s="3">
        <f t="shared" si="12"/>
        <v>0</v>
      </c>
    </row>
    <row r="153" spans="1:11" ht="12.75" customHeight="1">
      <c r="A153" s="35"/>
      <c r="B153" s="32" t="s">
        <v>137</v>
      </c>
      <c r="C153" s="29">
        <f>IFERROR(VLOOKUP(B153,Sheet3!$A$1:$I$9444,6,FALSE),0)</f>
        <v>179.45</v>
      </c>
      <c r="D153" s="98">
        <f>IFERROR(VLOOKUP(B153,Sheet3!$A$1:$I$9444,8,FALSE),0)</f>
        <v>107.67</v>
      </c>
      <c r="E153" s="30"/>
      <c r="F153" s="102">
        <f t="shared" si="14"/>
        <v>0</v>
      </c>
      <c r="G153" s="31" t="str">
        <f>IFERROR(VLOOKUP(B153,Sheet3!$A$1:$I$2444,4,FALSE),"")</f>
        <v>1.5"</v>
      </c>
      <c r="H153" s="153" t="str">
        <f>IFERROR(VLOOKUP(B153,Sheet3!$A$1:$I$2444,5,FALSE),0)</f>
        <v>1-1/2" VALVE KIT LOCKABLE</v>
      </c>
      <c r="I153" s="25">
        <f>IFERROR(VLOOKUP(B153,Sheet3!A147:J1589,9,FALSE),0)</f>
        <v>4</v>
      </c>
      <c r="J153" s="26">
        <f t="shared" si="11"/>
        <v>0</v>
      </c>
      <c r="K153" s="3">
        <f t="shared" si="12"/>
        <v>0</v>
      </c>
    </row>
    <row r="154" spans="1:11" ht="12.75" customHeight="1" thickBot="1">
      <c r="A154" s="50"/>
      <c r="B154" s="32" t="s">
        <v>138</v>
      </c>
      <c r="C154" s="29">
        <f>IFERROR(VLOOKUP(B154,Sheet3!$A$1:$I$9444,6,FALSE),0)</f>
        <v>264.94</v>
      </c>
      <c r="D154" s="98">
        <f>IFERROR(VLOOKUP(B154,Sheet3!$A$1:$I$9444,8,FALSE),0)</f>
        <v>158.97</v>
      </c>
      <c r="E154" s="30"/>
      <c r="F154" s="102">
        <f t="shared" si="14"/>
        <v>0</v>
      </c>
      <c r="G154" s="31" t="str">
        <f>IFERROR(VLOOKUP(B154,Sheet3!$A$1:$I$2444,4,FALSE),"")</f>
        <v>2"</v>
      </c>
      <c r="H154" s="153" t="str">
        <f>IFERROR(VLOOKUP(B154,Sheet3!$A$1:$I$2444,5,FALSE),0)</f>
        <v>2" VALVE KIT FASTPIPE  LOCKABLE</v>
      </c>
      <c r="I154" s="25">
        <f>IFERROR(VLOOKUP(B154,Sheet3!A148:J1590,9,FALSE),0)</f>
        <v>4.0999999999999996</v>
      </c>
      <c r="J154" s="26">
        <f t="shared" si="11"/>
        <v>0</v>
      </c>
      <c r="K154" s="3">
        <f t="shared" si="12"/>
        <v>0</v>
      </c>
    </row>
    <row r="155" spans="1:11" ht="12.75" customHeight="1">
      <c r="A155" s="34"/>
      <c r="B155" s="32"/>
      <c r="C155" s="29">
        <f>IFERROR(VLOOKUP(B155,Sheet3!$A$1:$I$9444,6,FALSE),0)</f>
        <v>0</v>
      </c>
      <c r="D155" s="98">
        <f>IFERROR(VLOOKUP(B155,Sheet3!$A$1:$I$9444,8,FALSE),0)</f>
        <v>0</v>
      </c>
      <c r="E155" s="52"/>
      <c r="F155" s="102"/>
      <c r="G155" s="31" t="str">
        <f>IFERROR(VLOOKUP(B155,Sheet3!$A$1:$I$2444,4,FALSE),"")</f>
        <v/>
      </c>
      <c r="H155" s="153">
        <f>IFERROR(VLOOKUP(B155,Sheet3!$A$1:$I$2444,5,FALSE),0)</f>
        <v>0</v>
      </c>
      <c r="I155" s="25">
        <f>IFERROR(VLOOKUP(B155,Sheet3!A149:J1591,9,FALSE),0)</f>
        <v>0</v>
      </c>
      <c r="J155" s="26">
        <f t="shared" si="11"/>
        <v>0</v>
      </c>
      <c r="K155" s="3">
        <f t="shared" si="12"/>
        <v>0</v>
      </c>
    </row>
    <row r="156" spans="1:11" ht="12.75" customHeight="1">
      <c r="A156" s="35"/>
      <c r="B156" s="32" t="s">
        <v>139</v>
      </c>
      <c r="C156" s="29">
        <f>IFERROR(VLOOKUP(B156,Sheet3!$A$1:$I$9444,6,FALSE),0)</f>
        <v>449.79</v>
      </c>
      <c r="D156" s="98">
        <f>IFERROR(VLOOKUP(B156,Sheet3!$A$1:$I$9444,8,FALSE),0)</f>
        <v>269.87</v>
      </c>
      <c r="E156" s="30"/>
      <c r="F156" s="102">
        <f t="shared" si="14"/>
        <v>0</v>
      </c>
      <c r="G156" s="31" t="str">
        <f>IFERROR(VLOOKUP(B156,Sheet3!$A$1:$I$2444,4,FALSE),"")</f>
        <v>3"</v>
      </c>
      <c r="H156" s="153" t="str">
        <f>IFERROR(VLOOKUP(B156,Sheet3!$A$1:$I$2444,5,FALSE),0)</f>
        <v>3" VALVE KIT FASTPIPE  INDUSTRIAL LOCKABLE</v>
      </c>
      <c r="I156" s="25">
        <f>IFERROR(VLOOKUP(B156,Sheet3!A150:J1592,9,FALSE),0)</f>
        <v>8.6999999999999993</v>
      </c>
      <c r="J156" s="26">
        <f t="shared" si="11"/>
        <v>0</v>
      </c>
      <c r="K156" s="3">
        <f t="shared" si="12"/>
        <v>0</v>
      </c>
    </row>
    <row r="157" spans="1:11" ht="12.75" customHeight="1">
      <c r="A157" s="35"/>
      <c r="B157" s="32"/>
      <c r="C157" s="29">
        <f>IFERROR(VLOOKUP(B157,Sheet3!$A$1:$I$9444,6,FALSE),0)</f>
        <v>0</v>
      </c>
      <c r="D157" s="98">
        <f>IFERROR(VLOOKUP(B157,Sheet3!$A$1:$I$9444,8,FALSE),0)</f>
        <v>0</v>
      </c>
      <c r="E157" s="30"/>
      <c r="F157" s="102"/>
      <c r="G157" s="31" t="str">
        <f>IFERROR(VLOOKUP(B157,Sheet3!$A$1:$I$2444,4,FALSE),"")</f>
        <v/>
      </c>
      <c r="H157" s="153">
        <f>IFERROR(VLOOKUP(B157,Sheet3!$A$1:$I$2444,5,FALSE),0)</f>
        <v>0</v>
      </c>
      <c r="I157" s="25">
        <f>IFERROR(VLOOKUP(B157,Sheet3!A151:J1593,9,FALSE),0)</f>
        <v>0</v>
      </c>
      <c r="J157" s="26">
        <f t="shared" si="11"/>
        <v>0</v>
      </c>
      <c r="K157" s="3">
        <f t="shared" si="12"/>
        <v>0</v>
      </c>
    </row>
    <row r="158" spans="1:11" ht="12.75" customHeight="1" thickBot="1">
      <c r="A158" s="50"/>
      <c r="B158" s="32"/>
      <c r="C158" s="29">
        <f>IFERROR(VLOOKUP(B158,Sheet3!$A$1:$I$9444,6,FALSE),0)</f>
        <v>0</v>
      </c>
      <c r="D158" s="98">
        <f>IFERROR(VLOOKUP(B158,Sheet3!$A$1:$I$9444,8,FALSE),0)</f>
        <v>0</v>
      </c>
      <c r="E158" s="30"/>
      <c r="F158" s="102"/>
      <c r="G158" s="31" t="str">
        <f>IFERROR(VLOOKUP(B158,Sheet3!$A$1:$I$2444,4,FALSE),"")</f>
        <v/>
      </c>
      <c r="H158" s="153">
        <f>IFERROR(VLOOKUP(B158,Sheet3!$A$1:$I$2444,5,FALSE),0)</f>
        <v>0</v>
      </c>
      <c r="I158" s="25">
        <f>IFERROR(VLOOKUP(B158,Sheet3!A152:J1594,9,FALSE),0)</f>
        <v>0</v>
      </c>
      <c r="J158" s="26">
        <f t="shared" si="11"/>
        <v>0</v>
      </c>
      <c r="K158" s="3">
        <f t="shared" si="12"/>
        <v>0</v>
      </c>
    </row>
    <row r="159" spans="1:11" ht="12.75" customHeight="1">
      <c r="A159" s="34"/>
      <c r="B159" s="32"/>
      <c r="C159" s="29">
        <f>IFERROR(VLOOKUP(B159,Sheet3!$A$1:$I$9444,6,FALSE),0)</f>
        <v>0</v>
      </c>
      <c r="D159" s="98">
        <f>IFERROR(VLOOKUP(B159,Sheet3!$A$1:$I$9444,8,FALSE),0)</f>
        <v>0</v>
      </c>
      <c r="E159" s="30"/>
      <c r="F159" s="102"/>
      <c r="G159" s="31" t="str">
        <f>IFERROR(VLOOKUP(B159,Sheet3!$A$1:$I$2444,4,FALSE),"")</f>
        <v/>
      </c>
      <c r="H159" s="153">
        <f>IFERROR(VLOOKUP(B159,Sheet3!$A$1:$I$2444,5,FALSE),0)</f>
        <v>0</v>
      </c>
      <c r="I159" s="25">
        <f>IFERROR(VLOOKUP(B159,Sheet3!A153:J1595,9,FALSE),0)</f>
        <v>0</v>
      </c>
      <c r="J159" s="26">
        <f t="shared" si="11"/>
        <v>0</v>
      </c>
      <c r="K159" s="3">
        <f t="shared" si="12"/>
        <v>0</v>
      </c>
    </row>
    <row r="160" spans="1:11" ht="12.75" customHeight="1">
      <c r="A160" s="35"/>
      <c r="B160" s="32" t="s">
        <v>140</v>
      </c>
      <c r="C160" s="29">
        <f>IFERROR(VLOOKUP(B160,Sheet3!$A$1:$I$9444,6,FALSE),0)</f>
        <v>795.47</v>
      </c>
      <c r="D160" s="98">
        <f>IFERROR(VLOOKUP(B160,Sheet3!$A$1:$I$9444,8,FALSE),0)</f>
        <v>477.28</v>
      </c>
      <c r="E160" s="30"/>
      <c r="F160" s="102">
        <f t="shared" si="14"/>
        <v>0</v>
      </c>
      <c r="G160" s="31" t="str">
        <f>IFERROR(VLOOKUP(B160,Sheet3!$A$1:$I$2444,4,FALSE),"")</f>
        <v>4"</v>
      </c>
      <c r="H160" s="153" t="str">
        <f>IFERROR(VLOOKUP(B160,Sheet3!$A$1:$I$2444,5,FALSE),0)</f>
        <v>4" BUTTERFLY VALVE FASTPIPE  INDUSTRIAL NEEDS (2) FI8002 to connect to pipe</v>
      </c>
      <c r="I160" s="25">
        <f>IFERROR(VLOOKUP(B160,Sheet3!A154:J1596,9,FALSE),0)</f>
        <v>5.2</v>
      </c>
      <c r="J160" s="26">
        <f t="shared" si="11"/>
        <v>0</v>
      </c>
      <c r="K160" s="3">
        <f t="shared" si="12"/>
        <v>0</v>
      </c>
    </row>
    <row r="161" spans="1:11" ht="12.75" customHeight="1">
      <c r="A161" s="35"/>
      <c r="B161" s="32" t="s">
        <v>141</v>
      </c>
      <c r="C161" s="29">
        <f>IFERROR(VLOOKUP(B161,Sheet3!$A$1:$I$9444,6,FALSE),0)</f>
        <v>1449.95</v>
      </c>
      <c r="D161" s="98">
        <f>IFERROR(VLOOKUP(B161,Sheet3!$A$1:$I$9444,8,FALSE),0)</f>
        <v>869.97</v>
      </c>
      <c r="E161" s="30"/>
      <c r="F161" s="102">
        <f t="shared" si="14"/>
        <v>0</v>
      </c>
      <c r="G161" s="31" t="str">
        <f>IFERROR(VLOOKUP(B161,Sheet3!$A$1:$I$2444,4,FALSE),"")</f>
        <v>6"</v>
      </c>
      <c r="H161" s="153" t="str">
        <f>IFERROR(VLOOKUP(B161,Sheet3!$A$1:$I$2444,5,FALSE),0)</f>
        <v>6" BUTTERFLY VALVE FASTPIPE  INDUSTRIAL NEEDS (2) FI9002 to connect to pipe</v>
      </c>
      <c r="I161" s="25">
        <f>IFERROR(VLOOKUP(B161,Sheet3!A155:J1597,9,FALSE),0)</f>
        <v>1.64</v>
      </c>
      <c r="J161" s="26">
        <f t="shared" si="11"/>
        <v>0</v>
      </c>
      <c r="K161" s="3">
        <f t="shared" si="12"/>
        <v>0</v>
      </c>
    </row>
    <row r="162" spans="1:11" ht="12.75" customHeight="1">
      <c r="A162" s="35"/>
      <c r="B162" s="32"/>
      <c r="C162" s="29">
        <f>IFERROR(VLOOKUP(B162,Sheet3!$A$1:$I$9444,6,FALSE),0)</f>
        <v>0</v>
      </c>
      <c r="D162" s="98">
        <f>IFERROR(VLOOKUP(B162,Sheet3!$A$1:$I$9444,8,FALSE),0)</f>
        <v>0</v>
      </c>
      <c r="E162" s="30"/>
      <c r="F162" s="102"/>
      <c r="G162" s="31" t="str">
        <f>IFERROR(VLOOKUP(B162,Sheet3!$A$1:$I$2444,4,FALSE),"")</f>
        <v/>
      </c>
      <c r="H162" s="153">
        <f>IFERROR(VLOOKUP(B162,Sheet3!$A$1:$I$2444,5,FALSE),0)</f>
        <v>0</v>
      </c>
      <c r="I162" s="25">
        <f>IFERROR(VLOOKUP(B162,Sheet3!A156:J1598,9,FALSE),0)</f>
        <v>0</v>
      </c>
      <c r="J162" s="26">
        <f t="shared" si="11"/>
        <v>0</v>
      </c>
      <c r="K162" s="3">
        <f t="shared" si="12"/>
        <v>0</v>
      </c>
    </row>
    <row r="163" spans="1:11" ht="12.75" customHeight="1" thickBot="1">
      <c r="A163" s="35"/>
      <c r="B163" s="45"/>
      <c r="C163" s="46">
        <f>IFERROR(VLOOKUP(B163,Sheet3!$A$1:$I$9444,6,FALSE),0)</f>
        <v>0</v>
      </c>
      <c r="D163" s="138">
        <f>IFERROR(VLOOKUP(B163,Sheet3!$A$1:$I$9444,8,FALSE),0)</f>
        <v>0</v>
      </c>
      <c r="E163" s="182"/>
      <c r="F163" s="139"/>
      <c r="G163" s="48" t="str">
        <f>IFERROR(VLOOKUP(B163,Sheet3!$A$1:$I$2444,4,FALSE),"")</f>
        <v/>
      </c>
      <c r="H163" s="157">
        <f>IFERROR(VLOOKUP(B163,Sheet3!$A$1:$I$2444,5,FALSE),0)</f>
        <v>0</v>
      </c>
      <c r="I163" s="25">
        <f>IFERROR(VLOOKUP(B163,Sheet3!A157:J1599,9,FALSE),0)</f>
        <v>0</v>
      </c>
      <c r="J163" s="26">
        <f t="shared" si="11"/>
        <v>0</v>
      </c>
      <c r="K163" s="3">
        <f t="shared" si="12"/>
        <v>0</v>
      </c>
    </row>
    <row r="164" spans="1:11" ht="12.75" customHeight="1" thickBot="1">
      <c r="A164" s="33"/>
      <c r="B164" s="178" t="s">
        <v>142</v>
      </c>
      <c r="C164" s="179"/>
      <c r="D164" s="174"/>
      <c r="E164" s="115"/>
      <c r="F164" s="115"/>
      <c r="G164" s="176"/>
      <c r="H164" s="177"/>
      <c r="I164" s="25">
        <f>IFERROR(VLOOKUP(B164,Sheet3!A158:J1600,9,FALSE),0)</f>
        <v>0</v>
      </c>
      <c r="J164" s="26">
        <f t="shared" si="11"/>
        <v>0</v>
      </c>
      <c r="K164" s="3">
        <f t="shared" si="12"/>
        <v>0</v>
      </c>
    </row>
    <row r="165" spans="1:11" ht="12.75" customHeight="1">
      <c r="A165" s="20"/>
      <c r="B165" s="166" t="s">
        <v>143</v>
      </c>
      <c r="C165" s="167">
        <f>IFERROR(VLOOKUP(B165,Sheet3!$A$1:$I$9444,6,FALSE),0)</f>
        <v>33.119999999999997</v>
      </c>
      <c r="D165" s="168">
        <f>IFERROR(VLOOKUP(B165,Sheet3!$A$1:$I$9444,8,FALSE),0)</f>
        <v>19.87</v>
      </c>
      <c r="E165" s="53"/>
      <c r="F165" s="169">
        <f t="shared" ref="F165:F174" si="15">D165*E165</f>
        <v>0</v>
      </c>
      <c r="G165" s="170" t="str">
        <f>IFERROR(VLOOKUP(B165,Sheet3!$A$1:$I$2444,4,FALSE),"")</f>
        <v>1"</v>
      </c>
      <c r="H165" s="171" t="str">
        <f>IFERROR(VLOOKUP(B165,Sheet3!$A$1:$I$2444,5,FALSE),0)</f>
        <v>1" SADDLE DROP X  1" FASTPIPE</v>
      </c>
      <c r="I165" s="25">
        <f>IFERROR(VLOOKUP(B165,Sheet3!A159:J1601,9,FALSE),0)</f>
        <v>0.01</v>
      </c>
      <c r="J165" s="26">
        <f t="shared" si="11"/>
        <v>0</v>
      </c>
      <c r="K165" s="3">
        <f t="shared" si="12"/>
        <v>0</v>
      </c>
    </row>
    <row r="166" spans="1:11" ht="12.75" customHeight="1">
      <c r="A166" s="27"/>
      <c r="B166" s="32" t="s">
        <v>144</v>
      </c>
      <c r="C166" s="29">
        <f>IFERROR(VLOOKUP(B166,Sheet3!$A$1:$I$9444,6,FALSE),0)</f>
        <v>40.99</v>
      </c>
      <c r="D166" s="98">
        <f>IFERROR(VLOOKUP(B166,Sheet3!$A$1:$I$9444,8,FALSE),0)</f>
        <v>24.59</v>
      </c>
      <c r="E166" s="30"/>
      <c r="F166" s="102">
        <f t="shared" si="15"/>
        <v>0</v>
      </c>
      <c r="G166" s="31" t="str">
        <f>IFERROR(VLOOKUP(B166,Sheet3!$A$1:$I$2444,4,FALSE),"")</f>
        <v>1.5"</v>
      </c>
      <c r="H166" s="153" t="str">
        <f>IFERROR(VLOOKUP(B166,Sheet3!$A$1:$I$2444,5,FALSE),0)</f>
        <v>1-1/2" SADDLE DROP X  3/4" FASTPIPE</v>
      </c>
      <c r="I166" s="25">
        <f>IFERROR(VLOOKUP(B166,Sheet3!A160:J1602,9,FALSE),0)</f>
        <v>1.4</v>
      </c>
      <c r="J166" s="26">
        <f t="shared" si="11"/>
        <v>0</v>
      </c>
      <c r="K166" s="3">
        <f t="shared" si="12"/>
        <v>0</v>
      </c>
    </row>
    <row r="167" spans="1:11" ht="12.75" customHeight="1">
      <c r="A167" s="27"/>
      <c r="B167" s="32" t="s">
        <v>145</v>
      </c>
      <c r="C167" s="29">
        <f>IFERROR(VLOOKUP(B167,Sheet3!$A$1:$I$9444,6,FALSE),0)</f>
        <v>41.9</v>
      </c>
      <c r="D167" s="98">
        <f>IFERROR(VLOOKUP(B167,Sheet3!$A$1:$I$9444,8,FALSE),0)</f>
        <v>25.14</v>
      </c>
      <c r="E167" s="30"/>
      <c r="F167" s="102">
        <f t="shared" si="15"/>
        <v>0</v>
      </c>
      <c r="G167" s="31" t="str">
        <f>IFERROR(VLOOKUP(B167,Sheet3!$A$1:$I$2444,4,FALSE),"")</f>
        <v>1.5"</v>
      </c>
      <c r="H167" s="153" t="str">
        <f>IFERROR(VLOOKUP(B167,Sheet3!$A$1:$I$2444,5,FALSE),0)</f>
        <v>1-1/2" SADDLE DROP X  1" FASTPIPE</v>
      </c>
      <c r="I167" s="25">
        <f>IFERROR(VLOOKUP(B167,Sheet3!A161:J1603,9,FALSE),0)</f>
        <v>0.02</v>
      </c>
      <c r="J167" s="26">
        <f t="shared" si="11"/>
        <v>0</v>
      </c>
      <c r="K167" s="3">
        <f t="shared" si="12"/>
        <v>0</v>
      </c>
    </row>
    <row r="168" spans="1:11" ht="12.75" customHeight="1">
      <c r="A168" s="27"/>
      <c r="B168" s="32" t="s">
        <v>146</v>
      </c>
      <c r="C168" s="29">
        <f>IFERROR(VLOOKUP(B168,Sheet3!$A$1:$I$9444,6,FALSE),0)</f>
        <v>43.32</v>
      </c>
      <c r="D168" s="98">
        <f>IFERROR(VLOOKUP(B168,Sheet3!$A$1:$I$9444,8,FALSE),0)</f>
        <v>25.99</v>
      </c>
      <c r="E168" s="30"/>
      <c r="F168" s="102">
        <f t="shared" si="15"/>
        <v>0</v>
      </c>
      <c r="G168" s="31" t="str">
        <f>IFERROR(VLOOKUP(B168,Sheet3!$A$1:$I$2444,4,FALSE),"")</f>
        <v>2"</v>
      </c>
      <c r="H168" s="153" t="str">
        <f>IFERROR(VLOOKUP(B168,Sheet3!$A$1:$I$2444,5,FALSE),0)</f>
        <v>2" SADDLE DROP X  3/4" FASTPIPE</v>
      </c>
      <c r="I168" s="25">
        <f>IFERROR(VLOOKUP(B168,Sheet3!A162:J1604,9,FALSE),0)</f>
        <v>2.5</v>
      </c>
      <c r="J168" s="26">
        <f t="shared" si="11"/>
        <v>0</v>
      </c>
      <c r="K168" s="3">
        <f t="shared" si="12"/>
        <v>0</v>
      </c>
    </row>
    <row r="169" spans="1:11" ht="12.75" customHeight="1" thickBot="1">
      <c r="A169" s="33"/>
      <c r="B169" s="32" t="s">
        <v>147</v>
      </c>
      <c r="C169" s="29">
        <f>IFERROR(VLOOKUP(B169,Sheet3!$A$1:$I$9444,6,FALSE),0)</f>
        <v>43.9</v>
      </c>
      <c r="D169" s="98">
        <f>IFERROR(VLOOKUP(B169,Sheet3!$A$1:$I$9444,8,FALSE),0)</f>
        <v>26.34</v>
      </c>
      <c r="E169" s="47"/>
      <c r="F169" s="102">
        <f t="shared" si="15"/>
        <v>0</v>
      </c>
      <c r="G169" s="31" t="str">
        <f>IFERROR(VLOOKUP(B169,Sheet3!$A$1:$I$2444,4,FALSE),"")</f>
        <v>2"</v>
      </c>
      <c r="H169" s="153" t="str">
        <f>IFERROR(VLOOKUP(B169,Sheet3!$A$1:$I$2444,5,FALSE),0)</f>
        <v>2" SADDLE DROP X  1" FASTPIPE</v>
      </c>
      <c r="I169" s="25">
        <f>IFERROR(VLOOKUP(B169,Sheet3!A163:J1605,9,FALSE),0)</f>
        <v>0.01</v>
      </c>
      <c r="J169" s="26">
        <f t="shared" si="11"/>
        <v>0</v>
      </c>
      <c r="K169" s="3">
        <f t="shared" si="12"/>
        <v>0</v>
      </c>
    </row>
    <row r="170" spans="1:11" ht="12.75" customHeight="1">
      <c r="A170" s="20"/>
      <c r="B170" s="32"/>
      <c r="C170" s="29">
        <f>IFERROR(VLOOKUP(B170,Sheet3!$A$1:$I$9444,6,FALSE),0)</f>
        <v>0</v>
      </c>
      <c r="D170" s="98">
        <f>IFERROR(VLOOKUP(B170,Sheet3!$A$1:$I$9444,8,FALSE),0)</f>
        <v>0</v>
      </c>
      <c r="E170" s="30"/>
      <c r="F170" s="102"/>
      <c r="G170" s="31" t="str">
        <f>IFERROR(VLOOKUP(B170,Sheet3!$A$1:$I$2444,4,FALSE),"")</f>
        <v/>
      </c>
      <c r="H170" s="153">
        <f>IFERROR(VLOOKUP(B170,Sheet3!$A$1:$I$2444,5,FALSE),0)</f>
        <v>0</v>
      </c>
      <c r="I170" s="25">
        <f>IFERROR(VLOOKUP(B170,Sheet3!A164:J1606,9,FALSE),0)</f>
        <v>0</v>
      </c>
      <c r="J170" s="26">
        <f t="shared" si="11"/>
        <v>0</v>
      </c>
      <c r="K170" s="3">
        <f t="shared" si="12"/>
        <v>0</v>
      </c>
    </row>
    <row r="171" spans="1:11" ht="12.75" customHeight="1">
      <c r="A171" s="27"/>
      <c r="B171" s="32" t="s">
        <v>148</v>
      </c>
      <c r="C171" s="29">
        <f>IFERROR(VLOOKUP(B171,Sheet3!$A$1:$I$9444,6,FALSE),0)</f>
        <v>68.650000000000006</v>
      </c>
      <c r="D171" s="98">
        <f>IFERROR(VLOOKUP(B171,Sheet3!$A$1:$I$9444,8,FALSE),0)</f>
        <v>41.19</v>
      </c>
      <c r="E171" s="112"/>
      <c r="F171" s="102">
        <f t="shared" si="15"/>
        <v>0</v>
      </c>
      <c r="G171" s="31" t="str">
        <f>IFERROR(VLOOKUP(B171,Sheet3!$A$1:$I$2444,4,FALSE),"")</f>
        <v>3"</v>
      </c>
      <c r="H171" s="153" t="str">
        <f>IFERROR(VLOOKUP(B171,Sheet3!$A$1:$I$2444,5,FALSE),0)</f>
        <v>3" SADDLE DROP X  3/4" FASTPIPE INDUSTRIAL</v>
      </c>
      <c r="I171" s="25">
        <f>IFERROR(VLOOKUP(B171,Sheet3!A165:J1607,9,FALSE),0)</f>
        <v>3.1</v>
      </c>
      <c r="J171" s="26">
        <f t="shared" si="11"/>
        <v>0</v>
      </c>
      <c r="K171" s="3">
        <f t="shared" si="12"/>
        <v>0</v>
      </c>
    </row>
    <row r="172" spans="1:11" ht="12.75" customHeight="1">
      <c r="A172" s="27"/>
      <c r="B172" s="32" t="s">
        <v>149</v>
      </c>
      <c r="C172" s="29">
        <f>IFERROR(VLOOKUP(B172,Sheet3!$A$1:$I$9444,6,FALSE),0)</f>
        <v>68.650000000000006</v>
      </c>
      <c r="D172" s="98">
        <f>IFERROR(VLOOKUP(B172,Sheet3!$A$1:$I$9444,8,FALSE),0)</f>
        <v>41.19</v>
      </c>
      <c r="E172" s="112"/>
      <c r="F172" s="102">
        <f t="shared" si="15"/>
        <v>0</v>
      </c>
      <c r="G172" s="31" t="str">
        <f>IFERROR(VLOOKUP(B172,Sheet3!$A$1:$I$2444,4,FALSE),"")</f>
        <v>3"</v>
      </c>
      <c r="H172" s="153" t="str">
        <f>IFERROR(VLOOKUP(B172,Sheet3!$A$1:$I$2444,5,FALSE),0)</f>
        <v>3" SADDLE DROP X  1" FASTPIPE  INDUSTRIAL</v>
      </c>
      <c r="I172" s="25">
        <f>IFERROR(VLOOKUP(B172,Sheet3!A166:J1608,9,FALSE),0)</f>
        <v>0.01</v>
      </c>
      <c r="J172" s="26">
        <f t="shared" si="11"/>
        <v>0</v>
      </c>
      <c r="K172" s="3">
        <f t="shared" si="12"/>
        <v>0</v>
      </c>
    </row>
    <row r="173" spans="1:11" ht="12.75" customHeight="1">
      <c r="A173" s="27"/>
      <c r="B173" s="32" t="s">
        <v>150</v>
      </c>
      <c r="C173" s="29">
        <f>IFERROR(VLOOKUP(B173,Sheet3!$A$1:$I$9444,6,FALSE),0)</f>
        <v>94.95</v>
      </c>
      <c r="D173" s="98">
        <f>IFERROR(VLOOKUP(B173,Sheet3!$A$1:$I$9444,8,FALSE),0)</f>
        <v>56.97</v>
      </c>
      <c r="E173" s="30"/>
      <c r="F173" s="102">
        <f t="shared" si="15"/>
        <v>0</v>
      </c>
      <c r="G173" s="31" t="str">
        <f>IFERROR(VLOOKUP(B173,Sheet3!$A$1:$I$2444,4,FALSE),"")</f>
        <v>4"</v>
      </c>
      <c r="H173" s="153" t="str">
        <f>IFERROR(VLOOKUP(B173,Sheet3!$A$1:$I$2444,5,FALSE),0)</f>
        <v>4" SADDLE DROP FASTPIPE X 1" FEMALE NPT / or 1" Compression FASTPIPE INDUSTRIAL</v>
      </c>
      <c r="I173" s="25">
        <f>IFERROR(VLOOKUP(B173,Sheet3!A167:J1609,9,FALSE),0)</f>
        <v>1.3</v>
      </c>
      <c r="J173" s="26">
        <f t="shared" si="11"/>
        <v>0</v>
      </c>
      <c r="K173" s="3">
        <f t="shared" si="12"/>
        <v>0</v>
      </c>
    </row>
    <row r="174" spans="1:11" ht="12.75" customHeight="1" thickBot="1">
      <c r="A174" s="27"/>
      <c r="B174" s="45" t="s">
        <v>151</v>
      </c>
      <c r="C174" s="46">
        <f>IFERROR(VLOOKUP(B174,Sheet3!$A$1:$I$9444,6,FALSE),0)</f>
        <v>115.94</v>
      </c>
      <c r="D174" s="138">
        <f>IFERROR(VLOOKUP(B174,Sheet3!$A$1:$I$9444,8,FALSE),0)</f>
        <v>69.569999999999993</v>
      </c>
      <c r="E174" s="47"/>
      <c r="F174" s="139">
        <f t="shared" si="15"/>
        <v>0</v>
      </c>
      <c r="G174" s="48" t="str">
        <f>IFERROR(VLOOKUP(B174,Sheet3!$A$1:$I$2444,4,FALSE),"")</f>
        <v>6"</v>
      </c>
      <c r="H174" s="157" t="str">
        <f>IFERROR(VLOOKUP(B174,Sheet3!$A$1:$I$2444,5,FALSE),0)</f>
        <v>6" SADDLE DROP FASTPIPE X 1" FEMALE NPT or 1" Compression FASTPIPE  INDUSTRIAL</v>
      </c>
      <c r="I174" s="25">
        <f>IFERROR(VLOOKUP(B174,Sheet3!A168:J1610,9,FALSE),0)</f>
        <v>3.5</v>
      </c>
      <c r="J174" s="26">
        <f t="shared" si="11"/>
        <v>0</v>
      </c>
      <c r="K174" s="3">
        <f t="shared" si="12"/>
        <v>0</v>
      </c>
    </row>
    <row r="175" spans="1:11" ht="12.75" customHeight="1" thickBot="1">
      <c r="A175" s="33"/>
      <c r="B175" s="178" t="s">
        <v>152</v>
      </c>
      <c r="C175" s="179"/>
      <c r="D175" s="174"/>
      <c r="E175" s="115"/>
      <c r="F175" s="115"/>
      <c r="G175" s="176"/>
      <c r="H175" s="177"/>
      <c r="I175" s="25">
        <f>IFERROR(VLOOKUP(B175,Sheet3!A169:J1611,9,FALSE),0)</f>
        <v>0</v>
      </c>
      <c r="J175" s="26">
        <f t="shared" si="11"/>
        <v>0</v>
      </c>
      <c r="K175" s="3">
        <f t="shared" si="12"/>
        <v>0</v>
      </c>
    </row>
    <row r="176" spans="1:11" ht="12.75" customHeight="1">
      <c r="A176" s="20"/>
      <c r="B176" s="166" t="s">
        <v>153</v>
      </c>
      <c r="C176" s="167">
        <f>IFERROR(VLOOKUP(B176,Sheet3!$A$1:$I$9444,6,FALSE),0)</f>
        <v>40.97</v>
      </c>
      <c r="D176" s="168">
        <f>IFERROR(VLOOKUP(B176,Sheet3!$A$1:$I$9444,8,FALSE),0)</f>
        <v>24.58</v>
      </c>
      <c r="E176" s="53"/>
      <c r="F176" s="169">
        <f t="shared" ref="F176:F192" si="16">D176*E176</f>
        <v>0</v>
      </c>
      <c r="G176" s="170" t="str">
        <f>IFERROR(VLOOKUP(B176,Sheet3!$A$1:$I$2444,4,FALSE),"")</f>
        <v>1"</v>
      </c>
      <c r="H176" s="171" t="str">
        <f>IFERROR(VLOOKUP(B176,Sheet3!$A$1:$I$2444,5,FALSE),0)</f>
        <v>1" SADDLE DROP X 1/4" FEMALE NPT  FASTPIPE</v>
      </c>
      <c r="I176" s="25">
        <f>IFERROR(VLOOKUP(B176,Sheet3!A170:J1612,9,FALSE),0)</f>
        <v>1.24</v>
      </c>
      <c r="J176" s="26">
        <f t="shared" si="11"/>
        <v>0</v>
      </c>
      <c r="K176" s="3">
        <f t="shared" si="12"/>
        <v>0</v>
      </c>
    </row>
    <row r="177" spans="1:11" ht="12.75" customHeight="1">
      <c r="A177" s="27"/>
      <c r="B177" s="32" t="s">
        <v>154</v>
      </c>
      <c r="C177" s="29">
        <f>IFERROR(VLOOKUP(B177,Sheet3!$A$1:$I$9444,6,FALSE),0)</f>
        <v>40.97</v>
      </c>
      <c r="D177" s="98">
        <f>IFERROR(VLOOKUP(B177,Sheet3!$A$1:$I$9444,8,FALSE),0)</f>
        <v>24.58</v>
      </c>
      <c r="E177" s="30"/>
      <c r="F177" s="102">
        <f t="shared" si="16"/>
        <v>0</v>
      </c>
      <c r="G177" s="31" t="str">
        <f>IFERROR(VLOOKUP(B177,Sheet3!$A$1:$I$2444,4,FALSE),"")</f>
        <v>1"</v>
      </c>
      <c r="H177" s="153" t="str">
        <f>IFERROR(VLOOKUP(B177,Sheet3!$A$1:$I$2444,5,FALSE),0)</f>
        <v>1" SADDLE DROP X 1/2" FEMALE NPT FASTPIPE</v>
      </c>
      <c r="I177" s="25">
        <f>IFERROR(VLOOKUP(B177,Sheet3!A171:J1613,9,FALSE),0)</f>
        <v>1.24</v>
      </c>
      <c r="J177" s="26">
        <f t="shared" si="11"/>
        <v>0</v>
      </c>
      <c r="K177" s="3">
        <f t="shared" si="12"/>
        <v>0</v>
      </c>
    </row>
    <row r="178" spans="1:11" ht="12.75" customHeight="1">
      <c r="A178" s="27"/>
      <c r="B178" s="32" t="s">
        <v>155</v>
      </c>
      <c r="C178" s="29">
        <f>IFERROR(VLOOKUP(B178,Sheet3!$A$1:$I$9444,6,FALSE),0)</f>
        <v>40.97</v>
      </c>
      <c r="D178" s="98">
        <f>IFERROR(VLOOKUP(B178,Sheet3!$A$1:$I$9444,8,FALSE),0)</f>
        <v>24.58</v>
      </c>
      <c r="E178" s="30"/>
      <c r="F178" s="102">
        <f t="shared" si="16"/>
        <v>0</v>
      </c>
      <c r="G178" s="31" t="str">
        <f>IFERROR(VLOOKUP(B178,Sheet3!$A$1:$I$2444,4,FALSE),"")</f>
        <v>1"</v>
      </c>
      <c r="H178" s="153" t="str">
        <f>IFERROR(VLOOKUP(B178,Sheet3!$A$1:$I$2444,5,FALSE),0)</f>
        <v>1" SADDLE DROP X 3/4" FEMALE NPT FASTPIPE</v>
      </c>
      <c r="I178" s="25">
        <f>IFERROR(VLOOKUP(B178,Sheet3!A172:J1614,9,FALSE),0)</f>
        <v>0.93</v>
      </c>
      <c r="J178" s="26">
        <f t="shared" si="11"/>
        <v>0</v>
      </c>
      <c r="K178" s="3">
        <f t="shared" si="12"/>
        <v>0</v>
      </c>
    </row>
    <row r="179" spans="1:11" ht="12.75" customHeight="1">
      <c r="A179" s="27"/>
      <c r="B179" s="32" t="s">
        <v>156</v>
      </c>
      <c r="C179" s="29">
        <f>IFERROR(VLOOKUP(B179,Sheet3!$A$1:$I$9444,6,FALSE),0)</f>
        <v>47.11</v>
      </c>
      <c r="D179" s="98">
        <f>IFERROR(VLOOKUP(B179,Sheet3!$A$1:$I$9444,8,FALSE),0)</f>
        <v>28.27</v>
      </c>
      <c r="E179" s="30"/>
      <c r="F179" s="102">
        <f t="shared" si="16"/>
        <v>0</v>
      </c>
      <c r="G179" s="31" t="str">
        <f>IFERROR(VLOOKUP(B179,Sheet3!$A$1:$I$2444,4,FALSE),"")</f>
        <v>1.5"</v>
      </c>
      <c r="H179" s="153" t="str">
        <f>IFERROR(VLOOKUP(B179,Sheet3!$A$1:$I$2444,5,FALSE),0)</f>
        <v>1-1/2" SADDLE DROP X 1/4" FEMALE NPT FASTPIPE  FASTPIPE</v>
      </c>
      <c r="I179" s="25">
        <f>IFERROR(VLOOKUP(B179,Sheet3!A173:J1615,9,FALSE),0)</f>
        <v>1.1599999999999999</v>
      </c>
      <c r="J179" s="26">
        <f t="shared" si="11"/>
        <v>0</v>
      </c>
      <c r="K179" s="3">
        <f t="shared" si="12"/>
        <v>0</v>
      </c>
    </row>
    <row r="180" spans="1:11" ht="12.75" customHeight="1">
      <c r="A180" s="27"/>
      <c r="B180" s="32" t="s">
        <v>157</v>
      </c>
      <c r="C180" s="29">
        <f>IFERROR(VLOOKUP(B180,Sheet3!$A$1:$I$9444,6,FALSE),0)</f>
        <v>47.11</v>
      </c>
      <c r="D180" s="98">
        <f>IFERROR(VLOOKUP(B180,Sheet3!$A$1:$I$9444,8,FALSE),0)</f>
        <v>28.26</v>
      </c>
      <c r="E180" s="30"/>
      <c r="F180" s="102">
        <f t="shared" si="16"/>
        <v>0</v>
      </c>
      <c r="G180" s="31" t="str">
        <f>IFERROR(VLOOKUP(B180,Sheet3!$A$1:$I$2444,4,FALSE),"")</f>
        <v>1.5"</v>
      </c>
      <c r="H180" s="153" t="str">
        <f>IFERROR(VLOOKUP(B180,Sheet3!$A$1:$I$2444,5,FALSE),0)</f>
        <v>1-1/2" SADDLE DROP X 1/2" FEMALE NPT FASTPIPE  FASTPIPE</v>
      </c>
      <c r="I180" s="25">
        <f>IFERROR(VLOOKUP(B180,Sheet3!A174:J1616,9,FALSE),0)</f>
        <v>0.02</v>
      </c>
      <c r="J180" s="26">
        <f t="shared" si="11"/>
        <v>0</v>
      </c>
      <c r="K180" s="3">
        <f t="shared" si="12"/>
        <v>0</v>
      </c>
    </row>
    <row r="181" spans="1:11" ht="12.75" customHeight="1">
      <c r="A181" s="27"/>
      <c r="B181" s="32" t="s">
        <v>158</v>
      </c>
      <c r="C181" s="29">
        <f>IFERROR(VLOOKUP(B181,Sheet3!$A$1:$I$9444,6,FALSE),0)</f>
        <v>46.88</v>
      </c>
      <c r="D181" s="98">
        <f>IFERROR(VLOOKUP(B181,Sheet3!$A$1:$I$9444,8,FALSE),0)</f>
        <v>28.13</v>
      </c>
      <c r="E181" s="30"/>
      <c r="F181" s="102">
        <f t="shared" si="16"/>
        <v>0</v>
      </c>
      <c r="G181" s="31" t="str">
        <f>IFERROR(VLOOKUP(B181,Sheet3!$A$1:$I$2444,4,FALSE),"")</f>
        <v>1.5"</v>
      </c>
      <c r="H181" s="153" t="str">
        <f>IFERROR(VLOOKUP(B181,Sheet3!$A$1:$I$2444,5,FALSE),0)</f>
        <v xml:space="preserve">1-1/2" SADDLE DROP X 3/4" FEMALE NPT FASTPIPE </v>
      </c>
      <c r="I181" s="25">
        <f>IFERROR(VLOOKUP(B181,Sheet3!A175:J1617,9,FALSE),0)</f>
        <v>1.2</v>
      </c>
      <c r="J181" s="26">
        <f t="shared" si="11"/>
        <v>0</v>
      </c>
      <c r="K181" s="3">
        <f t="shared" si="12"/>
        <v>0</v>
      </c>
    </row>
    <row r="182" spans="1:11" ht="12.75" customHeight="1">
      <c r="A182" s="27"/>
      <c r="B182" s="32" t="s">
        <v>159</v>
      </c>
      <c r="C182" s="29">
        <f>IFERROR(VLOOKUP(B182,Sheet3!$A$1:$I$9444,6,FALSE),0)</f>
        <v>51.64</v>
      </c>
      <c r="D182" s="98">
        <f>IFERROR(VLOOKUP(B182,Sheet3!$A$1:$I$9444,8,FALSE),0)</f>
        <v>30.99</v>
      </c>
      <c r="E182" s="30"/>
      <c r="F182" s="102">
        <f t="shared" si="16"/>
        <v>0</v>
      </c>
      <c r="G182" s="31" t="str">
        <f>IFERROR(VLOOKUP(B182,Sheet3!$A$1:$I$2444,4,FALSE),"")</f>
        <v>2"</v>
      </c>
      <c r="H182" s="153" t="str">
        <f>IFERROR(VLOOKUP(B182,Sheet3!$A$1:$I$2444,5,FALSE),0)</f>
        <v>2" SADDLE DROP X 1/4" FEMALE NPT FASTPIPE  FASTPIPE</v>
      </c>
      <c r="I182" s="25">
        <f>IFERROR(VLOOKUP(B182,Sheet3!A176:J1618,9,FALSE),0)</f>
        <v>1.57</v>
      </c>
      <c r="J182" s="26">
        <f t="shared" si="11"/>
        <v>0</v>
      </c>
      <c r="K182" s="3">
        <f t="shared" si="12"/>
        <v>0</v>
      </c>
    </row>
    <row r="183" spans="1:11" ht="12.75" customHeight="1">
      <c r="A183" s="27"/>
      <c r="B183" s="32" t="s">
        <v>160</v>
      </c>
      <c r="C183" s="29">
        <f>IFERROR(VLOOKUP(B183,Sheet3!$A$1:$I$9444,6,FALSE),0)</f>
        <v>51.64</v>
      </c>
      <c r="D183" s="98">
        <f>IFERROR(VLOOKUP(B183,Sheet3!$A$1:$I$9444,8,FALSE),0)</f>
        <v>30.99</v>
      </c>
      <c r="E183" s="30"/>
      <c r="F183" s="102">
        <f t="shared" si="16"/>
        <v>0</v>
      </c>
      <c r="G183" s="31" t="str">
        <f>IFERROR(VLOOKUP(B183,Sheet3!$A$1:$I$2444,4,FALSE),"")</f>
        <v>2"</v>
      </c>
      <c r="H183" s="153" t="str">
        <f>IFERROR(VLOOKUP(B183,Sheet3!$A$1:$I$2444,5,FALSE),0)</f>
        <v>2" SADDLE DROP X 1/2" FEMALE NPT FASTPIPE FASTPIPE</v>
      </c>
      <c r="I183" s="25">
        <f>IFERROR(VLOOKUP(B183,Sheet3!A177:J1619,9,FALSE),0)</f>
        <v>0.3</v>
      </c>
      <c r="J183" s="26">
        <f t="shared" si="11"/>
        <v>0</v>
      </c>
      <c r="K183" s="3">
        <f t="shared" si="12"/>
        <v>0</v>
      </c>
    </row>
    <row r="184" spans="1:11" ht="12.75" customHeight="1" thickBot="1">
      <c r="A184" s="33"/>
      <c r="B184" s="45" t="s">
        <v>161</v>
      </c>
      <c r="C184" s="46">
        <f>IFERROR(VLOOKUP(B184,Sheet3!$A$1:$I$9444,6,FALSE),0)</f>
        <v>49.97</v>
      </c>
      <c r="D184" s="138">
        <f>IFERROR(VLOOKUP(B184,Sheet3!$A$1:$I$9444,8,FALSE),0)</f>
        <v>29.98</v>
      </c>
      <c r="E184" s="42"/>
      <c r="F184" s="139">
        <f t="shared" si="16"/>
        <v>0</v>
      </c>
      <c r="G184" s="31" t="str">
        <f>IFERROR(VLOOKUP(B184,Sheet3!$A$1:$I$2444,4,FALSE),"")</f>
        <v>2"</v>
      </c>
      <c r="H184" s="153" t="str">
        <f>IFERROR(VLOOKUP(B184,Sheet3!$A$1:$I$2444,5,FALSE),0)</f>
        <v>2" SADDLE DROP X 3/4" FEMALE NPT FASTPIPE FASTPIPE</v>
      </c>
      <c r="I184" s="25">
        <f>IFERROR(VLOOKUP(B184,Sheet3!A178:J1620,9,FALSE),0)</f>
        <v>1.6</v>
      </c>
      <c r="J184" s="26">
        <f t="shared" si="11"/>
        <v>0</v>
      </c>
      <c r="K184" s="3">
        <f t="shared" si="12"/>
        <v>0</v>
      </c>
    </row>
    <row r="185" spans="1:11" ht="12.75" customHeight="1">
      <c r="A185" s="20"/>
      <c r="B185" s="36"/>
      <c r="C185" s="22">
        <f>IFERROR(VLOOKUP(B185,Sheet3!$A$1:$I$9444,6,FALSE),0)</f>
        <v>0</v>
      </c>
      <c r="D185" s="97">
        <f>IFERROR(VLOOKUP(B185,Sheet3!$A$1:$I$9444,8,FALSE),0)</f>
        <v>0</v>
      </c>
      <c r="E185" s="23"/>
      <c r="F185" s="101">
        <f t="shared" si="16"/>
        <v>0</v>
      </c>
      <c r="G185" s="31" t="str">
        <f>IFERROR(VLOOKUP(B185,Sheet3!$A$1:$I$2444,4,FALSE),"")</f>
        <v/>
      </c>
      <c r="H185" s="153">
        <f>IFERROR(VLOOKUP(B185,Sheet3!$A$1:$I$2444,5,FALSE),0)</f>
        <v>0</v>
      </c>
      <c r="I185" s="25">
        <f>IFERROR(VLOOKUP(B185,Sheet3!A179:J1621,9,FALSE),0)</f>
        <v>0</v>
      </c>
      <c r="J185" s="26">
        <f t="shared" si="11"/>
        <v>0</v>
      </c>
      <c r="K185" s="3">
        <f t="shared" si="12"/>
        <v>0</v>
      </c>
    </row>
    <row r="186" spans="1:11" ht="12.75" customHeight="1">
      <c r="A186" s="27"/>
      <c r="B186" s="32" t="s">
        <v>162</v>
      </c>
      <c r="C186" s="29">
        <f>IFERROR(VLOOKUP(B186,Sheet3!$A$1:$I$9444,6,FALSE),0)</f>
        <v>68.650000000000006</v>
      </c>
      <c r="D186" s="98">
        <f>IFERROR(VLOOKUP(B186,Sheet3!$A$1:$I$9444,8,FALSE),0)</f>
        <v>41.19</v>
      </c>
      <c r="E186" s="30"/>
      <c r="F186" s="102">
        <f t="shared" si="16"/>
        <v>0</v>
      </c>
      <c r="G186" s="31" t="str">
        <f>IFERROR(VLOOKUP(B186,Sheet3!$A$1:$I$2444,4,FALSE),"")</f>
        <v>3"</v>
      </c>
      <c r="H186" s="153" t="str">
        <f>IFERROR(VLOOKUP(B186,Sheet3!$A$1:$I$2444,5,FALSE),0)</f>
        <v>3" SADDLE DROP FASTPIPE X  1/2"  FEMALE NPT INDUSTRIAL</v>
      </c>
      <c r="I186" s="25">
        <f>IFERROR(VLOOKUP(B186,Sheet3!A180:J1622,9,FALSE),0)</f>
        <v>2.1</v>
      </c>
      <c r="J186" s="26">
        <f t="shared" si="11"/>
        <v>0</v>
      </c>
      <c r="K186" s="3">
        <f t="shared" si="12"/>
        <v>0</v>
      </c>
    </row>
    <row r="187" spans="1:11" ht="12.75" customHeight="1">
      <c r="A187" s="27"/>
      <c r="B187" s="32" t="s">
        <v>163</v>
      </c>
      <c r="C187" s="29">
        <f>IFERROR(VLOOKUP(B187,Sheet3!$A$1:$I$9444,6,FALSE),0)</f>
        <v>68.650000000000006</v>
      </c>
      <c r="D187" s="98">
        <f>IFERROR(VLOOKUP(B187,Sheet3!$A$1:$I$9444,8,FALSE),0)</f>
        <v>41.19</v>
      </c>
      <c r="E187" s="30"/>
      <c r="F187" s="102">
        <f t="shared" si="16"/>
        <v>0</v>
      </c>
      <c r="G187" s="31" t="str">
        <f>IFERROR(VLOOKUP(B187,Sheet3!$A$1:$I$2444,4,FALSE),"")</f>
        <v>3"</v>
      </c>
      <c r="H187" s="153" t="str">
        <f>IFERROR(VLOOKUP(B187,Sheet3!$A$1:$I$2444,5,FALSE),0)</f>
        <v>3" SADDLE DROP FASTPIPE X  3/4"  FEMALE NPT  INDUSTRIAL</v>
      </c>
      <c r="I187" s="25">
        <f>IFERROR(VLOOKUP(B187,Sheet3!A181:J1623,9,FALSE),0)</f>
        <v>3.1</v>
      </c>
      <c r="J187" s="26">
        <f t="shared" si="11"/>
        <v>0</v>
      </c>
      <c r="K187" s="3">
        <f t="shared" si="12"/>
        <v>0</v>
      </c>
    </row>
    <row r="188" spans="1:11" ht="12.75" customHeight="1">
      <c r="A188" s="27"/>
      <c r="B188" s="32" t="s">
        <v>164</v>
      </c>
      <c r="C188" s="29">
        <f>IFERROR(VLOOKUP(B188,Sheet3!$A$1:$I$9444,6,FALSE),0)</f>
        <v>68.650000000000006</v>
      </c>
      <c r="D188" s="98">
        <f>IFERROR(VLOOKUP(B188,Sheet3!$A$1:$I$9444,8,FALSE),0)</f>
        <v>41.19</v>
      </c>
      <c r="E188" s="30"/>
      <c r="F188" s="102">
        <f t="shared" si="16"/>
        <v>0</v>
      </c>
      <c r="G188" s="31" t="str">
        <f>IFERROR(VLOOKUP(B188,Sheet3!$A$1:$I$2444,4,FALSE),"")</f>
        <v>3"</v>
      </c>
      <c r="H188" s="153" t="str">
        <f>IFERROR(VLOOKUP(B188,Sheet3!$A$1:$I$2444,5,FALSE),0)</f>
        <v>3" SADDLE DROP FASTPIPE X 1" FEMALE NPT  INDUSTRIAL</v>
      </c>
      <c r="I188" s="25">
        <f>IFERROR(VLOOKUP(B188,Sheet3!A182:J1624,9,FALSE),0)</f>
        <v>5.4</v>
      </c>
      <c r="J188" s="26">
        <f t="shared" si="11"/>
        <v>0</v>
      </c>
      <c r="K188" s="3">
        <f t="shared" si="12"/>
        <v>0</v>
      </c>
    </row>
    <row r="189" spans="1:11" ht="12.75" customHeight="1">
      <c r="A189" s="27"/>
      <c r="B189" s="32"/>
      <c r="C189" s="29">
        <f>IFERROR(VLOOKUP(B189,Sheet3!$A$1:$I$9444,6,FALSE),0)</f>
        <v>0</v>
      </c>
      <c r="D189" s="98">
        <f>IFERROR(VLOOKUP(B189,Sheet3!$A$1:$I$9444,8,FALSE),0)</f>
        <v>0</v>
      </c>
      <c r="E189" s="30"/>
      <c r="F189" s="102">
        <f t="shared" si="16"/>
        <v>0</v>
      </c>
      <c r="G189" s="31" t="str">
        <f>IFERROR(VLOOKUP(B189,Sheet3!$A$1:$I$2444,4,FALSE),"")</f>
        <v/>
      </c>
      <c r="H189" s="153">
        <f>IFERROR(VLOOKUP(B189,Sheet3!$A$1:$I$2444,5,FALSE),0)</f>
        <v>0</v>
      </c>
      <c r="I189" s="25">
        <f>IFERROR(VLOOKUP(B189,Sheet3!A183:J1625,9,FALSE),0)</f>
        <v>0</v>
      </c>
      <c r="J189" s="26">
        <f t="shared" si="11"/>
        <v>0</v>
      </c>
      <c r="K189" s="3">
        <f t="shared" si="12"/>
        <v>0</v>
      </c>
    </row>
    <row r="190" spans="1:11" ht="12.75" customHeight="1">
      <c r="A190" s="27"/>
      <c r="B190" s="32"/>
      <c r="C190" s="29">
        <f>IFERROR(VLOOKUP(B190,Sheet3!$A$1:$I$9444,6,FALSE),0)</f>
        <v>0</v>
      </c>
      <c r="D190" s="98">
        <f>IFERROR(VLOOKUP(B190,Sheet3!$A$1:$I$9444,8,FALSE),0)</f>
        <v>0</v>
      </c>
      <c r="E190" s="30"/>
      <c r="F190" s="102">
        <f t="shared" si="16"/>
        <v>0</v>
      </c>
      <c r="G190" s="31" t="str">
        <f>IFERROR(VLOOKUP(B190,Sheet3!$A$1:$I$2444,4,FALSE),"")</f>
        <v/>
      </c>
      <c r="H190" s="153">
        <f>IFERROR(VLOOKUP(B190,Sheet3!$A$1:$I$2444,5,FALSE),0)</f>
        <v>0</v>
      </c>
      <c r="I190" s="25">
        <f>IFERROR(VLOOKUP(B190,Sheet3!A184:J1626,9,FALSE),0)</f>
        <v>0</v>
      </c>
      <c r="J190" s="26">
        <f t="shared" si="11"/>
        <v>0</v>
      </c>
      <c r="K190" s="3">
        <f t="shared" si="12"/>
        <v>0</v>
      </c>
    </row>
    <row r="191" spans="1:11" ht="12.75" customHeight="1">
      <c r="A191" s="27"/>
      <c r="B191" s="32" t="s">
        <v>150</v>
      </c>
      <c r="C191" s="29">
        <f>IFERROR(VLOOKUP(B191,Sheet3!$A$1:$I$9444,6,FALSE),0)</f>
        <v>94.95</v>
      </c>
      <c r="D191" s="98">
        <f>IFERROR(VLOOKUP(B191,Sheet3!$A$1:$I$9444,8,FALSE),0)</f>
        <v>56.97</v>
      </c>
      <c r="E191" s="30"/>
      <c r="F191" s="102">
        <f t="shared" si="16"/>
        <v>0</v>
      </c>
      <c r="G191" s="31" t="str">
        <f>IFERROR(VLOOKUP(B191,Sheet3!$A$1:$I$2444,4,FALSE),"")</f>
        <v>4"</v>
      </c>
      <c r="H191" s="153" t="str">
        <f>IFERROR(VLOOKUP(B191,Sheet3!$A$1:$I$2444,5,FALSE),0)</f>
        <v>4" SADDLE DROP FASTPIPE X 1" FEMALE NPT / or 1" Compression FASTPIPE INDUSTRIAL</v>
      </c>
      <c r="I191" s="25">
        <f>IFERROR(VLOOKUP(B191,Sheet3!A185:J1627,9,FALSE),0)</f>
        <v>1.3</v>
      </c>
      <c r="J191" s="26">
        <f t="shared" si="11"/>
        <v>0</v>
      </c>
      <c r="K191" s="3">
        <f t="shared" si="12"/>
        <v>0</v>
      </c>
    </row>
    <row r="192" spans="1:11" ht="12.75" customHeight="1">
      <c r="A192" s="27"/>
      <c r="B192" s="32" t="s">
        <v>151</v>
      </c>
      <c r="C192" s="29">
        <f>IFERROR(VLOOKUP(B192,Sheet3!$A$1:$I$9444,6,FALSE),0)</f>
        <v>115.94</v>
      </c>
      <c r="D192" s="98">
        <f>IFERROR(VLOOKUP(B192,Sheet3!$A$1:$I$9444,8,FALSE),0)</f>
        <v>69.569999999999993</v>
      </c>
      <c r="E192" s="30"/>
      <c r="F192" s="102">
        <f t="shared" si="16"/>
        <v>0</v>
      </c>
      <c r="G192" s="31" t="str">
        <f>IFERROR(VLOOKUP(B192,Sheet3!$A$1:$I$2444,4,FALSE),"")</f>
        <v>6"</v>
      </c>
      <c r="H192" s="153" t="str">
        <f>IFERROR(VLOOKUP(B192,Sheet3!$A$1:$I$2444,5,FALSE),0)</f>
        <v>6" SADDLE DROP FASTPIPE X 1" FEMALE NPT or 1" Compression FASTPIPE  INDUSTRIAL</v>
      </c>
      <c r="I192" s="25">
        <f>IFERROR(VLOOKUP(B192,Sheet3!A186:J1628,9,FALSE),0)</f>
        <v>3.5</v>
      </c>
      <c r="J192" s="26">
        <f t="shared" si="11"/>
        <v>0</v>
      </c>
      <c r="K192" s="3">
        <f t="shared" si="12"/>
        <v>0</v>
      </c>
    </row>
    <row r="193" spans="1:11" ht="12.75" customHeight="1" thickBot="1">
      <c r="A193" s="33"/>
      <c r="B193" s="40"/>
      <c r="C193" s="41">
        <f>IFERROR(VLOOKUP(B193,Sheet3!$A$1:$I$9444,6,FALSE),0)</f>
        <v>0</v>
      </c>
      <c r="D193" s="100">
        <f>IFERROR(VLOOKUP(B193,Sheet3!$A$1:$I$9444,8,FALSE),0)</f>
        <v>0</v>
      </c>
      <c r="E193" s="42"/>
      <c r="F193" s="103"/>
      <c r="G193" s="31" t="str">
        <f>IFERROR(VLOOKUP(B193,Sheet3!$A$1:$I$2444,4,FALSE),"")</f>
        <v/>
      </c>
      <c r="H193" s="153">
        <f>IFERROR(VLOOKUP(B193,Sheet3!$A$1:$I$2444,5,FALSE),0)</f>
        <v>0</v>
      </c>
      <c r="I193" s="25">
        <f>IFERROR(VLOOKUP(B193,Sheet3!A187:J1629,9,FALSE),0)</f>
        <v>0</v>
      </c>
      <c r="J193" s="26">
        <f t="shared" si="11"/>
        <v>0</v>
      </c>
      <c r="K193" s="3">
        <f t="shared" si="12"/>
        <v>0</v>
      </c>
    </row>
    <row r="194" spans="1:11" ht="12.75" customHeight="1" thickBot="1">
      <c r="A194" s="20"/>
      <c r="B194" s="125" t="s">
        <v>165</v>
      </c>
      <c r="C194" s="126"/>
      <c r="E194" s="116"/>
      <c r="F194" s="19"/>
      <c r="G194" s="31"/>
      <c r="H194" s="153"/>
      <c r="I194" s="25">
        <f>IFERROR(VLOOKUP(B194,Sheet3!A187:J1630,9,FALSE),0)</f>
        <v>0</v>
      </c>
      <c r="J194" s="26">
        <f t="shared" si="11"/>
        <v>0</v>
      </c>
      <c r="K194" s="3">
        <f t="shared" si="12"/>
        <v>0</v>
      </c>
    </row>
    <row r="195" spans="1:11" ht="12.75" customHeight="1">
      <c r="A195" s="35"/>
      <c r="B195" s="36" t="s">
        <v>166</v>
      </c>
      <c r="C195" s="22">
        <f>IFERROR(VLOOKUP(B195,Sheet3!$A$1:$I$9444,6,FALSE),0)</f>
        <v>22.63</v>
      </c>
      <c r="D195" s="97">
        <f>IFERROR(VLOOKUP(B195,Sheet3!$A$1:$I$9444,8,FALSE),0)</f>
        <v>13.58</v>
      </c>
      <c r="E195" s="23"/>
      <c r="F195" s="101">
        <f t="shared" ref="F195:F205" si="17">D195*E195</f>
        <v>0</v>
      </c>
      <c r="G195" s="31" t="str">
        <f>IFERROR(VLOOKUP(B195,Sheet3!$A$1:$I$2444,4,FALSE),"")</f>
        <v>3/4"</v>
      </c>
      <c r="H195" s="153" t="str">
        <f>IFERROR(VLOOKUP(B195,Sheet3!$A$1:$I$2444,5,FALSE),0)</f>
        <v>3/4" FASTPIPE X 1/2"" NPT MALE THREADED NIPPLE</v>
      </c>
      <c r="I195" s="25">
        <f>IFERROR(VLOOKUP(B195,Sheet3!A188:J1631,9,FALSE),0)</f>
        <v>7.0000000000000007E-2</v>
      </c>
      <c r="J195" s="26">
        <f t="shared" si="11"/>
        <v>0</v>
      </c>
      <c r="K195" s="3">
        <f t="shared" si="12"/>
        <v>0</v>
      </c>
    </row>
    <row r="196" spans="1:11" ht="12.75" customHeight="1">
      <c r="A196" s="35"/>
      <c r="B196" s="32" t="s">
        <v>167</v>
      </c>
      <c r="C196" s="29">
        <f>IFERROR(VLOOKUP(B196,Sheet3!$A$1:$I$9444,6,FALSE),0)</f>
        <v>22.57</v>
      </c>
      <c r="D196" s="98">
        <f>IFERROR(VLOOKUP(B196,Sheet3!$A$1:$I$9444,8,FALSE),0)</f>
        <v>13.54</v>
      </c>
      <c r="E196" s="112"/>
      <c r="F196" s="102">
        <f t="shared" si="17"/>
        <v>0</v>
      </c>
      <c r="G196" s="31" t="str">
        <f>IFERROR(VLOOKUP(B196,Sheet3!$A$1:$I$2444,4,FALSE),"")</f>
        <v>3/4"</v>
      </c>
      <c r="H196" s="153" t="str">
        <f>IFERROR(VLOOKUP(B196,Sheet3!$A$1:$I$2444,5,FALSE),0)</f>
        <v>3/4" FASTPIPE X 3/4" NPT MALE THREADED NIPPLE</v>
      </c>
      <c r="I196" s="25">
        <f>IFERROR(VLOOKUP(B196,Sheet3!A189:J1632,9,FALSE),0)</f>
        <v>0.19</v>
      </c>
      <c r="J196" s="26">
        <f t="shared" ref="J196:J259" si="18">I196*E196</f>
        <v>0</v>
      </c>
      <c r="K196" s="3">
        <f t="shared" ref="K196:K259" si="19">E196*C196</f>
        <v>0</v>
      </c>
    </row>
    <row r="197" spans="1:11" ht="12.75" customHeight="1">
      <c r="A197" s="35"/>
      <c r="B197" s="32" t="s">
        <v>168</v>
      </c>
      <c r="C197" s="29">
        <f>IFERROR(VLOOKUP(B197,Sheet3!$A$1:$I$9444,6,FALSE),0)</f>
        <v>28.27</v>
      </c>
      <c r="D197" s="98">
        <f>IFERROR(VLOOKUP(B197,Sheet3!$A$1:$I$9444,8,FALSE),0)</f>
        <v>16.96</v>
      </c>
      <c r="E197" s="30"/>
      <c r="F197" s="102">
        <f t="shared" si="17"/>
        <v>0</v>
      </c>
      <c r="G197" s="31" t="str">
        <f>IFERROR(VLOOKUP(B197,Sheet3!$A$1:$I$2444,4,FALSE),"")</f>
        <v>1"</v>
      </c>
      <c r="H197" s="153" t="str">
        <f>IFERROR(VLOOKUP(B197,Sheet3!$A$1:$I$2444,5,FALSE),0)</f>
        <v>1" FASTPIPE X 1/2" NPT MALE THREADED NIPPLE</v>
      </c>
      <c r="I197" s="25">
        <f>IFERROR(VLOOKUP(B197,Sheet3!A190:J1633,9,FALSE),0)</f>
        <v>0.1</v>
      </c>
      <c r="J197" s="26">
        <f t="shared" si="18"/>
        <v>0</v>
      </c>
      <c r="K197" s="3">
        <f t="shared" si="19"/>
        <v>0</v>
      </c>
    </row>
    <row r="198" spans="1:11" ht="12.75" customHeight="1">
      <c r="A198" s="35"/>
      <c r="B198" s="32" t="s">
        <v>169</v>
      </c>
      <c r="C198" s="29">
        <f>IFERROR(VLOOKUP(B198,Sheet3!$A$1:$I$9444,6,FALSE),0)</f>
        <v>28.27</v>
      </c>
      <c r="D198" s="98">
        <f>IFERROR(VLOOKUP(B198,Sheet3!$A$1:$I$9444,8,FALSE),0)</f>
        <v>16.96</v>
      </c>
      <c r="E198" s="30"/>
      <c r="F198" s="102">
        <f t="shared" si="17"/>
        <v>0</v>
      </c>
      <c r="G198" s="31" t="str">
        <f>IFERROR(VLOOKUP(B198,Sheet3!$A$1:$I$2444,4,FALSE),"")</f>
        <v>1"</v>
      </c>
      <c r="H198" s="153" t="str">
        <f>IFERROR(VLOOKUP(B198,Sheet3!$A$1:$I$2444,5,FALSE),0)</f>
        <v>1" FASTPIPE X 3/4" NPT MALE THREADED NIPPLE</v>
      </c>
      <c r="I198" s="25">
        <f>IFERROR(VLOOKUP(B198,Sheet3!A191:J1634,9,FALSE),0)</f>
        <v>0.27</v>
      </c>
      <c r="J198" s="26">
        <f t="shared" si="18"/>
        <v>0</v>
      </c>
      <c r="K198" s="3">
        <f t="shared" si="19"/>
        <v>0</v>
      </c>
    </row>
    <row r="199" spans="1:11" ht="12.75" customHeight="1">
      <c r="A199" s="35"/>
      <c r="B199" s="32" t="s">
        <v>170</v>
      </c>
      <c r="C199" s="29">
        <f>IFERROR(VLOOKUP(B199,Sheet3!$A$1:$I$9444,6,FALSE),0)</f>
        <v>28.32</v>
      </c>
      <c r="D199" s="98">
        <f>IFERROR(VLOOKUP(B199,Sheet3!$A$1:$I$9444,8,FALSE),0)</f>
        <v>16.989999999999998</v>
      </c>
      <c r="E199" s="112"/>
      <c r="F199" s="102">
        <f t="shared" si="17"/>
        <v>0</v>
      </c>
      <c r="G199" s="31" t="str">
        <f>IFERROR(VLOOKUP(B199,Sheet3!$A$1:$I$2444,4,FALSE),"")</f>
        <v>1"</v>
      </c>
      <c r="H199" s="153" t="str">
        <f>IFERROR(VLOOKUP(B199,Sheet3!$A$1:$I$2444,5,FALSE),0)</f>
        <v>1" FASTPIPE X 1" NPT MALE THREADED NIPPLE</v>
      </c>
      <c r="I199" s="25">
        <f>IFERROR(VLOOKUP(B199,Sheet3!A192:J1635,9,FALSE),0)</f>
        <v>0.35</v>
      </c>
      <c r="J199" s="26">
        <f t="shared" si="18"/>
        <v>0</v>
      </c>
      <c r="K199" s="3">
        <f t="shared" si="19"/>
        <v>0</v>
      </c>
    </row>
    <row r="200" spans="1:11" ht="12.75" customHeight="1">
      <c r="A200" s="35"/>
      <c r="B200" s="32" t="s">
        <v>171</v>
      </c>
      <c r="C200" s="29">
        <f>IFERROR(VLOOKUP(B200,Sheet3!$A$1:$I$9444,6,FALSE),0)</f>
        <v>52.95</v>
      </c>
      <c r="D200" s="98">
        <f>IFERROR(VLOOKUP(B200,Sheet3!$A$1:$I$9444,8,FALSE),0)</f>
        <v>31.77</v>
      </c>
      <c r="E200" s="30"/>
      <c r="F200" s="141">
        <f t="shared" si="17"/>
        <v>0</v>
      </c>
      <c r="G200" s="31" t="str">
        <f>IFERROR(VLOOKUP(B200,Sheet3!$A$1:$I$2444,4,FALSE),"")</f>
        <v>1.5"</v>
      </c>
      <c r="H200" s="153" t="str">
        <f>IFERROR(VLOOKUP(B200,Sheet3!$A$1:$I$2444,5,FALSE),0)</f>
        <v>1-1/2" FASTPIPE X 1" NPT MALE THREADED NIPPLE</v>
      </c>
      <c r="I200" s="25">
        <f>IFERROR(VLOOKUP(B200,Sheet3!A193:J1636,9,FALSE),0)</f>
        <v>0.73</v>
      </c>
      <c r="J200" s="26">
        <f t="shared" si="18"/>
        <v>0</v>
      </c>
      <c r="K200" s="3">
        <f t="shared" si="19"/>
        <v>0</v>
      </c>
    </row>
    <row r="201" spans="1:11" ht="12.75" customHeight="1">
      <c r="A201" s="35"/>
      <c r="B201" s="32" t="s">
        <v>172</v>
      </c>
      <c r="C201" s="29">
        <f>IFERROR(VLOOKUP(B201,Sheet3!$A$1:$I$9444,6,FALSE),0)</f>
        <v>52.75</v>
      </c>
      <c r="D201" s="98">
        <f>IFERROR(VLOOKUP(B201,Sheet3!$A$1:$I$9444,8,FALSE),0)</f>
        <v>31.65</v>
      </c>
      <c r="E201" s="30"/>
      <c r="F201" s="102">
        <f t="shared" si="17"/>
        <v>0</v>
      </c>
      <c r="G201" s="31" t="str">
        <f>IFERROR(VLOOKUP(B201,Sheet3!$A$1:$I$2444,4,FALSE),"")</f>
        <v>1.5"</v>
      </c>
      <c r="H201" s="153" t="str">
        <f>IFERROR(VLOOKUP(B201,Sheet3!$A$1:$I$2444,5,FALSE),0)</f>
        <v>1-1/2" FASTPIPE X 1-1/2" NPT MALE THREADED NIPPLE</v>
      </c>
      <c r="I201" s="25">
        <f>IFERROR(VLOOKUP(B201,Sheet3!A194:J1637,9,FALSE),0)</f>
        <v>1.28</v>
      </c>
      <c r="J201" s="26">
        <f t="shared" si="18"/>
        <v>0</v>
      </c>
      <c r="K201" s="3">
        <f t="shared" si="19"/>
        <v>0</v>
      </c>
    </row>
    <row r="202" spans="1:11" ht="12.75" customHeight="1">
      <c r="A202" s="35"/>
      <c r="B202" s="32" t="s">
        <v>173</v>
      </c>
      <c r="C202" s="29">
        <f>IFERROR(VLOOKUP(B202,Sheet3!$A$1:$I$9444,6,FALSE),0)</f>
        <v>66.349999999999994</v>
      </c>
      <c r="D202" s="98">
        <f>IFERROR(VLOOKUP(B202,Sheet3!$A$1:$I$9444,8,FALSE),0)</f>
        <v>39.81</v>
      </c>
      <c r="E202" s="30"/>
      <c r="F202" s="102">
        <f t="shared" si="17"/>
        <v>0</v>
      </c>
      <c r="G202" s="31" t="str">
        <f>IFERROR(VLOOKUP(B202,Sheet3!$A$1:$I$2444,4,FALSE),"")</f>
        <v>2"</v>
      </c>
      <c r="H202" s="153" t="str">
        <f>IFERROR(VLOOKUP(B202,Sheet3!$A$1:$I$2444,5,FALSE),0)</f>
        <v>2" FASTPIPE X 1-1/2" NPT MALE THREADED NIPPLE</v>
      </c>
      <c r="I202" s="25">
        <f>IFERROR(VLOOKUP(B202,Sheet3!A195:J1638,9,FALSE),0)</f>
        <v>1.6</v>
      </c>
      <c r="J202" s="26">
        <f t="shared" si="18"/>
        <v>0</v>
      </c>
      <c r="K202" s="3">
        <f t="shared" si="19"/>
        <v>0</v>
      </c>
    </row>
    <row r="203" spans="1:11" ht="12.75" customHeight="1" thickBot="1">
      <c r="A203" s="50"/>
      <c r="B203" s="45" t="s">
        <v>174</v>
      </c>
      <c r="C203" s="46">
        <f>IFERROR(VLOOKUP(B203,Sheet3!$A$1:$I$9444,6,FALSE),0)</f>
        <v>69.5</v>
      </c>
      <c r="D203" s="138">
        <f>IFERROR(VLOOKUP(B203,Sheet3!$A$1:$I$9444,8,FALSE),0)</f>
        <v>41.7</v>
      </c>
      <c r="E203" s="42"/>
      <c r="F203" s="139">
        <f t="shared" si="17"/>
        <v>0</v>
      </c>
      <c r="G203" s="48" t="str">
        <f>IFERROR(VLOOKUP(B203,Sheet3!$A$1:$I$2444,4,FALSE),"")</f>
        <v>2"</v>
      </c>
      <c r="H203" s="157" t="str">
        <f>IFERROR(VLOOKUP(B203,Sheet3!$A$1:$I$2444,5,FALSE),0)</f>
        <v>2" FASTPIPE X 2" NPT MALE THREADED NIPPLE</v>
      </c>
      <c r="I203" s="25">
        <f>IFERROR(VLOOKUP(B203,Sheet3!A196:J1639,9,FALSE),0)</f>
        <v>0.5</v>
      </c>
      <c r="J203" s="26">
        <f t="shared" si="18"/>
        <v>0</v>
      </c>
      <c r="K203" s="3">
        <f t="shared" si="19"/>
        <v>0</v>
      </c>
    </row>
    <row r="204" spans="1:11" ht="12.75" customHeight="1">
      <c r="A204" s="34"/>
      <c r="B204" s="36"/>
      <c r="C204" s="22">
        <f>IFERROR(VLOOKUP(B204,Sheet3!$A$1:$I$9444,6,FALSE),0)</f>
        <v>0</v>
      </c>
      <c r="D204" s="97">
        <f>IFERROR(VLOOKUP(B204,Sheet3!$A$1:$I$9444,8,FALSE),0)</f>
        <v>0</v>
      </c>
      <c r="E204" s="23"/>
      <c r="F204" s="101"/>
      <c r="G204" s="24"/>
      <c r="H204" s="152"/>
      <c r="I204" s="25">
        <f>IFERROR(VLOOKUP(B204,Sheet3!A197:J1640,9,FALSE),0)</f>
        <v>0</v>
      </c>
      <c r="J204" s="26">
        <f t="shared" si="18"/>
        <v>0</v>
      </c>
      <c r="K204" s="3">
        <f t="shared" si="19"/>
        <v>0</v>
      </c>
    </row>
    <row r="205" spans="1:11" ht="12.75" customHeight="1">
      <c r="A205" s="35"/>
      <c r="B205" s="32" t="s">
        <v>175</v>
      </c>
      <c r="C205" s="29">
        <f>IFERROR(VLOOKUP(B205,Sheet3!$A$1:$I$9444,6,FALSE),0)</f>
        <v>78.989999999999995</v>
      </c>
      <c r="D205" s="98">
        <f>IFERROR(VLOOKUP(B205,Sheet3!$A$1:$I$9444,8,FALSE),0)</f>
        <v>47.39</v>
      </c>
      <c r="E205" s="30"/>
      <c r="F205" s="102">
        <f t="shared" si="17"/>
        <v>0</v>
      </c>
      <c r="G205" s="31" t="str">
        <f>IFERROR(VLOOKUP(B205,Sheet3!$A$1:$I$2444,4,FALSE),"")</f>
        <v>3"</v>
      </c>
      <c r="H205" s="153" t="str">
        <f>IFERROR(VLOOKUP(B205,Sheet3!$A$1:$I$2444,5,FALSE),0)</f>
        <v>3" FASTPIPE X 3" NPT MALE THREADED NIPPLE  INDUSTRIAL</v>
      </c>
      <c r="I205" s="25">
        <f>IFERROR(VLOOKUP(B205,Sheet3!A198:J1641,9,FALSE),0)</f>
        <v>5.8</v>
      </c>
      <c r="J205" s="26">
        <f t="shared" si="18"/>
        <v>0</v>
      </c>
      <c r="K205" s="3">
        <f t="shared" si="19"/>
        <v>0</v>
      </c>
    </row>
    <row r="206" spans="1:11" ht="12.75" customHeight="1" thickBot="1">
      <c r="A206" s="35"/>
      <c r="B206" s="45"/>
      <c r="C206" s="46">
        <f>IFERROR(VLOOKUP(B206,Sheet3!$A$1:$I$9444,6,FALSE),0)</f>
        <v>0</v>
      </c>
      <c r="D206" s="138">
        <f>IFERROR(VLOOKUP(B206,Sheet3!$A$1:$I$9444,8,FALSE),0)</f>
        <v>0</v>
      </c>
      <c r="E206" s="47"/>
      <c r="F206" s="139"/>
      <c r="G206" s="43" t="str">
        <f>IFERROR(VLOOKUP(B206,Sheet3!$A$1:$I$2444,4,FALSE),"")</f>
        <v/>
      </c>
      <c r="H206" s="154">
        <f>IFERROR(VLOOKUP(B206,Sheet3!$A$1:$I$2444,5,FALSE),0)</f>
        <v>0</v>
      </c>
      <c r="I206" s="25">
        <f>IFERROR(VLOOKUP(B206,Sheet3!A199:J1642,9,FALSE),0)</f>
        <v>0</v>
      </c>
      <c r="J206" s="26">
        <f t="shared" si="18"/>
        <v>0</v>
      </c>
      <c r="K206" s="3">
        <f t="shared" si="19"/>
        <v>0</v>
      </c>
    </row>
    <row r="207" spans="1:11" ht="12.75" customHeight="1" thickBot="1">
      <c r="A207" s="50"/>
      <c r="B207" s="178" t="s">
        <v>176</v>
      </c>
      <c r="C207" s="179"/>
      <c r="D207" s="174"/>
      <c r="E207" s="115"/>
      <c r="F207" s="115"/>
      <c r="G207" s="176"/>
      <c r="H207" s="177"/>
      <c r="I207" s="25">
        <f>IFERROR(VLOOKUP(B207,Sheet3!A200:J1643,9,FALSE),0)</f>
        <v>0</v>
      </c>
      <c r="J207" s="26">
        <f t="shared" si="18"/>
        <v>0</v>
      </c>
      <c r="K207" s="3">
        <f t="shared" si="19"/>
        <v>0</v>
      </c>
    </row>
    <row r="208" spans="1:11" ht="12.75" customHeight="1">
      <c r="A208" s="20"/>
      <c r="B208" s="166" t="s">
        <v>177</v>
      </c>
      <c r="C208" s="167">
        <f>IFERROR(VLOOKUP(B208,Sheet3!$A$1:$I$9444,6,FALSE),0)</f>
        <v>24.47</v>
      </c>
      <c r="D208" s="168">
        <f>IFERROR(VLOOKUP(B208,Sheet3!$A$1:$I$9444,8,FALSE),0)</f>
        <v>14.68</v>
      </c>
      <c r="E208" s="53"/>
      <c r="F208" s="169">
        <f t="shared" ref="F208:F217" si="20">D208*E208</f>
        <v>0</v>
      </c>
      <c r="G208" s="170" t="str">
        <f>IFERROR(VLOOKUP(B208,Sheet3!$A$1:$I$2444,4,FALSE),"")</f>
        <v>3/4"</v>
      </c>
      <c r="H208" s="171" t="str">
        <f>IFERROR(VLOOKUP(B208,Sheet3!$A$1:$I$2444,5,FALSE),0)</f>
        <v>3/4" FASTPIPE X 3/4" NPT FEMALE THREADED NIPPLE</v>
      </c>
      <c r="I208" s="25">
        <f>IFERROR(VLOOKUP(B208,Sheet3!A201:J1644,9,FALSE),0)</f>
        <v>1.3</v>
      </c>
      <c r="J208" s="26">
        <f t="shared" si="18"/>
        <v>0</v>
      </c>
      <c r="K208" s="3">
        <f t="shared" si="19"/>
        <v>0</v>
      </c>
    </row>
    <row r="209" spans="1:11" ht="12.75" customHeight="1">
      <c r="A209" s="27"/>
      <c r="B209" s="32" t="s">
        <v>178</v>
      </c>
      <c r="C209" s="29">
        <f>IFERROR(VLOOKUP(B209,Sheet3!$A$1:$I$9444,6,FALSE),0)</f>
        <v>32.07</v>
      </c>
      <c r="D209" s="98">
        <f>IFERROR(VLOOKUP(B209,Sheet3!$A$1:$I$9444,8,FALSE),0)</f>
        <v>19.239999999999998</v>
      </c>
      <c r="E209" s="30"/>
      <c r="F209" s="102">
        <f t="shared" si="20"/>
        <v>0</v>
      </c>
      <c r="G209" s="31" t="str">
        <f>IFERROR(VLOOKUP(B209,Sheet3!$A$1:$I$2444,4,FALSE),"")</f>
        <v>1"</v>
      </c>
      <c r="H209" s="153" t="str">
        <f>IFERROR(VLOOKUP(B209,Sheet3!$A$1:$I$2444,5,FALSE),0)</f>
        <v>1" FASTPIPE X 1" NPT FEMALE THREADED NIPPLE</v>
      </c>
      <c r="I209" s="25">
        <f>IFERROR(VLOOKUP(B209,Sheet3!A202:J1645,9,FALSE),0)</f>
        <v>1.5</v>
      </c>
      <c r="J209" s="26">
        <f t="shared" si="18"/>
        <v>0</v>
      </c>
      <c r="K209" s="3">
        <f t="shared" si="19"/>
        <v>0</v>
      </c>
    </row>
    <row r="210" spans="1:11" ht="12.75" customHeight="1">
      <c r="A210" s="27"/>
      <c r="B210" s="32" t="s">
        <v>179</v>
      </c>
      <c r="C210" s="29">
        <f>IFERROR(VLOOKUP(B210,Sheet3!$A$1:$I$9444,6,FALSE),0)</f>
        <v>56.21</v>
      </c>
      <c r="D210" s="98">
        <f>IFERROR(VLOOKUP(B210,Sheet3!$A$1:$I$9444,8,FALSE),0)</f>
        <v>33.72</v>
      </c>
      <c r="E210" s="30"/>
      <c r="F210" s="102">
        <f t="shared" si="20"/>
        <v>0</v>
      </c>
      <c r="G210" s="31" t="str">
        <f>IFERROR(VLOOKUP(B210,Sheet3!$A$1:$I$2444,4,FALSE),"")</f>
        <v>1.5"</v>
      </c>
      <c r="H210" s="153" t="str">
        <f>IFERROR(VLOOKUP(B210,Sheet3!$A$1:$I$2444,5,FALSE),0)</f>
        <v>1-1/2" FASTPIPE X 1-1/2" NPT FEMALE THREADED NIPPLE</v>
      </c>
      <c r="I210" s="25">
        <f>IFERROR(VLOOKUP(B210,Sheet3!A203:J1646,9,FALSE),0)</f>
        <v>10.6</v>
      </c>
      <c r="J210" s="26">
        <f t="shared" si="18"/>
        <v>0</v>
      </c>
      <c r="K210" s="3">
        <f t="shared" si="19"/>
        <v>0</v>
      </c>
    </row>
    <row r="211" spans="1:11" ht="12.75" customHeight="1" thickBot="1">
      <c r="A211" s="33"/>
      <c r="B211" s="40"/>
      <c r="C211" s="41"/>
      <c r="D211" s="100"/>
      <c r="E211" s="42"/>
      <c r="F211" s="103"/>
      <c r="G211" s="48"/>
      <c r="H211" s="157">
        <f>IFERROR(VLOOKUP(B211,Sheet3!$A$1:$I$2444,5,FALSE),0)</f>
        <v>0</v>
      </c>
      <c r="I211" s="25">
        <f>IFERROR(VLOOKUP(B211,Sheet3!A204:J1647,9,FALSE),0)</f>
        <v>0</v>
      </c>
      <c r="J211" s="26">
        <f t="shared" si="18"/>
        <v>0</v>
      </c>
      <c r="K211" s="3">
        <f t="shared" si="19"/>
        <v>0</v>
      </c>
    </row>
    <row r="212" spans="1:11" ht="12.75" customHeight="1">
      <c r="A212" s="20"/>
      <c r="B212" s="36" t="s">
        <v>180</v>
      </c>
      <c r="C212" s="22">
        <f>IFERROR(VLOOKUP(B212,Sheet3!$A$1:$I$9444,6,FALSE),0)</f>
        <v>25.95</v>
      </c>
      <c r="D212" s="97">
        <f>IFERROR(VLOOKUP(B212,Sheet3!$A$1:$I$9444,8,FALSE),0)</f>
        <v>15.57</v>
      </c>
      <c r="E212" s="23"/>
      <c r="F212" s="101">
        <f t="shared" si="20"/>
        <v>0</v>
      </c>
      <c r="G212" s="24" t="str">
        <f>IFERROR(VLOOKUP(B212,Sheet3!$A$1:$I$2444,4,FALSE),"")</f>
        <v>3/4"</v>
      </c>
      <c r="H212" s="152" t="str">
        <f>IFERROR(VLOOKUP(B212,Sheet3!$A$1:$I$2444,5,FALSE),0)</f>
        <v>3/4" REDUCING UNION X 1/2" FEMALE NPT  FASTPIPE</v>
      </c>
      <c r="I212" s="25">
        <f>IFERROR(VLOOKUP(B212,Sheet3!A205:J1648,9,FALSE),0)</f>
        <v>22</v>
      </c>
      <c r="J212" s="26">
        <f t="shared" si="18"/>
        <v>0</v>
      </c>
      <c r="K212" s="3">
        <f t="shared" si="19"/>
        <v>0</v>
      </c>
    </row>
    <row r="213" spans="1:11" ht="12.75" customHeight="1">
      <c r="A213" s="27"/>
      <c r="B213" s="32" t="s">
        <v>181</v>
      </c>
      <c r="C213" s="29">
        <f>IFERROR(VLOOKUP(B213,Sheet3!$A$1:$I$9444,6,FALSE),0)</f>
        <v>33.75</v>
      </c>
      <c r="D213" s="98">
        <f>IFERROR(VLOOKUP(B213,Sheet3!$A$1:$I$9444,8,FALSE),0)</f>
        <v>20.25</v>
      </c>
      <c r="E213" s="30"/>
      <c r="F213" s="102">
        <f t="shared" si="20"/>
        <v>0</v>
      </c>
      <c r="G213" s="31" t="str">
        <f>IFERROR(VLOOKUP(B213,Sheet3!$A$1:$I$2444,4,FALSE),"")</f>
        <v>1"</v>
      </c>
      <c r="H213" s="153" t="str">
        <f>IFERROR(VLOOKUP(B213,Sheet3!$A$1:$I$2444,5,FALSE),0)</f>
        <v>1" REDUCING UNION X 1/2" FEMALE NPT   FASTPIPE</v>
      </c>
      <c r="I213" s="25">
        <f>IFERROR(VLOOKUP(B213,Sheet3!A206:J1649,9,FALSE),0)</f>
        <v>1.72</v>
      </c>
      <c r="J213" s="26">
        <f t="shared" si="18"/>
        <v>0</v>
      </c>
      <c r="K213" s="3">
        <f t="shared" si="19"/>
        <v>0</v>
      </c>
    </row>
    <row r="214" spans="1:11" ht="12.75" customHeight="1">
      <c r="A214" s="27"/>
      <c r="B214" s="32" t="s">
        <v>182</v>
      </c>
      <c r="C214" s="29">
        <f>IFERROR(VLOOKUP(B214,Sheet3!$A$1:$I$9444,6,FALSE),0)</f>
        <v>33.75</v>
      </c>
      <c r="D214" s="98">
        <f>IFERROR(VLOOKUP(B214,Sheet3!$A$1:$I$9444,8,FALSE),0)</f>
        <v>20.25</v>
      </c>
      <c r="E214" s="30"/>
      <c r="F214" s="102">
        <f t="shared" si="20"/>
        <v>0</v>
      </c>
      <c r="G214" s="31" t="str">
        <f>IFERROR(VLOOKUP(B214,Sheet3!$A$1:$I$2444,4,FALSE),"")</f>
        <v>1"</v>
      </c>
      <c r="H214" s="153" t="str">
        <f>IFERROR(VLOOKUP(B214,Sheet3!$A$1:$I$2444,5,FALSE),0)</f>
        <v>1" REDUCING UNION X 3/4" FEMALE NPT   FASTPIPE</v>
      </c>
      <c r="I214" s="25">
        <f>IFERROR(VLOOKUP(B214,Sheet3!A207:J1650,9,FALSE),0)</f>
        <v>27</v>
      </c>
      <c r="J214" s="26">
        <f t="shared" si="18"/>
        <v>0</v>
      </c>
      <c r="K214" s="3">
        <f t="shared" si="19"/>
        <v>0</v>
      </c>
    </row>
    <row r="215" spans="1:11" ht="12.75" customHeight="1">
      <c r="A215" s="27"/>
      <c r="B215" s="32" t="s">
        <v>183</v>
      </c>
      <c r="C215" s="29">
        <f>IFERROR(VLOOKUP(B215,Sheet3!$A$1:$I$9444,6,FALSE),0)</f>
        <v>38.47</v>
      </c>
      <c r="D215" s="98">
        <f>IFERROR(VLOOKUP(B215,Sheet3!$A$1:$I$9444,8,FALSE),0)</f>
        <v>23.08</v>
      </c>
      <c r="E215" s="30"/>
      <c r="F215" s="102">
        <f t="shared" si="20"/>
        <v>0</v>
      </c>
      <c r="G215" s="31" t="str">
        <f>IFERROR(VLOOKUP(B215,Sheet3!$A$1:$I$2444,4,FALSE),"")</f>
        <v>1.5"</v>
      </c>
      <c r="H215" s="153" t="str">
        <f>IFERROR(VLOOKUP(B215,Sheet3!$A$1:$I$2444,5,FALSE),0)</f>
        <v>1-1/2" REDUCING UNION X 3/4" FEMALE NPT FASTPIPE</v>
      </c>
      <c r="I215" s="25">
        <f>IFERROR(VLOOKUP(B215,Sheet3!A208:J1651,9,FALSE),0)</f>
        <v>1.2</v>
      </c>
      <c r="J215" s="26">
        <f t="shared" si="18"/>
        <v>0</v>
      </c>
      <c r="K215" s="3">
        <f t="shared" si="19"/>
        <v>0</v>
      </c>
    </row>
    <row r="216" spans="1:11" ht="12.75" customHeight="1">
      <c r="A216" s="27"/>
      <c r="B216" s="32" t="s">
        <v>184</v>
      </c>
      <c r="C216" s="29">
        <f>IFERROR(VLOOKUP(B216,Sheet3!$A$1:$I$9444,6,FALSE),0)</f>
        <v>59.97</v>
      </c>
      <c r="D216" s="98">
        <f>IFERROR(VLOOKUP(B216,Sheet3!$A$1:$I$9444,8,FALSE),0)</f>
        <v>35.979999999999997</v>
      </c>
      <c r="E216" s="30"/>
      <c r="F216" s="102">
        <f t="shared" si="20"/>
        <v>0</v>
      </c>
      <c r="G216" s="31" t="str">
        <f>IFERROR(VLOOKUP(B216,Sheet3!$A$1:$I$2444,4,FALSE),"")</f>
        <v>2"</v>
      </c>
      <c r="H216" s="153" t="str">
        <f>IFERROR(VLOOKUP(B216,Sheet3!$A$1:$I$2444,5,FALSE),0)</f>
        <v>2" REDUCING UNION X 3/4" FEMALE NPT FASTPIPE</v>
      </c>
      <c r="I216" s="25">
        <f>IFERROR(VLOOKUP(B216,Sheet3!A209:J1652,9,FALSE),0)</f>
        <v>1.6</v>
      </c>
      <c r="J216" s="26">
        <f t="shared" si="18"/>
        <v>0</v>
      </c>
      <c r="K216" s="3">
        <f t="shared" si="19"/>
        <v>0</v>
      </c>
    </row>
    <row r="217" spans="1:11" ht="12.75" customHeight="1" thickBot="1">
      <c r="A217" s="27"/>
      <c r="B217" s="40" t="s">
        <v>185</v>
      </c>
      <c r="C217" s="41">
        <f>IFERROR(VLOOKUP(B217,Sheet3!$A$1:$I$9444,6,FALSE),0)</f>
        <v>59.97</v>
      </c>
      <c r="D217" s="100">
        <f>IFERROR(VLOOKUP(B217,Sheet3!$A$1:$I$9444,8,FALSE),0)</f>
        <v>35.979999999999997</v>
      </c>
      <c r="E217" s="47"/>
      <c r="F217" s="139">
        <f t="shared" si="20"/>
        <v>0</v>
      </c>
      <c r="G217" s="48" t="str">
        <f>IFERROR(VLOOKUP(B217,Sheet3!$A$1:$I$2444,4,FALSE),"")</f>
        <v>2"</v>
      </c>
      <c r="H217" s="157" t="str">
        <f>IFERROR(VLOOKUP(B217,Sheet3!$A$1:$I$2444,5,FALSE),0)</f>
        <v>2" REDUCING UNION X 1/2" FEMALE NPT FASTPIPE</v>
      </c>
      <c r="I217" s="25">
        <f>IFERROR(VLOOKUP(B217,Sheet3!A210:J1653,9,FALSE),0)</f>
        <v>7</v>
      </c>
      <c r="J217" s="26">
        <f t="shared" si="18"/>
        <v>0</v>
      </c>
      <c r="K217" s="3">
        <f t="shared" si="19"/>
        <v>0</v>
      </c>
    </row>
    <row r="218" spans="1:11" ht="12.75" customHeight="1" thickBot="1">
      <c r="A218" s="33"/>
      <c r="B218" s="142" t="s">
        <v>186</v>
      </c>
      <c r="C218" s="126"/>
      <c r="E218" s="116"/>
      <c r="F218" s="116"/>
      <c r="G218" s="44"/>
      <c r="H218" s="175"/>
      <c r="I218" s="25">
        <f>IFERROR(VLOOKUP(B218,Sheet3!A211:J1654,9,FALSE),0)</f>
        <v>0</v>
      </c>
      <c r="J218" s="26">
        <f t="shared" si="18"/>
        <v>0</v>
      </c>
      <c r="K218" s="3">
        <f t="shared" si="19"/>
        <v>0</v>
      </c>
    </row>
    <row r="219" spans="1:11" ht="12.75" customHeight="1">
      <c r="A219" s="20"/>
      <c r="B219" s="36" t="s">
        <v>187</v>
      </c>
      <c r="C219" s="22">
        <f>IFERROR(VLOOKUP(B219,Sheet3!$A$1:$I$9444,6,FALSE),0)</f>
        <v>26.7</v>
      </c>
      <c r="D219" s="97">
        <f>IFERROR(VLOOKUP(B219,Sheet3!$A$1:$I$9444,8,FALSE),0)</f>
        <v>16.02</v>
      </c>
      <c r="E219" s="23"/>
      <c r="F219" s="169">
        <f t="shared" ref="F219:F230" si="21">D219*E219</f>
        <v>0</v>
      </c>
      <c r="G219" s="170" t="str">
        <f>IFERROR(VLOOKUP(B219,Sheet3!$A$1:$I$2444,4,FALSE),"")</f>
        <v>3/4"</v>
      </c>
      <c r="H219" s="171" t="str">
        <f>IFERROR(VLOOKUP(B219,Sheet3!$A$1:$I$2444,5,FALSE),0)</f>
        <v>3/4" END CAP FASTPIPE</v>
      </c>
      <c r="I219" s="25">
        <f>IFERROR(VLOOKUP(B219,Sheet3!A212:J1655,9,FALSE),0)</f>
        <v>0.19</v>
      </c>
      <c r="J219" s="26">
        <f t="shared" si="18"/>
        <v>0</v>
      </c>
      <c r="K219" s="3">
        <f t="shared" si="19"/>
        <v>0</v>
      </c>
    </row>
    <row r="220" spans="1:11" ht="12.75" customHeight="1">
      <c r="A220" s="27"/>
      <c r="B220" s="32" t="s">
        <v>188</v>
      </c>
      <c r="C220" s="29">
        <f>IFERROR(VLOOKUP(B220,Sheet3!$A$1:$I$9444,6,FALSE),0)</f>
        <v>34.950000000000003</v>
      </c>
      <c r="D220" s="98">
        <f>IFERROR(VLOOKUP(B220,Sheet3!$A$1:$I$9444,8,FALSE),0)</f>
        <v>20.97</v>
      </c>
      <c r="E220" s="30"/>
      <c r="F220" s="102">
        <f t="shared" si="21"/>
        <v>0</v>
      </c>
      <c r="G220" s="31" t="str">
        <f>IFERROR(VLOOKUP(B220,Sheet3!$A$1:$I$2444,4,FALSE),"")</f>
        <v>1"</v>
      </c>
      <c r="H220" s="153" t="str">
        <f>IFERROR(VLOOKUP(B220,Sheet3!$A$1:$I$2444,5,FALSE),0)</f>
        <v>1" END CAP FASTPIPE</v>
      </c>
      <c r="I220" s="25">
        <f>IFERROR(VLOOKUP(B220,Sheet3!A213:J1656,9,FALSE),0)</f>
        <v>0.3</v>
      </c>
      <c r="J220" s="26">
        <f t="shared" si="18"/>
        <v>0</v>
      </c>
      <c r="K220" s="3">
        <f t="shared" si="19"/>
        <v>0</v>
      </c>
    </row>
    <row r="221" spans="1:11" ht="12.75" customHeight="1">
      <c r="A221" s="27"/>
      <c r="B221" s="32" t="s">
        <v>189</v>
      </c>
      <c r="C221" s="29">
        <f>IFERROR(VLOOKUP(B221,Sheet3!$A$1:$I$9444,6,FALSE),0)</f>
        <v>43.5</v>
      </c>
      <c r="D221" s="98">
        <f>IFERROR(VLOOKUP(B221,Sheet3!$A$1:$I$9444,8,FALSE),0)</f>
        <v>26.1</v>
      </c>
      <c r="E221" s="30"/>
      <c r="F221" s="102">
        <f t="shared" si="21"/>
        <v>0</v>
      </c>
      <c r="G221" s="31" t="str">
        <f>IFERROR(VLOOKUP(B221,Sheet3!$A$1:$I$2444,4,FALSE),"")</f>
        <v>1.5"</v>
      </c>
      <c r="H221" s="153" t="str">
        <f>IFERROR(VLOOKUP(B221,Sheet3!$A$1:$I$2444,5,FALSE),0)</f>
        <v>1-1/2" END CAP FASTPIPE</v>
      </c>
      <c r="I221" s="25">
        <f>IFERROR(VLOOKUP(B221,Sheet3!A214:J1657,9,FALSE),0)</f>
        <v>0.18</v>
      </c>
      <c r="J221" s="26">
        <f t="shared" si="18"/>
        <v>0</v>
      </c>
      <c r="K221" s="3">
        <f t="shared" si="19"/>
        <v>0</v>
      </c>
    </row>
    <row r="222" spans="1:11" ht="12.75" customHeight="1">
      <c r="A222" s="27"/>
      <c r="B222" s="32" t="s">
        <v>190</v>
      </c>
      <c r="C222" s="29">
        <f>IFERROR(VLOOKUP(B222,Sheet3!$A$1:$I$9444,6,FALSE),0)</f>
        <v>61.45</v>
      </c>
      <c r="D222" s="98">
        <f>IFERROR(VLOOKUP(B222,Sheet3!$A$1:$I$9444,8,FALSE),0)</f>
        <v>36.869999999999997</v>
      </c>
      <c r="E222" s="30"/>
      <c r="F222" s="102">
        <f t="shared" si="21"/>
        <v>0</v>
      </c>
      <c r="G222" s="31" t="str">
        <f>IFERROR(VLOOKUP(B222,Sheet3!$A$1:$I$2444,4,FALSE),"")</f>
        <v>2"</v>
      </c>
      <c r="H222" s="153" t="str">
        <f>IFERROR(VLOOKUP(B222,Sheet3!$A$1:$I$2444,5,FALSE),0)</f>
        <v>2" END CAP FASTPIPE</v>
      </c>
      <c r="I222" s="25">
        <f>IFERROR(VLOOKUP(B222,Sheet3!A215:J1658,9,FALSE),0)</f>
        <v>0.91</v>
      </c>
      <c r="J222" s="26">
        <f t="shared" si="18"/>
        <v>0</v>
      </c>
      <c r="K222" s="3">
        <f t="shared" si="19"/>
        <v>0</v>
      </c>
    </row>
    <row r="223" spans="1:11" ht="12.75" customHeight="1" thickBot="1">
      <c r="A223" s="33"/>
      <c r="B223" s="32"/>
      <c r="C223" s="29">
        <f>IFERROR(VLOOKUP(B223,Sheet3!$A$1:$I$9444,6,FALSE),0)</f>
        <v>0</v>
      </c>
      <c r="D223" s="98">
        <f>IFERROR(VLOOKUP(B223,Sheet3!$A$1:$I$9444,8,FALSE),0)</f>
        <v>0</v>
      </c>
      <c r="E223" s="30"/>
      <c r="F223" s="102"/>
      <c r="G223" s="31" t="str">
        <f>IFERROR(VLOOKUP(B223,Sheet3!$A$1:$I$2444,4,FALSE),"")</f>
        <v/>
      </c>
      <c r="H223" s="153">
        <f>IFERROR(VLOOKUP(B223,Sheet3!$A$1:$I$2444,5,FALSE),0)</f>
        <v>0</v>
      </c>
      <c r="I223" s="25">
        <f>IFERROR(VLOOKUP(B223,Sheet3!A216:J1659,9,FALSE),0)</f>
        <v>0</v>
      </c>
      <c r="J223" s="26">
        <f t="shared" si="18"/>
        <v>0</v>
      </c>
      <c r="K223" s="3">
        <f t="shared" si="19"/>
        <v>0</v>
      </c>
    </row>
    <row r="224" spans="1:11" ht="12.75" customHeight="1">
      <c r="A224" s="20"/>
      <c r="B224" s="32"/>
      <c r="C224" s="29">
        <f>IFERROR(VLOOKUP(B224,Sheet3!$A$1:$I$9444,6,FALSE),0)</f>
        <v>0</v>
      </c>
      <c r="D224" s="98">
        <f>IFERROR(VLOOKUP(B224,Sheet3!$A$1:$I$9444,8,FALSE),0)</f>
        <v>0</v>
      </c>
      <c r="E224" s="30"/>
      <c r="F224" s="102"/>
      <c r="G224" s="31" t="str">
        <f>IFERROR(VLOOKUP(B224,Sheet3!$A$1:$I$2444,4,FALSE),"")</f>
        <v/>
      </c>
      <c r="H224" s="153">
        <f>IFERROR(VLOOKUP(B224,Sheet3!$A$1:$I$2444,5,FALSE),0)</f>
        <v>0</v>
      </c>
      <c r="I224" s="25">
        <f>IFERROR(VLOOKUP(B224,Sheet3!A217:J1660,9,FALSE),0)</f>
        <v>0</v>
      </c>
      <c r="J224" s="26">
        <f t="shared" si="18"/>
        <v>0</v>
      </c>
      <c r="K224" s="3">
        <f t="shared" si="19"/>
        <v>0</v>
      </c>
    </row>
    <row r="225" spans="1:11" ht="12.75" customHeight="1">
      <c r="A225" s="27"/>
      <c r="B225" s="32" t="s">
        <v>191</v>
      </c>
      <c r="C225" s="29">
        <f>IFERROR(VLOOKUP(B225,Sheet3!$A$1:$I$9444,6,FALSE),0)</f>
        <v>132.4</v>
      </c>
      <c r="D225" s="98">
        <f>IFERROR(VLOOKUP(B225,Sheet3!$A$1:$I$9444,8,FALSE),0)</f>
        <v>79.44</v>
      </c>
      <c r="E225" s="30"/>
      <c r="F225" s="102">
        <f t="shared" si="21"/>
        <v>0</v>
      </c>
      <c r="G225" s="31" t="str">
        <f>IFERROR(VLOOKUP(B225,Sheet3!$A$1:$I$2444,4,FALSE),"")</f>
        <v>3"</v>
      </c>
      <c r="H225" s="153" t="str">
        <f>IFERROR(VLOOKUP(B225,Sheet3!$A$1:$I$2444,5,FALSE),0)</f>
        <v>3" END CAP FASTPIPE INDUSTRIAL</v>
      </c>
      <c r="I225" s="25">
        <f>IFERROR(VLOOKUP(B225,Sheet3!A218:J1661,9,FALSE),0)</f>
        <v>3.1</v>
      </c>
      <c r="J225" s="26">
        <f t="shared" si="18"/>
        <v>0</v>
      </c>
      <c r="K225" s="3">
        <f t="shared" si="19"/>
        <v>0</v>
      </c>
    </row>
    <row r="226" spans="1:11" ht="12.75" customHeight="1">
      <c r="A226" s="27"/>
      <c r="B226" s="32"/>
      <c r="C226" s="29">
        <f>IFERROR(VLOOKUP(B226,Sheet3!$A$1:$I$9444,6,FALSE),0)</f>
        <v>0</v>
      </c>
      <c r="D226" s="98">
        <f>IFERROR(VLOOKUP(B226,Sheet3!$A$1:$I$9444,8,FALSE),0)</f>
        <v>0</v>
      </c>
      <c r="E226" s="30"/>
      <c r="F226" s="102"/>
      <c r="G226" s="31" t="str">
        <f>IFERROR(VLOOKUP(B226,Sheet3!$A$1:$I$2444,4,FALSE),"")</f>
        <v/>
      </c>
      <c r="H226" s="153">
        <f>IFERROR(VLOOKUP(B226,Sheet3!$A$1:$I$2444,5,FALSE),0)</f>
        <v>0</v>
      </c>
      <c r="I226" s="25">
        <f>IFERROR(VLOOKUP(B226,Sheet3!A219:J1662,9,FALSE),0)</f>
        <v>0</v>
      </c>
      <c r="J226" s="26">
        <f t="shared" si="18"/>
        <v>0</v>
      </c>
      <c r="K226" s="3">
        <f t="shared" si="19"/>
        <v>0</v>
      </c>
    </row>
    <row r="227" spans="1:11" ht="12.75" customHeight="1" thickBot="1">
      <c r="A227" s="33"/>
      <c r="B227" s="40"/>
      <c r="C227" s="41">
        <f>IFERROR(VLOOKUP(B227,Sheet3!$A$1:$I$9444,6,FALSE),0)</f>
        <v>0</v>
      </c>
      <c r="D227" s="100">
        <f>IFERROR(VLOOKUP(B227,Sheet3!$A$1:$I$9444,8,FALSE),0)</f>
        <v>0</v>
      </c>
      <c r="E227" s="47"/>
      <c r="F227" s="103"/>
      <c r="G227" s="43" t="str">
        <f>IFERROR(VLOOKUP(B227,Sheet3!$A$1:$I$2444,4,FALSE),"")</f>
        <v/>
      </c>
      <c r="H227" s="154">
        <f>IFERROR(VLOOKUP(B227,Sheet3!$A$1:$I$2444,5,FALSE),0)</f>
        <v>0</v>
      </c>
      <c r="I227" s="25">
        <f>IFERROR(VLOOKUP(B227,Sheet3!A220:J1663,9,FALSE),0)</f>
        <v>0</v>
      </c>
      <c r="J227" s="26">
        <f t="shared" si="18"/>
        <v>0</v>
      </c>
      <c r="K227" s="3">
        <f t="shared" si="19"/>
        <v>0</v>
      </c>
    </row>
    <row r="228" spans="1:11" ht="12.75" customHeight="1">
      <c r="A228" s="20"/>
      <c r="B228" s="36"/>
      <c r="C228" s="22"/>
      <c r="D228" s="97"/>
      <c r="E228" s="23"/>
      <c r="F228" s="101"/>
      <c r="G228" s="170" t="str">
        <f>IFERROR(VLOOKUP(B228,Sheet3!$A$1:$I$2444,4,FALSE),"")</f>
        <v/>
      </c>
      <c r="H228" s="171">
        <f>IFERROR(VLOOKUP(B228,Sheet3!$A$1:$I$2444,5,FALSE),0)</f>
        <v>0</v>
      </c>
      <c r="I228" s="25">
        <f>IFERROR(VLOOKUP(B228,Sheet3!A221:J1664,9,FALSE),0)</f>
        <v>0</v>
      </c>
      <c r="J228" s="26">
        <f t="shared" si="18"/>
        <v>0</v>
      </c>
      <c r="K228" s="3">
        <f t="shared" si="19"/>
        <v>0</v>
      </c>
    </row>
    <row r="229" spans="1:11" ht="12.75" customHeight="1">
      <c r="A229" s="27"/>
      <c r="B229" s="32" t="s">
        <v>192</v>
      </c>
      <c r="C229" s="29">
        <f>IFERROR(VLOOKUP(B229,Sheet3!$A$1:$I$9444,6,FALSE),0)</f>
        <v>180.71</v>
      </c>
      <c r="D229" s="98">
        <f>IFERROR(VLOOKUP(B229,Sheet3!$A$1:$I$9444,8,FALSE),0)</f>
        <v>108.42</v>
      </c>
      <c r="E229" s="30"/>
      <c r="F229" s="102">
        <f t="shared" si="21"/>
        <v>0</v>
      </c>
      <c r="G229" s="31" t="str">
        <f>IFERROR(VLOOKUP(B229,Sheet3!$A$1:$I$2444,4,FALSE),"")</f>
        <v>4"</v>
      </c>
      <c r="H229" s="153" t="str">
        <f>IFERROR(VLOOKUP(B229,Sheet3!$A$1:$I$2444,5,FALSE),0)</f>
        <v>4" END CAP FASTPIPE INDUSTRIAL NEEDS (1) FI8002 to connect to pipe</v>
      </c>
      <c r="I229" s="25">
        <f>IFERROR(VLOOKUP(B229,Sheet3!A222:J1665,9,FALSE),0)</f>
        <v>0.42</v>
      </c>
      <c r="J229" s="26">
        <f t="shared" si="18"/>
        <v>0</v>
      </c>
      <c r="K229" s="3">
        <f t="shared" si="19"/>
        <v>0</v>
      </c>
    </row>
    <row r="230" spans="1:11" ht="12.75" customHeight="1">
      <c r="A230" s="27"/>
      <c r="B230" s="32" t="s">
        <v>193</v>
      </c>
      <c r="C230" s="29">
        <f>IFERROR(VLOOKUP(B230,Sheet3!$A$1:$I$9444,6,FALSE),0)</f>
        <v>199.94</v>
      </c>
      <c r="D230" s="98">
        <f>IFERROR(VLOOKUP(B230,Sheet3!$A$1:$I$9444,8,FALSE),0)</f>
        <v>119.97</v>
      </c>
      <c r="E230" s="30"/>
      <c r="F230" s="102">
        <f t="shared" si="21"/>
        <v>0</v>
      </c>
      <c r="G230" s="31" t="str">
        <f>IFERROR(VLOOKUP(B230,Sheet3!$A$1:$I$2444,4,FALSE),"")</f>
        <v>6"</v>
      </c>
      <c r="H230" s="153" t="str">
        <f>IFERROR(VLOOKUP(B230,Sheet3!$A$1:$I$2444,5,FALSE),0)</f>
        <v>6" END CAP FASTPIPE INDUSTRIAL NEEDS (1) FI9002 to connect to pipe</v>
      </c>
      <c r="I230" s="25">
        <f>IFERROR(VLOOKUP(B230,Sheet3!A223:J1666,9,FALSE),0)</f>
        <v>19</v>
      </c>
      <c r="J230" s="26">
        <f t="shared" si="18"/>
        <v>0</v>
      </c>
      <c r="K230" s="3">
        <f t="shared" si="19"/>
        <v>0</v>
      </c>
    </row>
    <row r="231" spans="1:11" ht="12.75" customHeight="1" thickBot="1">
      <c r="A231" s="27"/>
      <c r="B231" s="40"/>
      <c r="C231" s="41">
        <f>IFERROR(VLOOKUP(B231,Sheet3!$A$1:$I$9444,6,FALSE),0)</f>
        <v>0</v>
      </c>
      <c r="D231" s="100">
        <f>IFERROR(VLOOKUP(B231,Sheet3!$A$1:$I$9444,8,FALSE),0)</f>
        <v>0</v>
      </c>
      <c r="E231" s="42"/>
      <c r="F231" s="103"/>
      <c r="G231" s="48" t="str">
        <f>IFERROR(VLOOKUP(B231,Sheet3!$A$1:$I$2444,4,FALSE),"")</f>
        <v/>
      </c>
      <c r="H231" s="157">
        <f>IFERROR(VLOOKUP(B231,Sheet3!$A$1:$I$2444,5,FALSE),0)</f>
        <v>0</v>
      </c>
      <c r="I231" s="25">
        <f>IFERROR(VLOOKUP(B231,Sheet3!A224:J1667,9,FALSE),0)</f>
        <v>0</v>
      </c>
      <c r="J231" s="26">
        <f t="shared" si="18"/>
        <v>0</v>
      </c>
      <c r="K231" s="3">
        <f t="shared" si="19"/>
        <v>0</v>
      </c>
    </row>
    <row r="232" spans="1:11" ht="12.75" customHeight="1" thickBot="1">
      <c r="A232" s="33"/>
      <c r="B232" s="140" t="s">
        <v>194</v>
      </c>
      <c r="C232" s="126"/>
      <c r="E232" s="116"/>
      <c r="F232" s="19"/>
      <c r="G232" s="44"/>
      <c r="H232" s="175"/>
      <c r="I232" s="25">
        <f>IFERROR(VLOOKUP(B232,Sheet3!A225:J1668,9,FALSE),0)</f>
        <v>0</v>
      </c>
      <c r="J232" s="26">
        <f t="shared" si="18"/>
        <v>0</v>
      </c>
      <c r="K232" s="3">
        <f t="shared" si="19"/>
        <v>0</v>
      </c>
    </row>
    <row r="233" spans="1:11" ht="12.75" customHeight="1">
      <c r="A233" s="27"/>
      <c r="B233" s="58" t="s">
        <v>195</v>
      </c>
      <c r="C233" s="22">
        <f>IFERROR(VLOOKUP(B233,Sheet3!$A$1:$I$9444,6,FALSE),0)</f>
        <v>60.97</v>
      </c>
      <c r="D233" s="97">
        <f>IFERROR(VLOOKUP(B233,Sheet3!$A$1:$I$9444,8,FALSE),0)</f>
        <v>36.58</v>
      </c>
      <c r="E233" s="23"/>
      <c r="F233" s="101">
        <f t="shared" ref="F233:F240" si="22">D233*E233</f>
        <v>0</v>
      </c>
      <c r="G233" s="170" t="str">
        <f>IFERROR(VLOOKUP(B233,Sheet3!$A$1:$I$2444,4,FALSE),"")</f>
        <v>1"</v>
      </c>
      <c r="H233" s="171" t="str">
        <f>IFERROR(VLOOKUP(B233,Sheet3!$A$1:$I$2444,5,FALSE),0)</f>
        <v>1" EXPANSION NPT FEM X FEM</v>
      </c>
      <c r="I233" s="25">
        <f>IFERROR(VLOOKUP(B233,Sheet3!A226:J1669,9,FALSE),0)</f>
        <v>0</v>
      </c>
      <c r="J233" s="26">
        <f t="shared" si="18"/>
        <v>0</v>
      </c>
      <c r="K233" s="3">
        <f t="shared" si="19"/>
        <v>0</v>
      </c>
    </row>
    <row r="234" spans="1:11" ht="12.75" customHeight="1">
      <c r="A234" s="27"/>
      <c r="B234" s="59" t="s">
        <v>196</v>
      </c>
      <c r="C234" s="29">
        <f>IFERROR(VLOOKUP(B234,Sheet3!$A$1:$I$9444,6,FALSE),0)</f>
        <v>86.9</v>
      </c>
      <c r="D234" s="98">
        <f>IFERROR(VLOOKUP(B234,Sheet3!$A$1:$I$9444,8,FALSE),0)</f>
        <v>52.14</v>
      </c>
      <c r="E234" s="30"/>
      <c r="F234" s="102">
        <f t="shared" si="22"/>
        <v>0</v>
      </c>
      <c r="G234" s="31" t="str">
        <f>IFERROR(VLOOKUP(B234,Sheet3!$A$1:$I$2444,4,FALSE),"")</f>
        <v>1-1/2"</v>
      </c>
      <c r="H234" s="153" t="str">
        <f>IFERROR(VLOOKUP(B234,Sheet3!$A$1:$I$2444,5,FALSE),0)</f>
        <v>1-1/2" EXPANSION JOINT NPT FEM X FEM</v>
      </c>
      <c r="I234" s="25">
        <f>IFERROR(VLOOKUP(B234,Sheet3!A227:J1670,9,FALSE),0)</f>
        <v>0</v>
      </c>
      <c r="J234" s="26">
        <f t="shared" si="18"/>
        <v>0</v>
      </c>
      <c r="K234" s="3">
        <f t="shared" si="19"/>
        <v>0</v>
      </c>
    </row>
    <row r="235" spans="1:11" ht="12.75" customHeight="1">
      <c r="A235" s="27"/>
      <c r="B235" s="59" t="s">
        <v>197</v>
      </c>
      <c r="C235" s="29">
        <f>IFERROR(VLOOKUP(B235,Sheet3!$A$1:$I$9444,6,FALSE),0)</f>
        <v>101.29</v>
      </c>
      <c r="D235" s="98">
        <f>IFERROR(VLOOKUP(B235,Sheet3!$A$1:$I$9444,8,FALSE),0)</f>
        <v>60.77</v>
      </c>
      <c r="E235" s="30"/>
      <c r="F235" s="102">
        <f t="shared" si="22"/>
        <v>0</v>
      </c>
      <c r="G235" s="31" t="str">
        <f>IFERROR(VLOOKUP(B235,Sheet3!$A$1:$I$2444,4,FALSE),"")</f>
        <v>2"</v>
      </c>
      <c r="H235" s="153" t="str">
        <f>IFERROR(VLOOKUP(B235,Sheet3!$A$1:$I$2444,5,FALSE),0)</f>
        <v>2" EXPANSION JOINT TU-32-EE NPT FEM X FEM</v>
      </c>
      <c r="I235" s="25">
        <f>IFERROR(VLOOKUP(B235,Sheet3!A228:J1671,9,FALSE),0)</f>
        <v>0</v>
      </c>
      <c r="J235" s="26">
        <f t="shared" si="18"/>
        <v>0</v>
      </c>
      <c r="K235" s="3">
        <f t="shared" si="19"/>
        <v>0</v>
      </c>
    </row>
    <row r="236" spans="1:11" ht="12.75" customHeight="1" thickBot="1">
      <c r="A236" s="33"/>
      <c r="B236" s="40" t="s">
        <v>198</v>
      </c>
      <c r="C236" s="41">
        <f>IFERROR(VLOOKUP(B236,Sheet3!$A$1:$I$9444,6,FALSE),0)</f>
        <v>179.91</v>
      </c>
      <c r="D236" s="100">
        <f>IFERROR(VLOOKUP(B236,Sheet3!$A$1:$I$9444,8,FALSE),0)</f>
        <v>107.95</v>
      </c>
      <c r="E236" s="42"/>
      <c r="F236" s="103">
        <f t="shared" si="22"/>
        <v>0</v>
      </c>
      <c r="G236" s="48" t="str">
        <f>IFERROR(VLOOKUP(B236,Sheet3!$A$1:$I$2444,4,FALSE),"")</f>
        <v>3"</v>
      </c>
      <c r="H236" s="157" t="str">
        <f>IFERROR(VLOOKUP(B236,Sheet3!$A$1:$I$2444,5,FALSE),0)</f>
        <v>3" EXPANSION JOINT NPT FEM X FEM  TU-48-EE</v>
      </c>
      <c r="I236" s="25">
        <f>IFERROR(VLOOKUP(B236,Sheet3!A229:J1672,9,FALSE),0)</f>
        <v>0</v>
      </c>
      <c r="J236" s="26">
        <f t="shared" si="18"/>
        <v>0</v>
      </c>
      <c r="K236" s="3">
        <f t="shared" si="19"/>
        <v>0</v>
      </c>
    </row>
    <row r="237" spans="1:11" ht="12.75" customHeight="1">
      <c r="A237" s="20"/>
      <c r="B237" s="36"/>
      <c r="C237" s="22">
        <f>IFERROR(VLOOKUP(B237,Sheet3!$A$1:$I$9444,6,FALSE),0)</f>
        <v>0</v>
      </c>
      <c r="D237" s="97">
        <f>IFERROR(VLOOKUP(B237,Sheet3!$A$1:$I$9444,8,FALSE),0)</f>
        <v>0</v>
      </c>
      <c r="E237" s="23"/>
      <c r="F237" s="101"/>
      <c r="G237" s="24" t="str">
        <f>IFERROR(VLOOKUP(B237,Sheet3!$A$1:$I$2444,4,FALSE),"")</f>
        <v/>
      </c>
      <c r="H237" s="152">
        <f>IFERROR(VLOOKUP(B237,Sheet3!$A$1:$I$2444,5,FALSE),0)</f>
        <v>0</v>
      </c>
      <c r="I237" s="25">
        <f>IFERROR(VLOOKUP(B237,Sheet3!A230:J1673,9,FALSE),0)</f>
        <v>0</v>
      </c>
      <c r="J237" s="26">
        <f t="shared" si="18"/>
        <v>0</v>
      </c>
      <c r="K237" s="3">
        <f t="shared" si="19"/>
        <v>0</v>
      </c>
    </row>
    <row r="238" spans="1:11" ht="12.75" customHeight="1">
      <c r="A238" s="27"/>
      <c r="B238" s="32"/>
      <c r="C238" s="29">
        <f>IFERROR(VLOOKUP(B238,Sheet3!$A$1:$I$9444,6,FALSE),0)</f>
        <v>0</v>
      </c>
      <c r="D238" s="98">
        <f>IFERROR(VLOOKUP(B238,Sheet3!$A$1:$I$9444,8,FALSE),0)</f>
        <v>0</v>
      </c>
      <c r="E238" s="30"/>
      <c r="F238" s="102"/>
      <c r="G238" s="31" t="str">
        <f>IFERROR(VLOOKUP(B238,Sheet3!$A$1:$I$2444,4,FALSE),"")</f>
        <v/>
      </c>
      <c r="H238" s="153">
        <f>IFERROR(VLOOKUP(B238,Sheet3!$A$1:$I$2444,5,FALSE),0)</f>
        <v>0</v>
      </c>
      <c r="I238" s="25">
        <f>IFERROR(VLOOKUP(B238,Sheet3!A231:J1674,9,FALSE),0)</f>
        <v>0</v>
      </c>
      <c r="J238" s="26">
        <f t="shared" si="18"/>
        <v>0</v>
      </c>
      <c r="K238" s="3">
        <f t="shared" si="19"/>
        <v>0</v>
      </c>
    </row>
    <row r="239" spans="1:11" ht="12.75" customHeight="1">
      <c r="A239" s="27"/>
      <c r="B239" s="59" t="s">
        <v>199</v>
      </c>
      <c r="C239" s="29">
        <f>IFERROR(VLOOKUP(B239,Sheet3!$A$1:$I$9444,6,FALSE),0)</f>
        <v>172.99</v>
      </c>
      <c r="D239" s="98">
        <f>IFERROR(VLOOKUP(B239,Sheet3!$A$1:$I$9444,8,FALSE),0)</f>
        <v>103.79</v>
      </c>
      <c r="E239" s="30"/>
      <c r="F239" s="102">
        <f t="shared" si="22"/>
        <v>0</v>
      </c>
      <c r="G239" s="31" t="str">
        <f>IFERROR(VLOOKUP(B239,Sheet3!$A$1:$I$2444,4,FALSE),"")</f>
        <v>4"</v>
      </c>
      <c r="H239" s="153" t="str">
        <f>IFERROR(VLOOKUP(B239,Sheet3!$A$1:$I$2444,5,FALSE),0)</f>
        <v>4" FLANGE EXPANSION JOINT,  ANSI 150#,  8 bolt x  9.0"" O.D.</v>
      </c>
      <c r="I239" s="25">
        <f>IFERROR(VLOOKUP(B239,Sheet3!A232:J1675,9,FALSE),0)</f>
        <v>0</v>
      </c>
      <c r="J239" s="26">
        <f t="shared" si="18"/>
        <v>0</v>
      </c>
      <c r="K239" s="3">
        <f t="shared" si="19"/>
        <v>0</v>
      </c>
    </row>
    <row r="240" spans="1:11" ht="12.75" customHeight="1">
      <c r="A240" s="27"/>
      <c r="B240" s="59" t="s">
        <v>200</v>
      </c>
      <c r="C240" s="29">
        <f>IFERROR(VLOOKUP(B240,Sheet3!$A$1:$I$9444,6,FALSE),0)</f>
        <v>229.95</v>
      </c>
      <c r="D240" s="98">
        <f>IFERROR(VLOOKUP(B240,Sheet3!$A$1:$I$9444,8,FALSE),0)</f>
        <v>137.97</v>
      </c>
      <c r="E240" s="30"/>
      <c r="F240" s="102">
        <f t="shared" si="22"/>
        <v>0</v>
      </c>
      <c r="G240" s="31" t="str">
        <f>IFERROR(VLOOKUP(B240,Sheet3!$A$1:$I$2444,4,FALSE),"")</f>
        <v>6"</v>
      </c>
      <c r="H240" s="153" t="str">
        <f>IFERROR(VLOOKUP(B240,Sheet3!$A$1:$I$2444,5,FALSE),0)</f>
        <v>6" FLANGE EXPANSION JOINT, ANSI 150#,  8 bolt x  11.0"" O.D.</v>
      </c>
      <c r="I240" s="25">
        <f>IFERROR(VLOOKUP(B240,Sheet3!A233:J1676,9,FALSE),0)</f>
        <v>0</v>
      </c>
      <c r="J240" s="26">
        <f t="shared" si="18"/>
        <v>0</v>
      </c>
      <c r="K240" s="3">
        <f t="shared" si="19"/>
        <v>0</v>
      </c>
    </row>
    <row r="241" spans="1:11" ht="12.75" customHeight="1">
      <c r="A241" s="27"/>
      <c r="B241" s="32"/>
      <c r="C241" s="29">
        <f>IFERROR(VLOOKUP(B241,Sheet3!$A$1:$I$9444,6,FALSE),0)</f>
        <v>0</v>
      </c>
      <c r="D241" s="98">
        <f>IFERROR(VLOOKUP(B241,Sheet3!$A$1:$I$9444,8,FALSE),0)</f>
        <v>0</v>
      </c>
      <c r="E241" s="30"/>
      <c r="F241" s="102"/>
      <c r="G241" s="31" t="str">
        <f>IFERROR(VLOOKUP(B241,Sheet3!$A$1:$I$2444,4,FALSE),"")</f>
        <v/>
      </c>
      <c r="H241" s="153">
        <f>IFERROR(VLOOKUP(B241,Sheet3!$A$1:$I$2444,5,FALSE),0)</f>
        <v>0</v>
      </c>
      <c r="I241" s="25">
        <f>IFERROR(VLOOKUP(B241,Sheet3!A234:J1677,9,FALSE),0)</f>
        <v>0</v>
      </c>
      <c r="J241" s="26">
        <f t="shared" si="18"/>
        <v>0</v>
      </c>
      <c r="K241" s="3">
        <f t="shared" si="19"/>
        <v>0</v>
      </c>
    </row>
    <row r="242" spans="1:11" ht="12.75" customHeight="1" thickBot="1">
      <c r="A242" s="33"/>
      <c r="B242" s="40"/>
      <c r="C242" s="41">
        <f>IFERROR(VLOOKUP(B242,Sheet3!$A$1:$I$9444,6,FALSE),0)</f>
        <v>0</v>
      </c>
      <c r="D242" s="100">
        <f>IFERROR(VLOOKUP(B242,Sheet3!$A$1:$I$9444,8,FALSE),0)</f>
        <v>0</v>
      </c>
      <c r="E242" s="42"/>
      <c r="F242" s="103"/>
      <c r="G242" s="43" t="str">
        <f>IFERROR(VLOOKUP(B242,Sheet3!$A$1:$I$2444,4,FALSE),"")</f>
        <v/>
      </c>
      <c r="H242" s="154">
        <f>IFERROR(VLOOKUP(B242,Sheet3!$A$1:$I$2444,5,FALSE),0)</f>
        <v>0</v>
      </c>
      <c r="I242" s="25">
        <f>IFERROR(VLOOKUP(B242,Sheet3!A235:J1678,9,FALSE),0)</f>
        <v>0</v>
      </c>
      <c r="J242" s="26">
        <f t="shared" si="18"/>
        <v>0</v>
      </c>
      <c r="K242" s="3">
        <f t="shared" si="19"/>
        <v>0</v>
      </c>
    </row>
    <row r="243" spans="1:11" ht="12.75" customHeight="1" thickBot="1">
      <c r="A243" s="20"/>
      <c r="B243" s="125" t="s">
        <v>201</v>
      </c>
      <c r="C243" s="126"/>
      <c r="E243" s="116"/>
      <c r="F243" s="19"/>
      <c r="G243" s="176"/>
      <c r="H243" s="177"/>
      <c r="I243" s="25">
        <f>IFERROR(VLOOKUP(B243,Sheet3!A236:J1679,9,FALSE),0)</f>
        <v>0</v>
      </c>
      <c r="J243" s="26">
        <f t="shared" si="18"/>
        <v>0</v>
      </c>
      <c r="K243" s="3">
        <f t="shared" si="19"/>
        <v>0</v>
      </c>
    </row>
    <row r="244" spans="1:11" ht="12.75" customHeight="1">
      <c r="A244" s="27"/>
      <c r="B244" s="36"/>
      <c r="C244" s="22">
        <f>IFERROR(VLOOKUP(B244,Sheet3!$A$1:$I$9444,6,FALSE),0)</f>
        <v>0</v>
      </c>
      <c r="D244" s="97">
        <f>IFERROR(VLOOKUP(B244,Sheet3!$A$1:$I$9444,8,FALSE),0)</f>
        <v>0</v>
      </c>
      <c r="E244" s="23"/>
      <c r="F244" s="101"/>
      <c r="G244" s="170" t="str">
        <f>IFERROR(VLOOKUP(B244,Sheet3!$A$1:$I$2444,4,FALSE),"")</f>
        <v/>
      </c>
      <c r="H244" s="171">
        <f>IFERROR(VLOOKUP(B244,Sheet3!$A$1:$I$2444,5,FALSE),0)</f>
        <v>0</v>
      </c>
      <c r="I244" s="25">
        <f>IFERROR(VLOOKUP(B244,Sheet3!A237:J1680,9,FALSE),0)</f>
        <v>0</v>
      </c>
      <c r="J244" s="26">
        <f t="shared" si="18"/>
        <v>0</v>
      </c>
      <c r="K244" s="3">
        <f t="shared" si="19"/>
        <v>0</v>
      </c>
    </row>
    <row r="245" spans="1:11" ht="12.75" customHeight="1">
      <c r="A245" s="27"/>
      <c r="B245" s="32" t="s">
        <v>202</v>
      </c>
      <c r="C245" s="29">
        <f>IFERROR(VLOOKUP(B245,Sheet3!$A$1:$I$9444,6,FALSE),0)</f>
        <v>182.75</v>
      </c>
      <c r="D245" s="98">
        <f>IFERROR(VLOOKUP(B245,Sheet3!$A$1:$I$9444,8,FALSE),0)</f>
        <v>109.65</v>
      </c>
      <c r="E245" s="30"/>
      <c r="F245" s="102">
        <f t="shared" ref="F245:F258" si="23">D245*E245</f>
        <v>0</v>
      </c>
      <c r="G245" s="31" t="str">
        <f>IFERROR(VLOOKUP(B245,Sheet3!$A$1:$I$2444,4,FALSE),"")</f>
        <v>3"</v>
      </c>
      <c r="H245" s="153" t="str">
        <f>IFERROR(VLOOKUP(B245,Sheet3!$A$1:$I$2444,5,FALSE),0)</f>
        <v>3" FLANGE FASTPIPE  COMPRESSION X FLANGE   4 HOLE, 7-1/2" OD, ANSI 150#</v>
      </c>
      <c r="I245" s="25">
        <f>IFERROR(VLOOKUP(B245,Sheet3!A238:J1681,9,FALSE),0)</f>
        <v>11.9</v>
      </c>
      <c r="J245" s="26">
        <f t="shared" si="18"/>
        <v>0</v>
      </c>
      <c r="K245" s="3">
        <f t="shared" si="19"/>
        <v>0</v>
      </c>
    </row>
    <row r="246" spans="1:11" ht="12.75" customHeight="1">
      <c r="A246" s="27"/>
      <c r="B246" s="32"/>
      <c r="C246" s="29">
        <f>IFERROR(VLOOKUP(B246,Sheet3!$A$1:$I$9444,6,FALSE),0)</f>
        <v>0</v>
      </c>
      <c r="D246" s="98">
        <f>IFERROR(VLOOKUP(B246,Sheet3!$A$1:$I$9444,8,FALSE),0)</f>
        <v>0</v>
      </c>
      <c r="E246" s="30"/>
      <c r="F246" s="102"/>
      <c r="G246" s="31" t="str">
        <f>IFERROR(VLOOKUP(B246,Sheet3!$A$1:$I$2444,4,FALSE),"")</f>
        <v/>
      </c>
      <c r="H246" s="153">
        <f>IFERROR(VLOOKUP(B246,Sheet3!$A$1:$I$2444,5,FALSE),0)</f>
        <v>0</v>
      </c>
      <c r="I246" s="25">
        <f>IFERROR(VLOOKUP(B246,Sheet3!A239:J1682,9,FALSE),0)</f>
        <v>0</v>
      </c>
      <c r="J246" s="26">
        <f t="shared" si="18"/>
        <v>0</v>
      </c>
      <c r="K246" s="3">
        <f t="shared" si="19"/>
        <v>0</v>
      </c>
    </row>
    <row r="247" spans="1:11" ht="12.75" customHeight="1" thickBot="1">
      <c r="A247" s="27"/>
      <c r="B247" s="40"/>
      <c r="C247" s="41">
        <f>IFERROR(VLOOKUP(B247,Sheet3!$A$1:$I$9444,6,FALSE),0)</f>
        <v>0</v>
      </c>
      <c r="D247" s="100">
        <f>IFERROR(VLOOKUP(B247,Sheet3!$A$1:$I$9444,8,FALSE),0)</f>
        <v>0</v>
      </c>
      <c r="E247" s="30"/>
      <c r="F247" s="103"/>
      <c r="G247" s="48" t="str">
        <f>IFERROR(VLOOKUP(B247,Sheet3!$A$1:$I$2444,4,FALSE),"")</f>
        <v/>
      </c>
      <c r="H247" s="157">
        <f>IFERROR(VLOOKUP(B247,Sheet3!$A$1:$I$2444,5,FALSE),0)</f>
        <v>0</v>
      </c>
      <c r="I247" s="25">
        <f>IFERROR(VLOOKUP(B247,Sheet3!A240:J1683,9,FALSE),0)</f>
        <v>0</v>
      </c>
      <c r="J247" s="26">
        <f t="shared" si="18"/>
        <v>0</v>
      </c>
      <c r="K247" s="3">
        <f t="shared" si="19"/>
        <v>0</v>
      </c>
    </row>
    <row r="248" spans="1:11" ht="12.75" customHeight="1">
      <c r="A248" s="34"/>
      <c r="B248" s="36"/>
      <c r="C248" s="22">
        <f>IFERROR(VLOOKUP(B248,Sheet3!$A$1:$I$9444,6,FALSE),0)</f>
        <v>0</v>
      </c>
      <c r="D248" s="97">
        <f>IFERROR(VLOOKUP(B248,Sheet3!$A$1:$I$9444,8,FALSE),0)</f>
        <v>0</v>
      </c>
      <c r="E248" s="23"/>
      <c r="F248" s="101"/>
      <c r="G248" s="24" t="str">
        <f>IFERROR(VLOOKUP(B248,Sheet3!$A$1:$I$2444,4,FALSE),"")</f>
        <v/>
      </c>
      <c r="H248" s="152">
        <f>IFERROR(VLOOKUP(B248,Sheet3!$A$1:$I$2444,5,FALSE),0)</f>
        <v>0</v>
      </c>
      <c r="I248" s="25">
        <f>IFERROR(VLOOKUP(B248,Sheet3!A241:J1684,9,FALSE),0)</f>
        <v>0</v>
      </c>
      <c r="J248" s="26">
        <f t="shared" si="18"/>
        <v>0</v>
      </c>
      <c r="K248" s="3">
        <f t="shared" si="19"/>
        <v>0</v>
      </c>
    </row>
    <row r="249" spans="1:11" ht="12.75" customHeight="1">
      <c r="A249" s="35"/>
      <c r="B249" s="32"/>
      <c r="C249" s="29">
        <f>IFERROR(VLOOKUP(B249,Sheet3!$A$1:$I$9444,6,FALSE),0)</f>
        <v>0</v>
      </c>
      <c r="D249" s="98">
        <f>IFERROR(VLOOKUP(B249,Sheet3!$A$1:$I$9444,8,FALSE),0)</f>
        <v>0</v>
      </c>
      <c r="E249" s="30"/>
      <c r="F249" s="102"/>
      <c r="G249" s="31" t="str">
        <f>IFERROR(VLOOKUP(B249,Sheet3!$A$1:$I$2444,4,FALSE),"")</f>
        <v/>
      </c>
      <c r="H249" s="153">
        <f>IFERROR(VLOOKUP(B249,Sheet3!$A$1:$I$2444,5,FALSE),0)</f>
        <v>0</v>
      </c>
      <c r="I249" s="25">
        <f>IFERROR(VLOOKUP(B249,Sheet3!A242:J1685,9,FALSE),0)</f>
        <v>0</v>
      </c>
      <c r="J249" s="26">
        <f t="shared" si="18"/>
        <v>0</v>
      </c>
      <c r="K249" s="3">
        <f t="shared" si="19"/>
        <v>0</v>
      </c>
    </row>
    <row r="250" spans="1:11" ht="12.75" customHeight="1">
      <c r="A250" s="35"/>
      <c r="B250" s="32" t="s">
        <v>203</v>
      </c>
      <c r="C250" s="29">
        <f>IFERROR(VLOOKUP(B250,Sheet3!$A$1:$I$9444,6,FALSE),0)</f>
        <v>159.24</v>
      </c>
      <c r="D250" s="98">
        <f>IFERROR(VLOOKUP(B250,Sheet3!$A$1:$I$9444,8,FALSE),0)</f>
        <v>95.54</v>
      </c>
      <c r="E250" s="30"/>
      <c r="F250" s="102">
        <f t="shared" si="23"/>
        <v>0</v>
      </c>
      <c r="G250" s="31" t="str">
        <f>IFERROR(VLOOKUP(B250,Sheet3!$A$1:$I$2444,4,FALSE),"")</f>
        <v>4"</v>
      </c>
      <c r="H250" s="153" t="str">
        <f>IFERROR(VLOOKUP(B250,Sheet3!$A$1:$I$2444,5,FALSE),0)</f>
        <v>4" FLANGE , ANSI 150#, 9.0" OD X 8 BOLT FASTPIPE INDUSTRIAL  needs (1) FI8002 to connect to pipe</v>
      </c>
      <c r="I250" s="25">
        <f>IFERROR(VLOOKUP(B250,Sheet3!A243:J1686,9,FALSE),0)</f>
        <v>3.55</v>
      </c>
      <c r="J250" s="26">
        <f t="shared" si="18"/>
        <v>0</v>
      </c>
      <c r="K250" s="3">
        <f t="shared" si="19"/>
        <v>0</v>
      </c>
    </row>
    <row r="251" spans="1:11" ht="12.75" customHeight="1">
      <c r="A251" s="35"/>
      <c r="B251" s="32" t="s">
        <v>204</v>
      </c>
      <c r="C251" s="29">
        <f>IFERROR(VLOOKUP(B251,Sheet3!$A$1:$I$9444,6,FALSE),0)</f>
        <v>219.5</v>
      </c>
      <c r="D251" s="98">
        <f>IFERROR(VLOOKUP(B251,Sheet3!$A$1:$I$9444,8,FALSE),0)</f>
        <v>131.69999999999999</v>
      </c>
      <c r="E251" s="30"/>
      <c r="F251" s="102">
        <f t="shared" si="23"/>
        <v>0</v>
      </c>
      <c r="G251" s="31" t="str">
        <f>IFERROR(VLOOKUP(B251,Sheet3!$A$1:$I$2444,4,FALSE),"")</f>
        <v>6"</v>
      </c>
      <c r="H251" s="153" t="str">
        <f>IFERROR(VLOOKUP(B251,Sheet3!$A$1:$I$2444,5,FALSE),0)</f>
        <v>6" FLANGE, ANSI 150#, 11.0" OD X 8 BOLT FASTPIPE INDUSTRIAL NEEDS (1) FI9002 TO CONNECT TO PIPE</v>
      </c>
      <c r="I251" s="25">
        <f>IFERROR(VLOOKUP(B251,Sheet3!A244:J1687,9,FALSE),0)</f>
        <v>5.2</v>
      </c>
      <c r="J251" s="26">
        <f t="shared" si="18"/>
        <v>0</v>
      </c>
      <c r="K251" s="3">
        <f t="shared" si="19"/>
        <v>0</v>
      </c>
    </row>
    <row r="252" spans="1:11" ht="12.75" customHeight="1">
      <c r="A252" s="35"/>
      <c r="B252" s="32"/>
      <c r="C252" s="29">
        <f>IFERROR(VLOOKUP(B252,Sheet3!$A$1:$I$9444,6,FALSE),0)</f>
        <v>0</v>
      </c>
      <c r="D252" s="98">
        <f>IFERROR(VLOOKUP(B252,Sheet3!$A$1:$I$9444,8,FALSE),0)</f>
        <v>0</v>
      </c>
      <c r="E252" s="30"/>
      <c r="F252" s="102"/>
      <c r="G252" s="31" t="str">
        <f>IFERROR(VLOOKUP(B252,Sheet3!$A$1:$I$2444,4,FALSE),"")</f>
        <v/>
      </c>
      <c r="H252" s="153">
        <f>IFERROR(VLOOKUP(B252,Sheet3!$A$1:$I$2444,5,FALSE),0)</f>
        <v>0</v>
      </c>
      <c r="I252" s="25">
        <f>IFERROR(VLOOKUP(B252,Sheet3!A245:J1688,9,FALSE),0)</f>
        <v>0</v>
      </c>
      <c r="J252" s="26">
        <f t="shared" si="18"/>
        <v>0</v>
      </c>
      <c r="K252" s="3">
        <f t="shared" si="19"/>
        <v>0</v>
      </c>
    </row>
    <row r="253" spans="1:11" ht="12.75" customHeight="1" thickBot="1">
      <c r="A253" s="50"/>
      <c r="B253" s="40"/>
      <c r="C253" s="41">
        <f>IFERROR(VLOOKUP(B253,Sheet3!$A$1:$I$9444,6,FALSE),0)</f>
        <v>0</v>
      </c>
      <c r="D253" s="100">
        <f>IFERROR(VLOOKUP(B253,Sheet3!$A$1:$I$9444,8,FALSE),0)</f>
        <v>0</v>
      </c>
      <c r="E253" s="42"/>
      <c r="F253" s="103"/>
      <c r="G253" s="43" t="str">
        <f>IFERROR(VLOOKUP(B253,Sheet3!$A$1:$I$2444,4,FALSE),"")</f>
        <v/>
      </c>
      <c r="H253" s="154">
        <f>IFERROR(VLOOKUP(B253,Sheet3!$A$1:$I$2444,5,FALSE),0)</f>
        <v>0</v>
      </c>
      <c r="I253" s="25">
        <f>IFERROR(VLOOKUP(B253,Sheet3!A246:J1689,9,FALSE),0)</f>
        <v>0</v>
      </c>
      <c r="J253" s="26">
        <f t="shared" si="18"/>
        <v>0</v>
      </c>
      <c r="K253" s="3">
        <f t="shared" si="19"/>
        <v>0</v>
      </c>
    </row>
    <row r="254" spans="1:11" ht="12.75" customHeight="1">
      <c r="A254" s="20"/>
      <c r="B254" s="36"/>
      <c r="C254" s="22">
        <f>IFERROR(VLOOKUP(B254,Sheet3!$A$1:$I$9444,6,FALSE),0)</f>
        <v>0</v>
      </c>
      <c r="D254" s="97">
        <f>IFERROR(VLOOKUP(B254,Sheet3!$A$1:$I$9444,8,FALSE),0)</f>
        <v>0</v>
      </c>
      <c r="E254" s="23"/>
      <c r="F254" s="101"/>
      <c r="G254" s="170" t="str">
        <f>IFERROR(VLOOKUP(B254,Sheet3!$A$1:$I$2444,4,FALSE),"")</f>
        <v/>
      </c>
      <c r="H254" s="171">
        <f>IFERROR(VLOOKUP(B254,Sheet3!$A$1:$I$2444,5,FALSE),0)</f>
        <v>0</v>
      </c>
      <c r="I254" s="25">
        <f>IFERROR(VLOOKUP(B254,Sheet3!A247:J1690,9,FALSE),0)</f>
        <v>0</v>
      </c>
      <c r="J254" s="26">
        <f t="shared" si="18"/>
        <v>0</v>
      </c>
      <c r="K254" s="3">
        <f t="shared" si="19"/>
        <v>0</v>
      </c>
    </row>
    <row r="255" spans="1:11" ht="12.75" customHeight="1">
      <c r="A255" s="27"/>
      <c r="B255" s="32"/>
      <c r="C255" s="29">
        <f>IFERROR(VLOOKUP(B255,Sheet3!$A$1:$I$9444,6,FALSE),0)</f>
        <v>0</v>
      </c>
      <c r="D255" s="98">
        <f>IFERROR(VLOOKUP(B255,Sheet3!$A$1:$I$9444,8,FALSE),0)</f>
        <v>0</v>
      </c>
      <c r="E255" s="30"/>
      <c r="F255" s="102"/>
      <c r="G255" s="31" t="str">
        <f>IFERROR(VLOOKUP(B255,Sheet3!$A$1:$I$2444,4,FALSE),"")</f>
        <v/>
      </c>
      <c r="H255" s="153">
        <f>IFERROR(VLOOKUP(B255,Sheet3!$A$1:$I$2444,5,FALSE),0)</f>
        <v>0</v>
      </c>
      <c r="I255" s="25">
        <f>IFERROR(VLOOKUP(B255,Sheet3!A248:J1691,9,FALSE),0)</f>
        <v>0</v>
      </c>
      <c r="J255" s="26">
        <f t="shared" si="18"/>
        <v>0</v>
      </c>
      <c r="K255" s="3">
        <f t="shared" si="19"/>
        <v>0</v>
      </c>
    </row>
    <row r="256" spans="1:11" ht="12.75" customHeight="1">
      <c r="A256" s="27"/>
      <c r="B256" s="32" t="s">
        <v>205</v>
      </c>
      <c r="C256" s="29">
        <f>IFERROR(VLOOKUP(B256,Sheet3!$A$1:$I$9444,6,FALSE),0)</f>
        <v>44.98</v>
      </c>
      <c r="D256" s="98">
        <f>IFERROR(VLOOKUP(B256,Sheet3!$A$1:$I$9444,8,FALSE),0)</f>
        <v>26.99</v>
      </c>
      <c r="E256" s="30"/>
      <c r="F256" s="102">
        <f t="shared" si="23"/>
        <v>0</v>
      </c>
      <c r="G256" s="31" t="str">
        <f>IFERROR(VLOOKUP(B256,Sheet3!$A$1:$I$2444,4,FALSE),"")</f>
        <v>3"</v>
      </c>
      <c r="H256" s="153" t="str">
        <f>IFERROR(VLOOKUP(B256,Sheet3!$A$1:$I$2444,5,FALSE),0)</f>
        <v>3" FASTPIPE FLANGE GASKET AND BOLT SET,  bolts are 2-3/4" Long, ANSI 150#, BOLT HOLE</v>
      </c>
      <c r="I256" s="25">
        <f>IFERROR(VLOOKUP(B256,Sheet3!A249:J1692,9,FALSE),0)</f>
        <v>2.5</v>
      </c>
      <c r="J256" s="26">
        <f t="shared" si="18"/>
        <v>0</v>
      </c>
      <c r="K256" s="3">
        <f t="shared" si="19"/>
        <v>0</v>
      </c>
    </row>
    <row r="257" spans="1:11" ht="12.75" customHeight="1">
      <c r="A257" s="27"/>
      <c r="B257" s="32" t="s">
        <v>206</v>
      </c>
      <c r="C257" s="29">
        <f>IFERROR(VLOOKUP(B257,Sheet3!$A$1:$I$9444,6,FALSE),0)</f>
        <v>85.59</v>
      </c>
      <c r="D257" s="98">
        <f>IFERROR(VLOOKUP(B257,Sheet3!$A$1:$I$9444,8,FALSE),0)</f>
        <v>51.35</v>
      </c>
      <c r="E257" s="30"/>
      <c r="F257" s="102">
        <f t="shared" si="23"/>
        <v>0</v>
      </c>
      <c r="G257" s="31" t="str">
        <f>IFERROR(VLOOKUP(B257,Sheet3!$A$1:$I$2444,4,FALSE),"")</f>
        <v>4"</v>
      </c>
      <c r="H257" s="153" t="str">
        <f>IFERROR(VLOOKUP(B257,Sheet3!$A$1:$I$2444,5,FALSE),0)</f>
        <v>4" FASTPIPE FLANGE GASKET AND BOLT SET,  BOLTS ARE 3" LONG, ANSI 150#, 8 BOLT HOLE</v>
      </c>
      <c r="I257" s="25">
        <f>IFERROR(VLOOKUP(B257,Sheet3!A250:J1693,9,FALSE),0)</f>
        <v>3.55</v>
      </c>
      <c r="J257" s="26">
        <f t="shared" si="18"/>
        <v>0</v>
      </c>
      <c r="K257" s="3">
        <f t="shared" si="19"/>
        <v>0</v>
      </c>
    </row>
    <row r="258" spans="1:11" ht="12.75" customHeight="1">
      <c r="A258" s="27"/>
      <c r="B258" s="32" t="s">
        <v>207</v>
      </c>
      <c r="C258" s="29">
        <f>IFERROR(VLOOKUP(B258,Sheet3!$A$1:$I$9444,6,FALSE),0)</f>
        <v>125.79</v>
      </c>
      <c r="D258" s="98">
        <f>IFERROR(VLOOKUP(B258,Sheet3!$A$1:$I$9444,8,FALSE),0)</f>
        <v>75.47</v>
      </c>
      <c r="E258" s="30"/>
      <c r="F258" s="102">
        <f t="shared" si="23"/>
        <v>0</v>
      </c>
      <c r="G258" s="31" t="str">
        <f>IFERROR(VLOOKUP(B258,Sheet3!$A$1:$I$2444,4,FALSE),"")</f>
        <v>6"</v>
      </c>
      <c r="H258" s="153" t="str">
        <f>IFERROR(VLOOKUP(B258,Sheet3!$A$1:$I$2444,5,FALSE),0)</f>
        <v>6" FASTPIPE FLANGE GASKET AND BOLT SET,  bolts are 3-1/4"" Long, 8 BOLT HOLE</v>
      </c>
      <c r="I258" s="25">
        <f>IFERROR(VLOOKUP(B258,Sheet3!A251:J1694,9,FALSE),0)</f>
        <v>44</v>
      </c>
      <c r="J258" s="26">
        <f t="shared" si="18"/>
        <v>0</v>
      </c>
      <c r="K258" s="3">
        <f t="shared" si="19"/>
        <v>0</v>
      </c>
    </row>
    <row r="259" spans="1:11" ht="12.75" customHeight="1">
      <c r="A259" s="27"/>
      <c r="B259" s="32"/>
      <c r="C259" s="29">
        <f>IFERROR(VLOOKUP(B259,Sheet3!$A$1:$I$9444,6,FALSE),0)</f>
        <v>0</v>
      </c>
      <c r="D259" s="98">
        <f>IFERROR(VLOOKUP(B259,Sheet3!$A$1:$I$9444,8,FALSE),0)</f>
        <v>0</v>
      </c>
      <c r="E259" s="30"/>
      <c r="F259" s="102"/>
      <c r="G259" s="31" t="str">
        <f>IFERROR(VLOOKUP(B259,Sheet3!$A$1:$I$2444,4,FALSE),"")</f>
        <v/>
      </c>
      <c r="H259" s="153">
        <f>IFERROR(VLOOKUP(B259,Sheet3!$A$1:$I$2444,5,FALSE),0)</f>
        <v>0</v>
      </c>
      <c r="I259" s="25">
        <f>IFERROR(VLOOKUP(B259,Sheet3!A252:J1695,9,FALSE),0)</f>
        <v>0</v>
      </c>
      <c r="J259" s="26">
        <f t="shared" si="18"/>
        <v>0</v>
      </c>
      <c r="K259" s="3">
        <f t="shared" si="19"/>
        <v>0</v>
      </c>
    </row>
    <row r="260" spans="1:11" ht="12.75" customHeight="1" thickBot="1">
      <c r="A260" s="33"/>
      <c r="B260" s="40"/>
      <c r="C260" s="41">
        <f>IFERROR(VLOOKUP(B260,Sheet3!$A$1:$I$9444,6,FALSE),0)</f>
        <v>0</v>
      </c>
      <c r="D260" s="100">
        <f>IFERROR(VLOOKUP(B260,Sheet3!$A$1:$I$9444,8,FALSE),0)</f>
        <v>0</v>
      </c>
      <c r="E260" s="42"/>
      <c r="F260" s="103"/>
      <c r="G260" s="43" t="str">
        <f>IFERROR(VLOOKUP(B260,Sheet3!$A$1:$I$2444,4,FALSE),"")</f>
        <v/>
      </c>
      <c r="H260" s="154">
        <f>IFERROR(VLOOKUP(B260,Sheet3!$A$1:$I$2444,5,FALSE),0)</f>
        <v>0</v>
      </c>
      <c r="I260" s="25">
        <f>IFERROR(VLOOKUP(B260,Sheet3!A253:J1696,9,FALSE),0)</f>
        <v>0</v>
      </c>
      <c r="J260" s="26">
        <f t="shared" ref="J260:J323" si="24">I260*E260</f>
        <v>0</v>
      </c>
      <c r="K260" s="3">
        <f t="shared" ref="K260:K323" si="25">E260*C260</f>
        <v>0</v>
      </c>
    </row>
    <row r="261" spans="1:11" ht="12.75" customHeight="1" thickBot="1">
      <c r="A261" s="20"/>
      <c r="B261" s="125" t="s">
        <v>208</v>
      </c>
      <c r="C261" s="126"/>
      <c r="E261" s="116"/>
      <c r="F261" s="19"/>
      <c r="G261" s="123"/>
      <c r="H261" s="155"/>
      <c r="I261" s="25">
        <f>IFERROR(VLOOKUP(B261,Sheet3!A254:J1697,9,FALSE),0)</f>
        <v>0</v>
      </c>
      <c r="J261" s="26">
        <f t="shared" si="24"/>
        <v>0</v>
      </c>
      <c r="K261" s="3">
        <f t="shared" si="25"/>
        <v>0</v>
      </c>
    </row>
    <row r="262" spans="1:11" ht="12.75" customHeight="1">
      <c r="A262" s="27"/>
      <c r="B262" s="36" t="s">
        <v>209</v>
      </c>
      <c r="C262" s="22">
        <f>IFERROR(VLOOKUP(B262,Sheet3!$A$1:$I$9444,6,FALSE),0)</f>
        <v>44.5</v>
      </c>
      <c r="D262" s="97">
        <f>IFERROR(VLOOKUP(B262,Sheet3!$A$1:$I$9444,8,FALSE),0)</f>
        <v>26.7</v>
      </c>
      <c r="E262" s="23"/>
      <c r="F262" s="101">
        <f t="shared" ref="F262:F272" si="26">D262*E262</f>
        <v>0</v>
      </c>
      <c r="G262" s="24" t="str">
        <f>IFERROR(VLOOKUP(B262,Sheet3!$A$1:$I$2444,4,FALSE),"")</f>
        <v>3/4"</v>
      </c>
      <c r="H262" s="152" t="str">
        <f>IFERROR(VLOOKUP(B262,Sheet3!$A$1:$I$2444,5,FALSE),0)</f>
        <v>3/4" FASTPIPE MULTI PORT WALL OUTLET, 1/2" NPT (4X)</v>
      </c>
      <c r="I262" s="25">
        <f>IFERROR(VLOOKUP(B262,Sheet3!A255:J1698,9,FALSE),0)</f>
        <v>0</v>
      </c>
      <c r="J262" s="26">
        <f t="shared" si="24"/>
        <v>0</v>
      </c>
      <c r="K262" s="3">
        <f t="shared" si="25"/>
        <v>0</v>
      </c>
    </row>
    <row r="263" spans="1:11" ht="12.75" customHeight="1">
      <c r="A263" s="27"/>
      <c r="B263" s="32" t="s">
        <v>210</v>
      </c>
      <c r="C263" s="29">
        <f>IFERROR(VLOOKUP(B263,Sheet3!$A$1:$I$9444,6,FALSE),0)</f>
        <v>44.29</v>
      </c>
      <c r="D263" s="98">
        <f>IFERROR(VLOOKUP(B263,Sheet3!$A$1:$I$9444,8,FALSE),0)</f>
        <v>26.58</v>
      </c>
      <c r="E263" s="30"/>
      <c r="F263" s="102">
        <f t="shared" si="26"/>
        <v>0</v>
      </c>
      <c r="G263" s="31" t="str">
        <f>IFERROR(VLOOKUP(B263,Sheet3!$A$1:$I$2444,4,FALSE),"")</f>
        <v>1"</v>
      </c>
      <c r="H263" s="153" t="str">
        <f>IFERROR(VLOOKUP(B263,Sheet3!$A$1:$I$2444,5,FALSE),0)</f>
        <v>1 " FASTPIPE MULTI PORT WALL OUTLET, 1/2" NPT (4X)</v>
      </c>
      <c r="I263" s="25">
        <f>IFERROR(VLOOKUP(B263,Sheet3!A256:J1699,9,FALSE),0)</f>
        <v>1.71</v>
      </c>
      <c r="J263" s="26">
        <f t="shared" si="24"/>
        <v>0</v>
      </c>
      <c r="K263" s="3">
        <f t="shared" si="25"/>
        <v>0</v>
      </c>
    </row>
    <row r="264" spans="1:11" ht="12.75" customHeight="1">
      <c r="A264" s="27"/>
      <c r="B264" s="32"/>
      <c r="C264" s="29">
        <f>IFERROR(VLOOKUP(B264,Sheet3!$A$1:$I$9444,6,FALSE),0)</f>
        <v>0</v>
      </c>
      <c r="D264" s="98">
        <f>IFERROR(VLOOKUP(B264,Sheet3!$A$1:$I$9444,8,FALSE),0)</f>
        <v>0</v>
      </c>
      <c r="E264" s="52"/>
      <c r="F264" s="102">
        <f t="shared" si="26"/>
        <v>0</v>
      </c>
      <c r="G264" s="31" t="str">
        <f>IFERROR(VLOOKUP(B264,Sheet3!$A$1:$I$2444,4,FALSE),"")</f>
        <v/>
      </c>
      <c r="H264" s="153">
        <f>IFERROR(VLOOKUP(B264,Sheet3!$A$1:$I$2444,5,FALSE),0)</f>
        <v>0</v>
      </c>
      <c r="I264" s="25">
        <f>IFERROR(VLOOKUP(B264,Sheet3!A257:J1700,9,FALSE),0)</f>
        <v>0</v>
      </c>
      <c r="J264" s="26">
        <f t="shared" si="24"/>
        <v>0</v>
      </c>
      <c r="K264" s="3">
        <f t="shared" si="25"/>
        <v>0</v>
      </c>
    </row>
    <row r="265" spans="1:11" ht="12.75" customHeight="1">
      <c r="A265" s="27"/>
      <c r="B265" s="32"/>
      <c r="C265" s="29">
        <f>IFERROR(VLOOKUP(B265,Sheet3!$A$1:$I$9444,6,FALSE),0)</f>
        <v>0</v>
      </c>
      <c r="D265" s="98">
        <f>IFERROR(VLOOKUP(B265,Sheet3!$A$1:$I$9444,8,FALSE),0)</f>
        <v>0</v>
      </c>
      <c r="E265" s="52"/>
      <c r="F265" s="102">
        <f t="shared" si="26"/>
        <v>0</v>
      </c>
      <c r="G265" s="31" t="str">
        <f>IFERROR(VLOOKUP(B265,Sheet3!$A$1:$I$2444,4,FALSE),"")</f>
        <v/>
      </c>
      <c r="H265" s="153">
        <f>IFERROR(VLOOKUP(B265,Sheet3!$A$1:$I$2444,5,FALSE),0)</f>
        <v>0</v>
      </c>
      <c r="I265" s="25">
        <f>IFERROR(VLOOKUP(B265,Sheet3!A258:J1701,9,FALSE),0)</f>
        <v>0</v>
      </c>
      <c r="J265" s="26">
        <f t="shared" si="24"/>
        <v>0</v>
      </c>
      <c r="K265" s="3">
        <f t="shared" si="25"/>
        <v>0</v>
      </c>
    </row>
    <row r="266" spans="1:11" ht="12.75" customHeight="1">
      <c r="A266" s="27"/>
      <c r="B266" s="32"/>
      <c r="C266" s="29">
        <f>IFERROR(VLOOKUP(B266,Sheet3!$A$1:$I$9444,6,FALSE),0)</f>
        <v>0</v>
      </c>
      <c r="D266" s="98">
        <f>IFERROR(VLOOKUP(B266,Sheet3!$A$1:$I$9444,8,FALSE),0)</f>
        <v>0</v>
      </c>
      <c r="E266" s="30"/>
      <c r="F266" s="102">
        <f t="shared" si="26"/>
        <v>0</v>
      </c>
      <c r="G266" s="31" t="str">
        <f>IFERROR(VLOOKUP(B266,Sheet3!$A$1:$I$2444,4,FALSE),"")</f>
        <v/>
      </c>
      <c r="H266" s="153">
        <f>IFERROR(VLOOKUP(B266,Sheet3!$A$1:$I$2444,5,FALSE),0)</f>
        <v>0</v>
      </c>
      <c r="I266" s="25">
        <f>IFERROR(VLOOKUP(B266,Sheet3!A259:J1702,9,FALSE),0)</f>
        <v>0</v>
      </c>
      <c r="J266" s="26">
        <f t="shared" si="24"/>
        <v>0</v>
      </c>
      <c r="K266" s="3">
        <f t="shared" si="25"/>
        <v>0</v>
      </c>
    </row>
    <row r="267" spans="1:11" ht="12.75" customHeight="1">
      <c r="A267" s="27"/>
      <c r="B267" s="32"/>
      <c r="C267" s="29">
        <f>IFERROR(VLOOKUP(B267,Sheet3!$A$1:$I$9444,6,FALSE),0)</f>
        <v>0</v>
      </c>
      <c r="D267" s="98">
        <f>IFERROR(VLOOKUP(B267,Sheet3!$A$1:$I$9444,8,FALSE),0)</f>
        <v>0</v>
      </c>
      <c r="E267" s="30"/>
      <c r="F267" s="102">
        <f t="shared" si="26"/>
        <v>0</v>
      </c>
      <c r="G267" s="31" t="str">
        <f>IFERROR(VLOOKUP(B267,Sheet3!$A$1:$I$2444,4,FALSE),"")</f>
        <v/>
      </c>
      <c r="H267" s="153">
        <f>IFERROR(VLOOKUP(B267,Sheet3!$A$1:$I$2444,5,FALSE),0)</f>
        <v>0</v>
      </c>
      <c r="I267" s="25">
        <f>IFERROR(VLOOKUP(B267,Sheet3!A260:J1703,9,FALSE),0)</f>
        <v>0</v>
      </c>
      <c r="J267" s="26">
        <f t="shared" si="24"/>
        <v>0</v>
      </c>
      <c r="K267" s="3">
        <f t="shared" si="25"/>
        <v>0</v>
      </c>
    </row>
    <row r="268" spans="1:11" ht="12.75" customHeight="1">
      <c r="A268" s="27"/>
      <c r="B268" s="32" t="s">
        <v>211</v>
      </c>
      <c r="C268" s="29">
        <f>IFERROR(VLOOKUP(B268,Sheet3!$A$1:$I$9444,6,FALSE),0)</f>
        <v>71.25</v>
      </c>
      <c r="D268" s="98">
        <f>IFERROR(VLOOKUP(B268,Sheet3!$A$1:$I$9444,8,FALSE),0)</f>
        <v>42.75</v>
      </c>
      <c r="E268" s="30"/>
      <c r="F268" s="102">
        <f t="shared" si="26"/>
        <v>0</v>
      </c>
      <c r="G268" s="31" t="str">
        <f>IFERROR(VLOOKUP(B268,Sheet3!$A$1:$I$2444,4,FALSE),"")</f>
        <v>3/4"</v>
      </c>
      <c r="H268" s="153" t="str">
        <f>IFERROR(VLOOKUP(B268,Sheet3!$A$1:$I$2444,5,FALSE),0)</f>
        <v xml:space="preserve">3/4" MULTI PORT WALL OUTLET WITH SHUTOFF, 1/2" NPT (4X)  FASTPIPE </v>
      </c>
      <c r="I268" s="25">
        <f>IFERROR(VLOOKUP(B268,Sheet3!A261:J1704,9,FALSE),0)</f>
        <v>0</v>
      </c>
      <c r="J268" s="26">
        <f t="shared" si="24"/>
        <v>0</v>
      </c>
      <c r="K268" s="3">
        <f t="shared" si="25"/>
        <v>0</v>
      </c>
    </row>
    <row r="269" spans="1:11" ht="12.75" customHeight="1">
      <c r="A269" s="27"/>
      <c r="B269" s="32" t="s">
        <v>212</v>
      </c>
      <c r="C269" s="29">
        <f>IFERROR(VLOOKUP(B269,Sheet3!$A$1:$I$9444,6,FALSE),0)</f>
        <v>71.13</v>
      </c>
      <c r="D269" s="98">
        <f>IFERROR(VLOOKUP(B269,Sheet3!$A$1:$I$9444,8,FALSE),0)</f>
        <v>42.68</v>
      </c>
      <c r="E269" s="30"/>
      <c r="F269" s="102">
        <f t="shared" si="26"/>
        <v>0</v>
      </c>
      <c r="G269" s="31" t="str">
        <f>IFERROR(VLOOKUP(B269,Sheet3!$A$1:$I$2444,4,FALSE),"")</f>
        <v>1"</v>
      </c>
      <c r="H269" s="153" t="str">
        <f>IFERROR(VLOOKUP(B269,Sheet3!$A$1:$I$2444,5,FALSE),0)</f>
        <v>1" FASTPIPE MULTI PORT WALL OUTLET WITH SHUTOFF, 1/2'' NPT (4X)</v>
      </c>
      <c r="I269" s="25">
        <f>IFERROR(VLOOKUP(B269,Sheet3!A262:J1705,9,FALSE),0)</f>
        <v>1.98</v>
      </c>
      <c r="J269" s="26">
        <f t="shared" si="24"/>
        <v>0</v>
      </c>
      <c r="K269" s="3">
        <f t="shared" si="25"/>
        <v>0</v>
      </c>
    </row>
    <row r="270" spans="1:11" ht="12.75" customHeight="1">
      <c r="A270" s="27"/>
      <c r="B270" s="32"/>
      <c r="C270" s="29">
        <f>IFERROR(VLOOKUP(B270,Sheet3!$A$1:$I$9444,6,FALSE),0)</f>
        <v>0</v>
      </c>
      <c r="D270" s="98">
        <f>IFERROR(VLOOKUP(B270,Sheet3!$A$1:$I$9444,8,FALSE),0)</f>
        <v>0</v>
      </c>
      <c r="E270" s="30"/>
      <c r="F270" s="102">
        <f t="shared" si="26"/>
        <v>0</v>
      </c>
      <c r="G270" s="31" t="str">
        <f>IFERROR(VLOOKUP(B270,Sheet3!$A$1:$I$2444,4,FALSE),"")</f>
        <v/>
      </c>
      <c r="H270" s="153">
        <f>IFERROR(VLOOKUP(B270,Sheet3!$A$1:$I$2444,5,FALSE),0)</f>
        <v>0</v>
      </c>
      <c r="I270" s="25">
        <f>IFERROR(VLOOKUP(B270,Sheet3!A263:J1706,9,FALSE),0)</f>
        <v>0</v>
      </c>
      <c r="J270" s="26">
        <f t="shared" si="24"/>
        <v>0</v>
      </c>
      <c r="K270" s="3">
        <f t="shared" si="25"/>
        <v>0</v>
      </c>
    </row>
    <row r="271" spans="1:11" ht="12.75" customHeight="1">
      <c r="A271" s="27"/>
      <c r="B271" s="32"/>
      <c r="C271" s="29">
        <f>IFERROR(VLOOKUP(B271,Sheet3!$A$1:$I$9444,6,FALSE),0)</f>
        <v>0</v>
      </c>
      <c r="D271" s="98">
        <f>IFERROR(VLOOKUP(B271,Sheet3!$A$1:$I$9444,8,FALSE),0)</f>
        <v>0</v>
      </c>
      <c r="E271" s="30"/>
      <c r="F271" s="102">
        <f t="shared" si="26"/>
        <v>0</v>
      </c>
      <c r="G271" s="48" t="str">
        <f>IFERROR(VLOOKUP(B271,Sheet3!$A$1:$I$2444,4,FALSE),"")</f>
        <v/>
      </c>
      <c r="H271" s="157">
        <f>IFERROR(VLOOKUP(B271,Sheet3!$A$1:$I$2444,5,FALSE),0)</f>
        <v>0</v>
      </c>
      <c r="I271" s="25">
        <f>IFERROR(VLOOKUP(B271,Sheet3!A264:J1707,9,FALSE),0)</f>
        <v>0</v>
      </c>
      <c r="J271" s="26">
        <f t="shared" si="24"/>
        <v>0</v>
      </c>
      <c r="K271" s="3">
        <f t="shared" si="25"/>
        <v>0</v>
      </c>
    </row>
    <row r="272" spans="1:11" ht="12.75" customHeight="1" thickBot="1">
      <c r="A272" s="33"/>
      <c r="B272" s="40"/>
      <c r="C272" s="41">
        <f>IFERROR(VLOOKUP(B272,Sheet3!$A$1:$I$9444,6,FALSE),0)</f>
        <v>0</v>
      </c>
      <c r="D272" s="100">
        <f>IFERROR(VLOOKUP(B272,Sheet3!$A$1:$I$9444,8,FALSE),0)</f>
        <v>0</v>
      </c>
      <c r="E272" s="42"/>
      <c r="F272" s="103">
        <f t="shared" si="26"/>
        <v>0</v>
      </c>
      <c r="G272" s="186" t="str">
        <f>IFERROR(VLOOKUP(B272,Sheet3!$A$1:$I$2444,4,FALSE),"")</f>
        <v/>
      </c>
      <c r="H272" s="187">
        <f>IFERROR(VLOOKUP(B272,Sheet3!$A$1:$I$2444,5,FALSE),0)</f>
        <v>0</v>
      </c>
      <c r="I272" s="25">
        <f>IFERROR(VLOOKUP(B272,Sheet3!A265:J1708,9,FALSE),0)</f>
        <v>0</v>
      </c>
      <c r="J272" s="26">
        <f t="shared" si="24"/>
        <v>0</v>
      </c>
      <c r="K272" s="3">
        <f t="shared" si="25"/>
        <v>0</v>
      </c>
    </row>
    <row r="273" spans="1:11" ht="12.75" customHeight="1" thickBot="1">
      <c r="A273" s="20"/>
      <c r="B273" s="125" t="s">
        <v>213</v>
      </c>
      <c r="C273" s="126"/>
      <c r="E273" s="116"/>
      <c r="F273" s="19"/>
      <c r="G273" s="123"/>
      <c r="H273" s="155"/>
      <c r="I273" s="25">
        <f>IFERROR(VLOOKUP(B273,Sheet3!A266:J1709,9,FALSE),0)</f>
        <v>0</v>
      </c>
      <c r="J273" s="26">
        <f t="shared" si="24"/>
        <v>0</v>
      </c>
      <c r="K273" s="3">
        <f t="shared" si="25"/>
        <v>0</v>
      </c>
    </row>
    <row r="274" spans="1:11" ht="12.75" customHeight="1">
      <c r="A274" s="27"/>
      <c r="B274" s="36"/>
      <c r="C274" s="22">
        <f>IFERROR(VLOOKUP(B274,Sheet3!$A$1:$I$9444,6,FALSE),0)</f>
        <v>0</v>
      </c>
      <c r="D274" s="97">
        <f>IFERROR(VLOOKUP(B274,Sheet3!$A$1:$I$9444,8,FALSE),0)</f>
        <v>0</v>
      </c>
      <c r="E274" s="23"/>
      <c r="F274" s="101"/>
      <c r="G274" s="24" t="str">
        <f>IFERROR(VLOOKUP(B274,Sheet3!$A$1:$I$2444,4,FALSE),"")</f>
        <v/>
      </c>
      <c r="H274" s="152">
        <f>IFERROR(VLOOKUP(B274,Sheet3!$A$1:$I$2444,5,FALSE),0)</f>
        <v>0</v>
      </c>
      <c r="I274" s="25">
        <f>IFERROR(VLOOKUP(B274,Sheet3!A267:J1710,9,FALSE),0)</f>
        <v>0</v>
      </c>
      <c r="J274" s="26">
        <f t="shared" si="24"/>
        <v>0</v>
      </c>
      <c r="K274" s="3">
        <f t="shared" si="25"/>
        <v>0</v>
      </c>
    </row>
    <row r="275" spans="1:11" ht="12.75" customHeight="1">
      <c r="A275" s="27"/>
      <c r="B275" s="32" t="s">
        <v>214</v>
      </c>
      <c r="C275" s="29">
        <f>IFERROR(VLOOKUP(B275,Sheet3!$A$1:$I$9444,6,FALSE),0)</f>
        <v>59.7</v>
      </c>
      <c r="D275" s="98">
        <f>IFERROR(VLOOKUP(B275,Sheet3!$A$1:$I$9444,8,FALSE),0)</f>
        <v>35.82</v>
      </c>
      <c r="E275" s="30"/>
      <c r="F275" s="102">
        <f t="shared" ref="F275:F276" si="27">D275*E275</f>
        <v>0</v>
      </c>
      <c r="G275" s="31" t="str">
        <f>IFERROR(VLOOKUP(B275,Sheet3!$A$1:$I$2444,4,FALSE),"")</f>
        <v>3/4"</v>
      </c>
      <c r="H275" s="153" t="str">
        <f>IFERROR(VLOOKUP(B275,Sheet3!$A$1:$I$2444,5,FALSE),0)</f>
        <v xml:space="preserve">3/4" THRU WALL OUTLET KIT, 1/2" NPT ON FACE,  FASTPIPE </v>
      </c>
      <c r="I275" s="25">
        <f>IFERROR(VLOOKUP(B275,Sheet3!A268:J1711,9,FALSE),0)</f>
        <v>0</v>
      </c>
      <c r="J275" s="26">
        <f t="shared" si="24"/>
        <v>0</v>
      </c>
      <c r="K275" s="3">
        <f t="shared" si="25"/>
        <v>0</v>
      </c>
    </row>
    <row r="276" spans="1:11" ht="12.75" customHeight="1">
      <c r="A276" s="27"/>
      <c r="B276" s="32" t="s">
        <v>215</v>
      </c>
      <c r="C276" s="29">
        <f>IFERROR(VLOOKUP(B276,Sheet3!$A$1:$I$9444,6,FALSE),0)</f>
        <v>69.75</v>
      </c>
      <c r="D276" s="98">
        <f>IFERROR(VLOOKUP(B276,Sheet3!$A$1:$I$9444,8,FALSE),0)</f>
        <v>41.85</v>
      </c>
      <c r="E276" s="30"/>
      <c r="F276" s="102">
        <f t="shared" si="27"/>
        <v>0</v>
      </c>
      <c r="G276" s="31" t="str">
        <f>IFERROR(VLOOKUP(B276,Sheet3!$A$1:$I$2444,4,FALSE),"")</f>
        <v>1"</v>
      </c>
      <c r="H276" s="153" t="str">
        <f>IFERROR(VLOOKUP(B276,Sheet3!$A$1:$I$2444,5,FALSE),0)</f>
        <v xml:space="preserve">1" THRU WALL OUTLET KIT, 1/2" NPT ON FACE,  FASTPIPE </v>
      </c>
      <c r="I276" s="25">
        <f>IFERROR(VLOOKUP(B276,Sheet3!A269:J1712,9,FALSE),0)</f>
        <v>1</v>
      </c>
      <c r="J276" s="26">
        <f t="shared" si="24"/>
        <v>0</v>
      </c>
      <c r="K276" s="3">
        <f t="shared" si="25"/>
        <v>0</v>
      </c>
    </row>
    <row r="277" spans="1:11" ht="12.75" customHeight="1">
      <c r="A277" s="27"/>
      <c r="B277" s="32"/>
      <c r="C277" s="29">
        <f>IFERROR(VLOOKUP(B277,Sheet3!$A$1:$I$9444,6,FALSE),0)</f>
        <v>0</v>
      </c>
      <c r="D277" s="98">
        <f>IFERROR(VLOOKUP(B277,Sheet3!$A$1:$I$9444,8,FALSE),0)</f>
        <v>0</v>
      </c>
      <c r="E277" s="30"/>
      <c r="F277" s="102"/>
      <c r="G277" s="31" t="str">
        <f>IFERROR(VLOOKUP(B277,Sheet3!$A$1:$I$2444,4,FALSE),"")</f>
        <v/>
      </c>
      <c r="H277" s="153">
        <f>IFERROR(VLOOKUP(B277,Sheet3!$A$1:$I$2444,5,FALSE),0)</f>
        <v>0</v>
      </c>
      <c r="I277" s="25">
        <f>IFERROR(VLOOKUP(B277,Sheet3!A270:J1713,9,FALSE),0)</f>
        <v>0</v>
      </c>
      <c r="J277" s="26">
        <f t="shared" si="24"/>
        <v>0</v>
      </c>
      <c r="K277" s="3">
        <f t="shared" si="25"/>
        <v>0</v>
      </c>
    </row>
    <row r="278" spans="1:11" ht="12.75" customHeight="1">
      <c r="A278" s="27"/>
      <c r="B278" s="32"/>
      <c r="C278" s="29">
        <f>IFERROR(VLOOKUP(B278,Sheet3!$A$1:$I$9444,6,FALSE),0)</f>
        <v>0</v>
      </c>
      <c r="D278" s="98">
        <f>IFERROR(VLOOKUP(B278,Sheet3!$A$1:$I$9444,8,FALSE),0)</f>
        <v>0</v>
      </c>
      <c r="E278" s="30"/>
      <c r="F278" s="102"/>
      <c r="G278" s="31" t="str">
        <f>IFERROR(VLOOKUP(B278,Sheet3!$A$1:$I$2444,4,FALSE),"")</f>
        <v/>
      </c>
      <c r="H278" s="153">
        <f>IFERROR(VLOOKUP(B278,Sheet3!$A$1:$I$2444,5,FALSE),0)</f>
        <v>0</v>
      </c>
      <c r="I278" s="25">
        <f>IFERROR(VLOOKUP(B278,Sheet3!A271:J1714,9,FALSE),0)</f>
        <v>0</v>
      </c>
      <c r="J278" s="26">
        <f t="shared" si="24"/>
        <v>0</v>
      </c>
      <c r="K278" s="3">
        <f t="shared" si="25"/>
        <v>0</v>
      </c>
    </row>
    <row r="279" spans="1:11" ht="12.75" customHeight="1" thickBot="1">
      <c r="A279" s="33"/>
      <c r="B279" s="40"/>
      <c r="C279" s="41">
        <f>IFERROR(VLOOKUP(B279,Sheet3!$A$1:$I$9444,6,FALSE),0)</f>
        <v>0</v>
      </c>
      <c r="D279" s="100">
        <f>IFERROR(VLOOKUP(B279,Sheet3!$A$1:$I$9444,8,FALSE),0)</f>
        <v>0</v>
      </c>
      <c r="E279" s="42"/>
      <c r="F279" s="103"/>
      <c r="G279" s="43" t="str">
        <f>IFERROR(VLOOKUP(B279,Sheet3!$A$1:$I$2444,4,FALSE),"")</f>
        <v/>
      </c>
      <c r="H279" s="154">
        <f>IFERROR(VLOOKUP(B279,Sheet3!$A$1:$I$2444,5,FALSE),0)</f>
        <v>0</v>
      </c>
      <c r="I279" s="25">
        <f>IFERROR(VLOOKUP(B279,Sheet3!A272:J1715,9,FALSE),0)</f>
        <v>0</v>
      </c>
      <c r="J279" s="26">
        <f t="shared" si="24"/>
        <v>0</v>
      </c>
      <c r="K279" s="3">
        <f t="shared" si="25"/>
        <v>0</v>
      </c>
    </row>
    <row r="280" spans="1:11" ht="12.75" customHeight="1" thickBot="1">
      <c r="A280" s="20"/>
      <c r="B280" s="125" t="s">
        <v>216</v>
      </c>
      <c r="C280" s="126"/>
      <c r="E280" s="116"/>
      <c r="F280" s="19"/>
      <c r="G280" s="176"/>
      <c r="H280" s="177"/>
      <c r="I280" s="25">
        <f>IFERROR(VLOOKUP(B280,Sheet3!A273:J1716,9,FALSE),0)</f>
        <v>0</v>
      </c>
      <c r="J280" s="26">
        <f t="shared" si="24"/>
        <v>0</v>
      </c>
      <c r="K280" s="3">
        <f t="shared" si="25"/>
        <v>0</v>
      </c>
    </row>
    <row r="281" spans="1:11" ht="12.75" customHeight="1">
      <c r="A281" s="27"/>
      <c r="B281" s="36" t="s">
        <v>217</v>
      </c>
      <c r="C281" s="22">
        <f>IFERROR(VLOOKUP(B281,Sheet3!$A$1:$I$9444,6,FALSE),0)</f>
        <v>11.09</v>
      </c>
      <c r="D281" s="97">
        <f>IFERROR(VLOOKUP(B281,Sheet3!$A$1:$I$9444,8,FALSE),0)</f>
        <v>6.65</v>
      </c>
      <c r="E281" s="23"/>
      <c r="F281" s="101">
        <f t="shared" ref="F281:F289" si="28">D281*E281</f>
        <v>0</v>
      </c>
      <c r="G281" s="170" t="str">
        <f>IFERROR(VLOOKUP(B281,Sheet3!$A$1:$I$2444,4,FALSE),"")</f>
        <v>-</v>
      </c>
      <c r="H281" s="171" t="str">
        <f>IFERROR(VLOOKUP(B281,Sheet3!$A$1:$I$2444,5,FALSE),0)</f>
        <v>COUPLER,  1/4" FEMALE NPT THREAD, SAFETY PUSH BUTTON, INDUSTRIAL STYLE, 30 CFM BODY</v>
      </c>
      <c r="I281" s="25">
        <f>IFERROR(VLOOKUP(B281,Sheet3!A274:J1717,9,FALSE),0)</f>
        <v>0.32</v>
      </c>
      <c r="J281" s="26">
        <f t="shared" si="24"/>
        <v>0</v>
      </c>
      <c r="K281" s="3">
        <f t="shared" si="25"/>
        <v>0</v>
      </c>
    </row>
    <row r="282" spans="1:11" ht="12.75" customHeight="1">
      <c r="A282" s="27"/>
      <c r="B282" s="32" t="s">
        <v>218</v>
      </c>
      <c r="C282" s="29">
        <f>IFERROR(VLOOKUP(B282,Sheet3!$A$1:$I$9444,6,FALSE),0)</f>
        <v>11.09</v>
      </c>
      <c r="D282" s="98">
        <f>IFERROR(VLOOKUP(B282,Sheet3!$A$1:$I$9444,8,FALSE),0)</f>
        <v>6.65</v>
      </c>
      <c r="E282" s="30"/>
      <c r="F282" s="102">
        <f t="shared" si="28"/>
        <v>0</v>
      </c>
      <c r="G282" s="31" t="str">
        <f>IFERROR(VLOOKUP(B282,Sheet3!$A$1:$I$2444,4,FALSE),"")</f>
        <v>-</v>
      </c>
      <c r="H282" s="153" t="str">
        <f>IFERROR(VLOOKUP(B282,Sheet3!$A$1:$I$2444,5,FALSE),0)</f>
        <v>COUPLER,  1/4" MALE NPT THREAD, SAFETY PUSH BUTTON, INDUSTRIAL STYLE, 30 CFM BODY</v>
      </c>
      <c r="I282" s="25">
        <f>IFERROR(VLOOKUP(B282,Sheet3!A275:J1718,9,FALSE),0)</f>
        <v>0.25</v>
      </c>
      <c r="J282" s="26">
        <f t="shared" si="24"/>
        <v>0</v>
      </c>
      <c r="K282" s="3">
        <f t="shared" si="25"/>
        <v>0</v>
      </c>
    </row>
    <row r="283" spans="1:11" ht="12.75" customHeight="1">
      <c r="A283" s="27"/>
      <c r="B283" s="32" t="s">
        <v>219</v>
      </c>
      <c r="C283" s="29">
        <f>IFERROR(VLOOKUP(B283,Sheet3!$A$1:$I$9444,6,FALSE),0)</f>
        <v>12.56</v>
      </c>
      <c r="D283" s="98">
        <f>IFERROR(VLOOKUP(B283,Sheet3!$A$1:$I$9444,8,FALSE),0)</f>
        <v>7.54</v>
      </c>
      <c r="E283" s="30"/>
      <c r="F283" s="102">
        <f t="shared" si="28"/>
        <v>0</v>
      </c>
      <c r="G283" s="31" t="str">
        <f>IFERROR(VLOOKUP(B283,Sheet3!$A$1:$I$2444,4,FALSE),"")</f>
        <v>-</v>
      </c>
      <c r="H283" s="153" t="str">
        <f>IFERROR(VLOOKUP(B283,Sheet3!$A$1:$I$2444,5,FALSE),0)</f>
        <v>COUPLER,  1/2" MALE NPT THREAD, SAFETY PUSH BUTTON, INDUSTRIAL STYLE, 30 CFM BODY</v>
      </c>
      <c r="I283" s="25">
        <f>IFERROR(VLOOKUP(B283,Sheet3!A276:J1719,9,FALSE),0)</f>
        <v>0.32</v>
      </c>
      <c r="J283" s="26">
        <f t="shared" si="24"/>
        <v>0</v>
      </c>
      <c r="K283" s="3">
        <f t="shared" si="25"/>
        <v>0</v>
      </c>
    </row>
    <row r="284" spans="1:11" ht="12.75" customHeight="1">
      <c r="A284" s="27"/>
      <c r="B284" s="32" t="s">
        <v>220</v>
      </c>
      <c r="C284" s="29">
        <f>IFERROR(VLOOKUP(B284,Sheet3!$A$1:$I$9444,6,FALSE),0)</f>
        <v>6.87</v>
      </c>
      <c r="D284" s="98">
        <f>IFERROR(VLOOKUP(B284,Sheet3!$A$1:$I$9444,8,FALSE),0)</f>
        <v>4.12</v>
      </c>
      <c r="E284" s="30"/>
      <c r="F284" s="102">
        <f t="shared" si="28"/>
        <v>0</v>
      </c>
      <c r="G284" s="31" t="str">
        <f>IFERROR(VLOOKUP(B284,Sheet3!$A$1:$I$2444,4,FALSE),"")</f>
        <v>-</v>
      </c>
      <c r="H284" s="153" t="str">
        <f>IFERROR(VLOOKUP(B284,Sheet3!$A$1:$I$2444,5,FALSE),0)</f>
        <v>QUICK COUPLER PACK (3) K5220 1/4 FEMALE, (3) K5221 1/4 MALE, FITS 30 CFM BODY</v>
      </c>
      <c r="I284" s="25">
        <f>IFERROR(VLOOKUP(B284,Sheet3!A277:J1720,9,FALSE),0)</f>
        <v>0.32</v>
      </c>
      <c r="J284" s="26">
        <f t="shared" si="24"/>
        <v>0</v>
      </c>
      <c r="K284" s="3">
        <f t="shared" si="25"/>
        <v>0</v>
      </c>
    </row>
    <row r="285" spans="1:11" ht="12.75" customHeight="1">
      <c r="A285" s="27"/>
      <c r="B285" s="32"/>
      <c r="C285" s="29">
        <f>IFERROR(VLOOKUP(B285,Sheet3!$A$1:$I$9444,6,FALSE),0)</f>
        <v>0</v>
      </c>
      <c r="D285" s="98">
        <f>IFERROR(VLOOKUP(B285,Sheet3!$A$1:$I$9444,8,FALSE),0)</f>
        <v>0</v>
      </c>
      <c r="E285" s="30"/>
      <c r="F285" s="102">
        <f t="shared" si="28"/>
        <v>0</v>
      </c>
      <c r="G285" s="31" t="str">
        <f>IFERROR(VLOOKUP(B285,Sheet3!$A$1:$I$2444,4,FALSE),"")</f>
        <v/>
      </c>
      <c r="H285" s="153">
        <f>IFERROR(VLOOKUP(B285,Sheet3!$A$1:$I$2444,5,FALSE),0)</f>
        <v>0</v>
      </c>
      <c r="I285" s="25">
        <f>IFERROR(VLOOKUP(B285,Sheet3!A278:J1721,9,FALSE),0)</f>
        <v>0</v>
      </c>
      <c r="J285" s="26">
        <f t="shared" si="24"/>
        <v>0</v>
      </c>
      <c r="K285" s="3">
        <f t="shared" si="25"/>
        <v>0</v>
      </c>
    </row>
    <row r="286" spans="1:11" ht="12.75" customHeight="1">
      <c r="A286" s="27"/>
      <c r="B286" s="32"/>
      <c r="C286" s="29">
        <f>IFERROR(VLOOKUP(B286,Sheet3!$A$1:$I$9444,6,FALSE),0)</f>
        <v>0</v>
      </c>
      <c r="D286" s="98">
        <f>IFERROR(VLOOKUP(B286,Sheet3!$A$1:$I$9444,8,FALSE),0)</f>
        <v>0</v>
      </c>
      <c r="E286" s="30"/>
      <c r="F286" s="102">
        <f t="shared" si="28"/>
        <v>0</v>
      </c>
      <c r="G286" s="31" t="str">
        <f>IFERROR(VLOOKUP(B286,Sheet3!$A$1:$I$2444,4,FALSE),"")</f>
        <v/>
      </c>
      <c r="H286" s="153">
        <f>IFERROR(VLOOKUP(B286,Sheet3!$A$1:$I$2444,5,FALSE),0)</f>
        <v>0</v>
      </c>
      <c r="I286" s="25">
        <f>IFERROR(VLOOKUP(B286,Sheet3!A279:J1722,9,FALSE),0)</f>
        <v>0</v>
      </c>
      <c r="J286" s="26">
        <f t="shared" si="24"/>
        <v>0</v>
      </c>
      <c r="K286" s="3">
        <f t="shared" si="25"/>
        <v>0</v>
      </c>
    </row>
    <row r="287" spans="1:11" ht="12.75" customHeight="1">
      <c r="A287" s="27"/>
      <c r="B287" s="32" t="s">
        <v>221</v>
      </c>
      <c r="C287" s="29">
        <f>IFERROR(VLOOKUP(B287,Sheet3!$A$1:$I$9444,6,FALSE),0)</f>
        <v>21.99</v>
      </c>
      <c r="D287" s="98">
        <f>IFERROR(VLOOKUP(B287,Sheet3!$A$1:$I$9444,8,FALSE),0)</f>
        <v>13.19</v>
      </c>
      <c r="E287" s="30"/>
      <c r="F287" s="102">
        <f t="shared" si="28"/>
        <v>0</v>
      </c>
      <c r="G287" s="31" t="str">
        <f>IFERROR(VLOOKUP(B287,Sheet3!$A$1:$I$2444,4,FALSE),"")</f>
        <v>-</v>
      </c>
      <c r="H287" s="153" t="str">
        <f>IFERROR(VLOOKUP(B287,Sheet3!$A$1:$I$2444,5,FALSE),0)</f>
        <v>COUPLER,  1/2" MALE NPT THREAD, SAFETY PUSH BUTTON, INDUSTRIAL STYLE, 70 CFM BODY</v>
      </c>
      <c r="I287" s="25">
        <f>IFERROR(VLOOKUP(B287,Sheet3!A280:J1723,9,FALSE),0)</f>
        <v>0.38</v>
      </c>
      <c r="J287" s="26">
        <f t="shared" si="24"/>
        <v>0</v>
      </c>
      <c r="K287" s="3">
        <f t="shared" si="25"/>
        <v>0</v>
      </c>
    </row>
    <row r="288" spans="1:11" ht="12.75" customHeight="1">
      <c r="A288" s="27"/>
      <c r="B288" s="66">
        <v>50715</v>
      </c>
      <c r="C288" s="29">
        <f>IFERROR(VLOOKUP(B288,Sheet3!$A$1:$I$9444,6,FALSE),0)</f>
        <v>3.99</v>
      </c>
      <c r="D288" s="98">
        <f>IFERROR(VLOOKUP(B288,Sheet3!$A$1:$I$9444,8,FALSE),0)</f>
        <v>2.39</v>
      </c>
      <c r="E288" s="30"/>
      <c r="F288" s="102">
        <f t="shared" si="28"/>
        <v>0</v>
      </c>
      <c r="G288" s="31" t="str">
        <f>IFERROR(VLOOKUP(B288,Sheet3!$A$1:$I$2444,4,FALSE),"")</f>
        <v>-</v>
      </c>
      <c r="H288" s="153" t="str">
        <f>IFERROR(VLOOKUP(B288,Sheet3!$A$1:$I$2444,5,FALSE),0)</f>
        <v>REDUCING BUSHING 1/2" MNPT X 3/8" FNPT (28-107L)</v>
      </c>
      <c r="I288" s="25">
        <f>IFERROR(VLOOKUP(B288,Sheet3!A281:J1724,9,FALSE),0)</f>
        <v>0</v>
      </c>
      <c r="J288" s="26">
        <f t="shared" si="24"/>
        <v>0</v>
      </c>
      <c r="K288" s="3">
        <f t="shared" si="25"/>
        <v>0</v>
      </c>
    </row>
    <row r="289" spans="1:11" ht="12.75" customHeight="1" thickBot="1">
      <c r="A289" s="33"/>
      <c r="B289" s="99">
        <v>50716</v>
      </c>
      <c r="C289" s="41">
        <f>IFERROR(VLOOKUP(B289,Sheet3!$A$1:$I$9444,6,FALSE),0)</f>
        <v>4.95</v>
      </c>
      <c r="D289" s="100">
        <f>IFERROR(VLOOKUP(B289,Sheet3!$A$1:$I$9444,8,FALSE),0)</f>
        <v>2.97</v>
      </c>
      <c r="E289" s="42"/>
      <c r="F289" s="103">
        <f t="shared" si="28"/>
        <v>0</v>
      </c>
      <c r="G289" s="48" t="str">
        <f>IFERROR(VLOOKUP(B289,Sheet3!$A$1:$I$2444,4,FALSE),"")</f>
        <v>-</v>
      </c>
      <c r="H289" s="157" t="str">
        <f>IFERROR(VLOOKUP(B289,Sheet3!$A$1:$I$2444,5,FALSE),0)</f>
        <v xml:space="preserve">REDUCING BUSHING 1/2" MALE X 1/4" FEMALE NPT </v>
      </c>
      <c r="I289" s="25">
        <f>IFERROR(VLOOKUP(B289,Sheet3!A282:J1725,9,FALSE),0)</f>
        <v>0</v>
      </c>
      <c r="J289" s="26">
        <f t="shared" si="24"/>
        <v>0</v>
      </c>
      <c r="K289" s="3">
        <f t="shared" si="25"/>
        <v>0</v>
      </c>
    </row>
    <row r="290" spans="1:11" ht="12.75" customHeight="1" thickBot="1">
      <c r="A290" s="20"/>
      <c r="B290" s="125" t="s">
        <v>222</v>
      </c>
      <c r="C290" s="126"/>
      <c r="E290" s="116"/>
      <c r="F290" s="19"/>
      <c r="G290" s="176"/>
      <c r="H290" s="177"/>
      <c r="I290" s="25">
        <f>IFERROR(VLOOKUP(B290,Sheet3!A283:J1726,9,FALSE),0)</f>
        <v>0</v>
      </c>
      <c r="J290" s="26">
        <f t="shared" si="24"/>
        <v>0</v>
      </c>
      <c r="K290" s="3">
        <f t="shared" si="25"/>
        <v>0</v>
      </c>
    </row>
    <row r="291" spans="1:11" ht="12.75" customHeight="1">
      <c r="A291" s="27"/>
      <c r="B291" s="36" t="s">
        <v>223</v>
      </c>
      <c r="C291" s="22">
        <f>IFERROR(VLOOKUP(B291,Sheet3!$A$1:$I$9444,6,FALSE),0)</f>
        <v>69.959999999999994</v>
      </c>
      <c r="D291" s="97">
        <f>IFERROR(VLOOKUP(B291,Sheet3!$A$1:$I$9444,8,FALSE),0)</f>
        <v>48.97</v>
      </c>
      <c r="E291" s="23"/>
      <c r="F291" s="101">
        <f t="shared" ref="F291:F324" si="29">D291*E291</f>
        <v>0</v>
      </c>
      <c r="G291" s="170" t="str">
        <f>IFERROR(VLOOKUP(B291,Sheet3!$A$1:$I$2444,4,FALSE),"")</f>
        <v>3/4"</v>
      </c>
      <c r="H291" s="171" t="str">
        <f>IFERROR(VLOOKUP(B291,Sheet3!$A$1:$I$2444,5,FALSE),0)</f>
        <v>3/4" TOOL KIT FASTPIPE  (2) F1020 SPANNER, F0140 CUTTER, F0142 DEBURR, SPRAY BOTTLE, non returnable</v>
      </c>
      <c r="I291" s="25">
        <f>IFERROR(VLOOKUP(B291,Sheet3!A284:J1727,9,FALSE),0)</f>
        <v>0</v>
      </c>
      <c r="J291" s="26">
        <f t="shared" si="24"/>
        <v>0</v>
      </c>
      <c r="K291" s="3">
        <f t="shared" si="25"/>
        <v>0</v>
      </c>
    </row>
    <row r="292" spans="1:11" ht="12.75" customHeight="1">
      <c r="A292" s="27"/>
      <c r="B292" s="32" t="s">
        <v>224</v>
      </c>
      <c r="C292" s="29">
        <f>IFERROR(VLOOKUP(B292,Sheet3!$A$1:$I$9444,6,FALSE),0)</f>
        <v>72.489999999999995</v>
      </c>
      <c r="D292" s="98">
        <f>IFERROR(VLOOKUP(B292,Sheet3!$A$1:$I$9444,8,FALSE),0)</f>
        <v>50.74</v>
      </c>
      <c r="E292" s="30"/>
      <c r="F292" s="102">
        <f t="shared" si="29"/>
        <v>0</v>
      </c>
      <c r="G292" s="31" t="str">
        <f>IFERROR(VLOOKUP(B292,Sheet3!$A$1:$I$2444,4,FALSE),"")</f>
        <v>1"</v>
      </c>
      <c r="H292" s="153" t="str">
        <f>IFERROR(VLOOKUP(B292,Sheet3!$A$1:$I$2444,5,FALSE),0)</f>
        <v>1" TOOL KIT FASTPIPE  (2) F2020 SPANNER, F0140 CUTTER, F0142 DEBURR, SPRAY BOTTLE, non returnable</v>
      </c>
      <c r="I292" s="25">
        <f>IFERROR(VLOOKUP(B292,Sheet3!A285:J1728,9,FALSE),0)</f>
        <v>0</v>
      </c>
      <c r="J292" s="26">
        <f t="shared" si="24"/>
        <v>0</v>
      </c>
      <c r="K292" s="3">
        <f t="shared" si="25"/>
        <v>0</v>
      </c>
    </row>
    <row r="293" spans="1:11" ht="12.75" customHeight="1">
      <c r="A293" s="27"/>
      <c r="B293" s="32" t="s">
        <v>225</v>
      </c>
      <c r="C293" s="29">
        <f>IFERROR(VLOOKUP(B293,Sheet3!$A$1:$I$9444,6,FALSE),0)</f>
        <v>189.94</v>
      </c>
      <c r="D293" s="98">
        <f>IFERROR(VLOOKUP(B293,Sheet3!$A$1:$I$9444,8,FALSE),0)</f>
        <v>132.96</v>
      </c>
      <c r="E293" s="30"/>
      <c r="F293" s="102">
        <f t="shared" si="29"/>
        <v>0</v>
      </c>
      <c r="G293" s="31" t="str">
        <f>IFERROR(VLOOKUP(B293,Sheet3!$A$1:$I$2444,4,FALSE),"")</f>
        <v>1-1/2"</v>
      </c>
      <c r="H293" s="153" t="str">
        <f>IFERROR(VLOOKUP(B293,Sheet3!$A$1:$I$2444,5,FALSE),0)</f>
        <v>1-1/2" TOOL KIT FASTPIPE, (2) F4020 SPANNER, F0140 CUTTER, F0141 DEBURR, SP. BOTTLE, non returnable</v>
      </c>
      <c r="I293" s="25">
        <f>IFERROR(VLOOKUP(B293,Sheet3!A286:J1729,9,FALSE),0)</f>
        <v>0</v>
      </c>
      <c r="J293" s="26">
        <f t="shared" si="24"/>
        <v>0</v>
      </c>
      <c r="K293" s="3">
        <f t="shared" si="25"/>
        <v>0</v>
      </c>
    </row>
    <row r="294" spans="1:11" ht="12.75" customHeight="1">
      <c r="A294" s="27"/>
      <c r="B294" s="32" t="s">
        <v>226</v>
      </c>
      <c r="C294" s="29">
        <f>IFERROR(VLOOKUP(B294,Sheet3!$A$1:$I$9444,6,FALSE),0)</f>
        <v>269.79000000000002</v>
      </c>
      <c r="D294" s="98">
        <f>IFERROR(VLOOKUP(B294,Sheet3!$A$1:$I$9444,8,FALSE),0)</f>
        <v>188.86</v>
      </c>
      <c r="E294" s="30"/>
      <c r="F294" s="102">
        <f t="shared" si="29"/>
        <v>0</v>
      </c>
      <c r="G294" s="31" t="str">
        <f>IFERROR(VLOOKUP(B294,Sheet3!$A$1:$I$2444,4,FALSE),"")</f>
        <v>2"</v>
      </c>
      <c r="H294" s="153" t="str">
        <f>IFERROR(VLOOKUP(B294,Sheet3!$A$1:$I$2444,5,FALSE),0)</f>
        <v>2" TOOL KIT FASTPIPE, (2) F5020 SPANNER, F0140 CUTTER, F0141DEBURR, SP. BOTTLE, non returnable</v>
      </c>
      <c r="I294" s="25">
        <f>IFERROR(VLOOKUP(B294,Sheet3!A287:J1730,9,FALSE),0)</f>
        <v>0</v>
      </c>
      <c r="J294" s="26">
        <f t="shared" si="24"/>
        <v>0</v>
      </c>
      <c r="K294" s="3">
        <f t="shared" si="25"/>
        <v>0</v>
      </c>
    </row>
    <row r="295" spans="1:11" ht="12.75" customHeight="1">
      <c r="A295" s="27"/>
      <c r="B295" s="32" t="s">
        <v>227</v>
      </c>
      <c r="C295" s="29">
        <f>IFERROR(VLOOKUP(B295,Sheet3!$A$1:$I$9444,6,FALSE),0)</f>
        <v>868.56</v>
      </c>
      <c r="D295" s="98">
        <f>IFERROR(VLOOKUP(B295,Sheet3!$A$1:$I$9444,8,FALSE),0)</f>
        <v>607.99</v>
      </c>
      <c r="E295" s="30"/>
      <c r="F295" s="102">
        <f t="shared" si="29"/>
        <v>0</v>
      </c>
      <c r="G295" s="31" t="str">
        <f>IFERROR(VLOOKUP(B295,Sheet3!$A$1:$I$2444,4,FALSE),"")</f>
        <v>-</v>
      </c>
      <c r="H295" s="153" t="str">
        <f>IFERROR(VLOOKUP(B295,Sheet3!$A$1:$I$2444,5,FALSE),0)</f>
        <v>3" TOOL KIT FASTPIPE INDUSTRIAL (CUTTER, DEBURR TOOL, 2 SPANNERS, SP. BOTTLE, non returnable</v>
      </c>
      <c r="I295" s="25">
        <f>IFERROR(VLOOKUP(B295,Sheet3!A288:J1731,9,FALSE),0)</f>
        <v>7</v>
      </c>
      <c r="J295" s="26">
        <f t="shared" si="24"/>
        <v>0</v>
      </c>
      <c r="K295" s="3">
        <f t="shared" si="25"/>
        <v>0</v>
      </c>
    </row>
    <row r="296" spans="1:11" ht="12.75" customHeight="1">
      <c r="A296" s="27"/>
      <c r="B296" s="32" t="s">
        <v>228</v>
      </c>
      <c r="C296" s="29">
        <f>IFERROR(VLOOKUP(B296,Sheet3!$A$1:$I$9444,6,FALSE),0)</f>
        <v>7.2</v>
      </c>
      <c r="D296" s="98">
        <f>IFERROR(VLOOKUP(B296,Sheet3!$A$1:$I$9444,8,FALSE),0)</f>
        <v>4.32</v>
      </c>
      <c r="E296" s="30"/>
      <c r="F296" s="102">
        <f t="shared" si="29"/>
        <v>0</v>
      </c>
      <c r="G296" s="31" t="str">
        <f>IFERROR(VLOOKUP(B296,Sheet3!$A$1:$I$2444,4,FALSE),"")</f>
        <v>3/4"</v>
      </c>
      <c r="H296" s="153" t="str">
        <f>IFERROR(VLOOKUP(B296,Sheet3!$A$1:$I$2444,5,FALSE),0)</f>
        <v>3/4" SPANNER WRENCH FASTPIPE, Two Required, non returnable</v>
      </c>
      <c r="I296" s="25">
        <f>IFERROR(VLOOKUP(B296,Sheet3!A289:J1732,9,FALSE),0)</f>
        <v>0</v>
      </c>
      <c r="J296" s="26">
        <f t="shared" si="24"/>
        <v>0</v>
      </c>
      <c r="K296" s="3">
        <f t="shared" si="25"/>
        <v>0</v>
      </c>
    </row>
    <row r="297" spans="1:11" ht="12.75" customHeight="1">
      <c r="A297" s="27"/>
      <c r="B297" s="32" t="s">
        <v>229</v>
      </c>
      <c r="C297" s="29">
        <f>IFERROR(VLOOKUP(B297,Sheet3!$A$1:$I$9444,6,FALSE),0)</f>
        <v>7.95</v>
      </c>
      <c r="D297" s="98">
        <f>IFERROR(VLOOKUP(B297,Sheet3!$A$1:$I$9444,8,FALSE),0)</f>
        <v>4.7699999999999996</v>
      </c>
      <c r="E297" s="30"/>
      <c r="F297" s="102">
        <f t="shared" si="29"/>
        <v>0</v>
      </c>
      <c r="G297" s="31" t="str">
        <f>IFERROR(VLOOKUP(B297,Sheet3!$A$1:$I$2444,4,FALSE),"")</f>
        <v>1"</v>
      </c>
      <c r="H297" s="153" t="str">
        <f>IFERROR(VLOOKUP(B297,Sheet3!$A$1:$I$2444,5,FALSE),0)</f>
        <v>1" SPANNER WRENCH FASTPIPE, Two required, non-returnable</v>
      </c>
      <c r="I297" s="25">
        <f>IFERROR(VLOOKUP(B297,Sheet3!A290:J1733,9,FALSE),0)</f>
        <v>0</v>
      </c>
      <c r="J297" s="26">
        <f t="shared" si="24"/>
        <v>0</v>
      </c>
      <c r="K297" s="3">
        <f t="shared" si="25"/>
        <v>0</v>
      </c>
    </row>
    <row r="298" spans="1:11" ht="12.75" customHeight="1">
      <c r="A298" s="27"/>
      <c r="B298" s="32" t="s">
        <v>230</v>
      </c>
      <c r="C298" s="29">
        <f>IFERROR(VLOOKUP(B298,Sheet3!$A$1:$I$9444,6,FALSE),0)</f>
        <v>14.45</v>
      </c>
      <c r="D298" s="98">
        <f>IFERROR(VLOOKUP(B298,Sheet3!$A$1:$I$9444,8,FALSE),0)</f>
        <v>8.67</v>
      </c>
      <c r="E298" s="30"/>
      <c r="F298" s="102">
        <f t="shared" si="29"/>
        <v>0</v>
      </c>
      <c r="G298" s="31" t="str">
        <f>IFERROR(VLOOKUP(B298,Sheet3!$A$1:$I$2444,4,FALSE),"")</f>
        <v>1.5"</v>
      </c>
      <c r="H298" s="153" t="str">
        <f>IFERROR(VLOOKUP(B298,Sheet3!$A$1:$I$2444,5,FALSE),0)</f>
        <v>1-1/2" SPANNER WRENCH  FASTPIPE,  Two Required, non returnable</v>
      </c>
      <c r="I298" s="25">
        <f>IFERROR(VLOOKUP(B298,Sheet3!A291:J1734,9,FALSE),0)</f>
        <v>0.18</v>
      </c>
      <c r="J298" s="26">
        <f t="shared" si="24"/>
        <v>0</v>
      </c>
      <c r="K298" s="3">
        <f t="shared" si="25"/>
        <v>0</v>
      </c>
    </row>
    <row r="299" spans="1:11" ht="12.75" customHeight="1">
      <c r="A299" s="60"/>
      <c r="B299" s="32" t="s">
        <v>231</v>
      </c>
      <c r="C299" s="29">
        <f>IFERROR(VLOOKUP(B299,Sheet3!$A$1:$I$9444,6,FALSE),0)</f>
        <v>67.2</v>
      </c>
      <c r="D299" s="98">
        <f>IFERROR(VLOOKUP(B299,Sheet3!$A$1:$I$9444,8,FALSE),0)</f>
        <v>40.32</v>
      </c>
      <c r="E299" s="30"/>
      <c r="F299" s="102">
        <f t="shared" si="29"/>
        <v>0</v>
      </c>
      <c r="G299" s="31" t="str">
        <f>IFERROR(VLOOKUP(B299,Sheet3!$A$1:$I$2444,4,FALSE),"")</f>
        <v>2"</v>
      </c>
      <c r="H299" s="153" t="str">
        <f>IFERROR(VLOOKUP(B299,Sheet3!$A$1:$I$2444,5,FALSE),0)</f>
        <v>2" SPANNER WRENCH  FASTPIPE  2 required, non returnable</v>
      </c>
      <c r="I299" s="25">
        <f>IFERROR(VLOOKUP(B299,Sheet3!A292:J1735,9,FALSE),0)</f>
        <v>0.91</v>
      </c>
      <c r="J299" s="26">
        <f t="shared" si="24"/>
        <v>0</v>
      </c>
      <c r="K299" s="3">
        <f t="shared" si="25"/>
        <v>0</v>
      </c>
    </row>
    <row r="300" spans="1:11" ht="12.75" customHeight="1">
      <c r="A300" s="60"/>
      <c r="B300" s="32" t="s">
        <v>232</v>
      </c>
      <c r="C300" s="29">
        <f>IFERROR(VLOOKUP(B300,Sheet3!$A$1:$I$9444,6,FALSE),0)</f>
        <v>154.55000000000001</v>
      </c>
      <c r="D300" s="98">
        <f>IFERROR(VLOOKUP(B300,Sheet3!$A$1:$I$9444,8,FALSE),0)</f>
        <v>92.73</v>
      </c>
      <c r="E300" s="30"/>
      <c r="F300" s="102">
        <f t="shared" si="29"/>
        <v>0</v>
      </c>
      <c r="G300" s="31" t="str">
        <f>IFERROR(VLOOKUP(B300,Sheet3!$A$1:$I$2444,4,FALSE),"")</f>
        <v>3"</v>
      </c>
      <c r="H300" s="153" t="str">
        <f>IFERROR(VLOOKUP(B300,Sheet3!$A$1:$I$2444,5,FALSE),0)</f>
        <v>3" SPANNER WRENCH  FASTPIPE--Two Required, non returnable</v>
      </c>
      <c r="I300" s="25">
        <f>IFERROR(VLOOKUP(B300,Sheet3!A292:J1736,9,FALSE),0)</f>
        <v>2.1</v>
      </c>
      <c r="J300" s="26">
        <f t="shared" si="24"/>
        <v>0</v>
      </c>
      <c r="K300" s="3">
        <f t="shared" si="25"/>
        <v>0</v>
      </c>
    </row>
    <row r="301" spans="1:11" ht="12.75" customHeight="1">
      <c r="A301" s="60" t="s">
        <v>233</v>
      </c>
      <c r="B301" s="32" t="s">
        <v>234</v>
      </c>
      <c r="C301" s="29">
        <f>IFERROR(VLOOKUP(B301,Sheet3!$A$1:$I$9444,6,FALSE),0)</f>
        <v>21.95</v>
      </c>
      <c r="D301" s="98">
        <f>IFERROR(VLOOKUP(B301,Sheet3!$A$1:$I$9444,8,FALSE),0)</f>
        <v>15.36</v>
      </c>
      <c r="E301" s="30"/>
      <c r="F301" s="102">
        <f t="shared" si="29"/>
        <v>0</v>
      </c>
      <c r="G301" s="31" t="str">
        <f>IFERROR(VLOOKUP(B301,Sheet3!$A$1:$I$2444,4,FALSE),"")</f>
        <v>3/4"</v>
      </c>
      <c r="H301" s="153" t="str">
        <f>IFERROR(VLOOKUP(B301,Sheet3!$A$1:$I$2444,5,FALSE),0)</f>
        <v>3/4"-1" PIPE DEBURRING TOOL FASTPIPE, non returnable</v>
      </c>
      <c r="I301" s="25">
        <f>IFERROR(VLOOKUP(B301,Sheet3!A293:J1737,9,FALSE),0)</f>
        <v>0</v>
      </c>
      <c r="J301" s="26">
        <f t="shared" si="24"/>
        <v>0</v>
      </c>
      <c r="K301" s="3">
        <f t="shared" si="25"/>
        <v>0</v>
      </c>
    </row>
    <row r="302" spans="1:11" ht="12.75" customHeight="1">
      <c r="A302" s="60"/>
      <c r="B302" s="32" t="s">
        <v>235</v>
      </c>
      <c r="C302" s="29">
        <f>IFERROR(VLOOKUP(B302,Sheet3!$A$1:$I$9444,6,FALSE),0)</f>
        <v>99.99</v>
      </c>
      <c r="D302" s="98">
        <f>IFERROR(VLOOKUP(B302,Sheet3!$A$1:$I$9444,8,FALSE),0)</f>
        <v>69.989999999999995</v>
      </c>
      <c r="E302" s="30"/>
      <c r="F302" s="102">
        <f t="shared" si="29"/>
        <v>0</v>
      </c>
      <c r="G302" s="31" t="str">
        <f>IFERROR(VLOOKUP(B302,Sheet3!$A$1:$I$2444,4,FALSE),"")</f>
        <v>-</v>
      </c>
      <c r="H302" s="153" t="str">
        <f>IFERROR(VLOOKUP(B302,Sheet3!$A$1:$I$2444,5,FALSE),0)</f>
        <v>3/4" thru  2" HAND DEBURRING TOOL, non returnable</v>
      </c>
      <c r="I302" s="25">
        <f>IFERROR(VLOOKUP(B302,Sheet3!A294:J1738,9,FALSE),0)</f>
        <v>0</v>
      </c>
      <c r="J302" s="26">
        <f t="shared" si="24"/>
        <v>0</v>
      </c>
      <c r="K302" s="3">
        <f t="shared" si="25"/>
        <v>0</v>
      </c>
    </row>
    <row r="303" spans="1:11" ht="12.75" customHeight="1">
      <c r="A303" s="60"/>
      <c r="B303" s="32" t="s">
        <v>236</v>
      </c>
      <c r="C303" s="29">
        <f>IFERROR(VLOOKUP(B303,Sheet3!$A$1:$I$9444,6,FALSE),0)</f>
        <v>374.86</v>
      </c>
      <c r="D303" s="98">
        <f>IFERROR(VLOOKUP(B303,Sheet3!$A$1:$I$9444,8,FALSE),0)</f>
        <v>262.39999999999998</v>
      </c>
      <c r="E303" s="30"/>
      <c r="F303" s="102">
        <f t="shared" si="29"/>
        <v>0</v>
      </c>
      <c r="G303" s="31" t="str">
        <f>IFERROR(VLOOKUP(B303,Sheet3!$A$1:$I$2444,4,FALSE),"")</f>
        <v>-</v>
      </c>
      <c r="H303" s="153" t="str">
        <f>IFERROR(VLOOKUP(B303,Sheet3!$A$1:$I$2444,5,FALSE),0)</f>
        <v>DEBUR TOOL 3",  ELECT DRILL REQ, KIT</v>
      </c>
      <c r="I303" s="25">
        <f>IFERROR(VLOOKUP(B303,Sheet3!A295:J1739,9,FALSE),0)</f>
        <v>1.2</v>
      </c>
      <c r="J303" s="26">
        <f t="shared" si="24"/>
        <v>0</v>
      </c>
      <c r="K303" s="3">
        <f t="shared" si="25"/>
        <v>0</v>
      </c>
    </row>
    <row r="304" spans="1:11" ht="12.75" customHeight="1">
      <c r="A304" s="60"/>
      <c r="B304" s="32" t="s">
        <v>237</v>
      </c>
      <c r="C304" s="29">
        <f>IFERROR(VLOOKUP(B304,Sheet3!$A$1:$I$9444,6,FALSE),0)</f>
        <v>43.99</v>
      </c>
      <c r="D304" s="98">
        <f>IFERROR(VLOOKUP(B304,Sheet3!$A$1:$I$9444,8,FALSE),0)</f>
        <v>30.79</v>
      </c>
      <c r="E304" s="30"/>
      <c r="F304" s="102">
        <f t="shared" si="29"/>
        <v>0</v>
      </c>
      <c r="G304" s="31" t="str">
        <f>IFERROR(VLOOKUP(B304,Sheet3!$A$1:$I$2444,4,FALSE),"")</f>
        <v>-</v>
      </c>
      <c r="H304" s="153" t="str">
        <f>IFERROR(VLOOKUP(B304,Sheet3!$A$1:$I$2444,5,FALSE),0)</f>
        <v>PIPE CUTTER 3/4" THRU 2"  FASTPIPE, non returnable</v>
      </c>
      <c r="I304" s="25">
        <f>IFERROR(VLOOKUP(B304,Sheet3!A296:J1740,9,FALSE),0)</f>
        <v>0</v>
      </c>
      <c r="J304" s="26">
        <f t="shared" si="24"/>
        <v>0</v>
      </c>
      <c r="K304" s="3">
        <f t="shared" si="25"/>
        <v>0</v>
      </c>
    </row>
    <row r="305" spans="1:11" ht="12.75" customHeight="1">
      <c r="A305" s="60"/>
      <c r="B305" s="32" t="s">
        <v>238</v>
      </c>
      <c r="C305" s="29">
        <f>IFERROR(VLOOKUP(B305,Sheet3!$A$1:$I$9444,6,FALSE),0)</f>
        <v>250.57</v>
      </c>
      <c r="D305" s="98">
        <f>IFERROR(VLOOKUP(B305,Sheet3!$A$1:$I$9444,8,FALSE),0)</f>
        <v>175.4</v>
      </c>
      <c r="E305" s="30"/>
      <c r="F305" s="102">
        <f t="shared" si="29"/>
        <v>0</v>
      </c>
      <c r="G305" s="31" t="str">
        <f>IFERROR(VLOOKUP(B305,Sheet3!$A$1:$I$2444,4,FALSE),"")</f>
        <v>-</v>
      </c>
      <c r="H305" s="153" t="str">
        <f>IFERROR(VLOOKUP(B305,Sheet3!$A$1:$I$2444,5,FALSE),0)</f>
        <v>PIPE CUTTER 2"x3-1/2", non returnable</v>
      </c>
      <c r="I305" s="25">
        <f>IFERROR(VLOOKUP(B305,Sheet3!A297:J1741,9,FALSE),0)</f>
        <v>3.5</v>
      </c>
      <c r="J305" s="26">
        <f t="shared" si="24"/>
        <v>0</v>
      </c>
      <c r="K305" s="3">
        <f t="shared" si="25"/>
        <v>0</v>
      </c>
    </row>
    <row r="306" spans="1:11" ht="12.75" customHeight="1" thickBot="1">
      <c r="A306" s="61"/>
      <c r="B306" s="45" t="s">
        <v>239</v>
      </c>
      <c r="C306" s="46">
        <f>IFERROR(VLOOKUP(B306,Sheet3!$A$1:$I$9444,6,FALSE),0)</f>
        <v>11.95</v>
      </c>
      <c r="D306" s="138">
        <f>IFERROR(VLOOKUP(B306,Sheet3!$A$1:$I$9444,8,FALSE),0)</f>
        <v>8.3699999999999992</v>
      </c>
      <c r="E306" s="42"/>
      <c r="F306" s="139">
        <f t="shared" si="29"/>
        <v>0</v>
      </c>
      <c r="G306" s="48" t="str">
        <f>IFERROR(VLOOKUP(B306,Sheet3!$A$1:$I$2444,4,FALSE),"")</f>
        <v>-</v>
      </c>
      <c r="H306" s="157" t="str">
        <f>IFERROR(VLOOKUP(B306,Sheet3!$A$1:$I$2444,5,FALSE),0)</f>
        <v>SPRAY BOTTLE</v>
      </c>
      <c r="I306" s="25">
        <f>IFERROR(VLOOKUP(B306,Sheet3!A298:J1742,9,FALSE),0)</f>
        <v>0</v>
      </c>
      <c r="J306" s="26">
        <f t="shared" si="24"/>
        <v>0</v>
      </c>
      <c r="K306" s="3">
        <f t="shared" si="25"/>
        <v>0</v>
      </c>
    </row>
    <row r="307" spans="1:11" ht="12.75" customHeight="1">
      <c r="A307" s="62"/>
      <c r="B307" s="36" t="s">
        <v>240</v>
      </c>
      <c r="C307" s="22">
        <f>IFERROR(VLOOKUP(B307,Sheet3!$A$1:$I$9444,6,FALSE),0)</f>
        <v>36.950000000000003</v>
      </c>
      <c r="D307" s="97">
        <f>IFERROR(VLOOKUP(B307,Sheet3!$A$1:$I$9444,8,FALSE),0)</f>
        <v>25.87</v>
      </c>
      <c r="E307" s="23"/>
      <c r="F307" s="101">
        <f t="shared" si="29"/>
        <v>0</v>
      </c>
      <c r="G307" s="24" t="str">
        <f>IFERROR(VLOOKUP(B307,Sheet3!$A$1:$I$2444,4,FALSE),"")</f>
        <v>1"</v>
      </c>
      <c r="H307" s="152" t="str">
        <f>IFERROR(VLOOKUP(B307,Sheet3!$A$1:$I$2444,5,FALSE),0)</f>
        <v>1" SADDLE DROP DRILL BIT (9/16) FASTPIPE, non returnable</v>
      </c>
      <c r="I307" s="25">
        <f>IFERROR(VLOOKUP(B307,Sheet3!A299:J1743,9,FALSE),0)</f>
        <v>0</v>
      </c>
      <c r="J307" s="26">
        <f t="shared" si="24"/>
        <v>0</v>
      </c>
      <c r="K307" s="3">
        <f t="shared" si="25"/>
        <v>0</v>
      </c>
    </row>
    <row r="308" spans="1:11" ht="12.75" customHeight="1">
      <c r="A308" s="60"/>
      <c r="B308" s="32" t="s">
        <v>241</v>
      </c>
      <c r="C308" s="29">
        <f>IFERROR(VLOOKUP(B308,Sheet3!$A$1:$I$9444,6,FALSE),0)</f>
        <v>35.25</v>
      </c>
      <c r="D308" s="98">
        <f>IFERROR(VLOOKUP(B308,Sheet3!$A$1:$I$9444,8,FALSE),0)</f>
        <v>24.68</v>
      </c>
      <c r="E308" s="30"/>
      <c r="F308" s="102">
        <f t="shared" si="29"/>
        <v>0</v>
      </c>
      <c r="G308" s="31" t="str">
        <f>IFERROR(VLOOKUP(B308,Sheet3!$A$1:$I$2444,4,FALSE),"")</f>
        <v>-</v>
      </c>
      <c r="H308" s="153" t="str">
        <f>IFERROR(VLOOKUP(B308,Sheet3!$A$1:$I$2444,5,FALSE),0)</f>
        <v>1-1/2" , 2" , 3" SADDLE DROP DRILL BIT (3/4) FASTPIPE, non returnable</v>
      </c>
      <c r="I308" s="25">
        <f>IFERROR(VLOOKUP(B308,Sheet3!A300:J1744,9,FALSE),0)</f>
        <v>0</v>
      </c>
      <c r="J308" s="26">
        <f t="shared" si="24"/>
        <v>0</v>
      </c>
      <c r="K308" s="3">
        <f t="shared" si="25"/>
        <v>0</v>
      </c>
    </row>
    <row r="309" spans="1:11" ht="12.75" customHeight="1" thickBot="1">
      <c r="A309" s="61"/>
      <c r="B309" s="40" t="s">
        <v>242</v>
      </c>
      <c r="C309" s="41">
        <f>IFERROR(VLOOKUP(B309,Sheet3!$A$1:$I$9444,6,FALSE),0)</f>
        <v>37.1</v>
      </c>
      <c r="D309" s="100">
        <f>IFERROR(VLOOKUP(B309,Sheet3!$A$1:$I$9444,8,FALSE),0)</f>
        <v>25.97</v>
      </c>
      <c r="E309" s="42"/>
      <c r="F309" s="103">
        <f t="shared" si="29"/>
        <v>0</v>
      </c>
      <c r="G309" s="43" t="str">
        <f>IFERROR(VLOOKUP(B309,Sheet3!$A$1:$I$2444,4,FALSE),"")</f>
        <v>4"</v>
      </c>
      <c r="H309" s="154" t="str">
        <f>IFERROR(VLOOKUP(B309,Sheet3!$A$1:$I$2444,5,FALSE),0)</f>
        <v>4"  AND 6" SADDLE DROP DRILL BIT (15/16) FASTPIPE, non returnable</v>
      </c>
      <c r="I309" s="25">
        <f>IFERROR(VLOOKUP(B309,Sheet3!A301:J1745,9,FALSE),0)</f>
        <v>0</v>
      </c>
      <c r="J309" s="26">
        <f t="shared" si="24"/>
        <v>0</v>
      </c>
      <c r="K309" s="3">
        <f t="shared" si="25"/>
        <v>0</v>
      </c>
    </row>
    <row r="310" spans="1:11" ht="12.75" customHeight="1">
      <c r="A310" s="62"/>
      <c r="B310" s="36"/>
      <c r="C310" s="22">
        <f>IFERROR(VLOOKUP(B310,Sheet3!$A$1:$I$9444,6,FALSE),0)</f>
        <v>0</v>
      </c>
      <c r="D310" s="97">
        <f>IFERROR(VLOOKUP(B310,Sheet3!$A$1:$I$9444,8,FALSE),0)</f>
        <v>0</v>
      </c>
      <c r="E310" s="23"/>
      <c r="F310" s="101">
        <f t="shared" si="29"/>
        <v>0</v>
      </c>
      <c r="G310" s="170" t="str">
        <f>IFERROR(VLOOKUP(B310,Sheet3!$A$1:$I$2444,4,FALSE),"")</f>
        <v/>
      </c>
      <c r="H310" s="171">
        <f>IFERROR(VLOOKUP(B310,Sheet3!$A$1:$I$2444,5,FALSE),0)</f>
        <v>0</v>
      </c>
      <c r="I310" s="25">
        <f>IFERROR(VLOOKUP(B310,Sheet3!A302:J1746,9,FALSE),0)</f>
        <v>0</v>
      </c>
      <c r="J310" s="26">
        <f t="shared" si="24"/>
        <v>0</v>
      </c>
      <c r="K310" s="3">
        <f t="shared" si="25"/>
        <v>0</v>
      </c>
    </row>
    <row r="311" spans="1:11" ht="12.75" customHeight="1">
      <c r="A311" s="60"/>
      <c r="B311" s="32" t="s">
        <v>243</v>
      </c>
      <c r="C311" s="29">
        <f>IFERROR(VLOOKUP(B311,Sheet3!$A$1:$I$9444,6,FALSE),0)</f>
        <v>415.29</v>
      </c>
      <c r="D311" s="98">
        <f>IFERROR(VLOOKUP(B311,Sheet3!$A$1:$I$9444,8,FALSE),0)</f>
        <v>290.7</v>
      </c>
      <c r="E311" s="30"/>
      <c r="F311" s="102">
        <f t="shared" si="29"/>
        <v>0</v>
      </c>
      <c r="G311" s="31" t="str">
        <f>IFERROR(VLOOKUP(B311,Sheet3!$A$1:$I$2444,4,FALSE),"")</f>
        <v>-</v>
      </c>
      <c r="H311" s="153" t="str">
        <f>IFERROR(VLOOKUP(B311,Sheet3!$A$1:$I$2444,5,FALSE),0)</f>
        <v>MANUAL PIPE CUTTER 4" THRU 6", non returnable</v>
      </c>
      <c r="I311" s="25">
        <f>IFERROR(VLOOKUP(B311,Sheet3!A303:J1747,9,FALSE),0)</f>
        <v>4.3</v>
      </c>
      <c r="J311" s="26">
        <f t="shared" si="24"/>
        <v>0</v>
      </c>
      <c r="K311" s="3">
        <f t="shared" si="25"/>
        <v>0</v>
      </c>
    </row>
    <row r="312" spans="1:11" ht="12.75" customHeight="1">
      <c r="A312" s="60"/>
      <c r="B312" s="32"/>
      <c r="C312" s="29">
        <f>IFERROR(VLOOKUP(B312,Sheet3!$A$1:$I$9444,6,FALSE),0)</f>
        <v>0</v>
      </c>
      <c r="D312" s="98">
        <f>IFERROR(VLOOKUP(B312,Sheet3!$A$1:$I$9444,8,FALSE),0)</f>
        <v>0</v>
      </c>
      <c r="E312" s="30"/>
      <c r="F312" s="102">
        <f t="shared" si="29"/>
        <v>0</v>
      </c>
      <c r="G312" s="31" t="str">
        <f>IFERROR(VLOOKUP(B312,Sheet3!$A$1:$I$2444,4,FALSE),"")</f>
        <v/>
      </c>
      <c r="H312" s="153">
        <f>IFERROR(VLOOKUP(B312,Sheet3!$A$1:$I$2444,5,FALSE),0)</f>
        <v>0</v>
      </c>
      <c r="I312" s="25">
        <f>IFERROR(VLOOKUP(B312,Sheet3!A304:J1748,9,FALSE),0)</f>
        <v>0</v>
      </c>
      <c r="J312" s="26">
        <f t="shared" si="24"/>
        <v>0</v>
      </c>
      <c r="K312" s="3">
        <f t="shared" si="25"/>
        <v>0</v>
      </c>
    </row>
    <row r="313" spans="1:11" ht="12.75" customHeight="1">
      <c r="A313" s="60"/>
      <c r="B313" s="32"/>
      <c r="C313" s="29">
        <f>IFERROR(VLOOKUP(B313,Sheet3!$A$1:$I$9444,6,FALSE),0)</f>
        <v>0</v>
      </c>
      <c r="D313" s="98">
        <f>IFERROR(VLOOKUP(B313,Sheet3!$A$1:$I$9444,8,FALSE),0)</f>
        <v>0</v>
      </c>
      <c r="E313" s="30"/>
      <c r="F313" s="102">
        <f t="shared" si="29"/>
        <v>0</v>
      </c>
      <c r="G313" s="31" t="str">
        <f>IFERROR(VLOOKUP(B313,Sheet3!$A$1:$I$2444,4,FALSE),"")</f>
        <v/>
      </c>
      <c r="H313" s="153">
        <f>IFERROR(VLOOKUP(B313,Sheet3!$A$1:$I$2444,5,FALSE),0)</f>
        <v>0</v>
      </c>
      <c r="I313" s="25">
        <f>IFERROR(VLOOKUP(B313,Sheet3!A305:J1749,9,FALSE),0)</f>
        <v>0</v>
      </c>
      <c r="J313" s="26">
        <f t="shared" si="24"/>
        <v>0</v>
      </c>
      <c r="K313" s="3">
        <f t="shared" si="25"/>
        <v>0</v>
      </c>
    </row>
    <row r="314" spans="1:11" ht="12.75" customHeight="1">
      <c r="A314" s="60"/>
      <c r="B314" s="32"/>
      <c r="C314" s="29">
        <f>IFERROR(VLOOKUP(B314,Sheet3!$A$1:$I$9444,6,FALSE),0)</f>
        <v>0</v>
      </c>
      <c r="D314" s="98">
        <f>IFERROR(VLOOKUP(B314,Sheet3!$A$1:$I$9444,8,FALSE),0)</f>
        <v>0</v>
      </c>
      <c r="E314" s="30"/>
      <c r="F314" s="102">
        <f t="shared" si="29"/>
        <v>0</v>
      </c>
      <c r="G314" s="31" t="str">
        <f>IFERROR(VLOOKUP(B314,Sheet3!$A$1:$I$2444,4,FALSE),"")</f>
        <v/>
      </c>
      <c r="H314" s="153">
        <f>IFERROR(VLOOKUP(B314,Sheet3!$A$1:$I$2444,5,FALSE),0)</f>
        <v>0</v>
      </c>
      <c r="I314" s="25">
        <f>IFERROR(VLOOKUP(B314,Sheet3!A306:J1750,9,FALSE),0)</f>
        <v>0</v>
      </c>
      <c r="J314" s="26">
        <f t="shared" si="24"/>
        <v>0</v>
      </c>
      <c r="K314" s="3">
        <f t="shared" si="25"/>
        <v>0</v>
      </c>
    </row>
    <row r="315" spans="1:11" ht="12.75" customHeight="1">
      <c r="A315" s="60"/>
      <c r="B315" s="32"/>
      <c r="C315" s="29">
        <f>IFERROR(VLOOKUP(B315,Sheet3!$A$1:$I$9444,6,FALSE),0)</f>
        <v>0</v>
      </c>
      <c r="D315" s="98">
        <f>IFERROR(VLOOKUP(B315,Sheet3!$A$1:$I$9444,8,FALSE),0)</f>
        <v>0</v>
      </c>
      <c r="E315" s="30"/>
      <c r="F315" s="102">
        <f t="shared" si="29"/>
        <v>0</v>
      </c>
      <c r="G315" s="31" t="str">
        <f>IFERROR(VLOOKUP(B315,Sheet3!$A$1:$I$2444,4,FALSE),"")</f>
        <v/>
      </c>
      <c r="H315" s="153">
        <f>IFERROR(VLOOKUP(B315,Sheet3!$A$1:$I$2444,5,FALSE),0)</f>
        <v>0</v>
      </c>
      <c r="I315" s="25">
        <f>IFERROR(VLOOKUP(B315,Sheet3!A307:J1751,9,FALSE),0)</f>
        <v>0</v>
      </c>
      <c r="J315" s="26">
        <f t="shared" si="24"/>
        <v>0</v>
      </c>
      <c r="K315" s="3">
        <f t="shared" si="25"/>
        <v>0</v>
      </c>
    </row>
    <row r="316" spans="1:11" ht="12.75" customHeight="1">
      <c r="A316" s="60"/>
      <c r="B316" s="32" t="s">
        <v>244</v>
      </c>
      <c r="C316" s="29">
        <f>IFERROR(VLOOKUP(B316,Sheet3!$A$1:$I$9444,6,FALSE),0)</f>
        <v>568.30999999999995</v>
      </c>
      <c r="D316" s="98">
        <f>IFERROR(VLOOKUP(B316,Sheet3!$A$1:$I$9444,8,FALSE),0)</f>
        <v>397.82</v>
      </c>
      <c r="E316" s="30"/>
      <c r="F316" s="102">
        <f t="shared" si="29"/>
        <v>0</v>
      </c>
      <c r="G316" s="31" t="str">
        <f>IFERROR(VLOOKUP(B316,Sheet3!$A$1:$I$2444,4,FALSE),"")</f>
        <v>-</v>
      </c>
      <c r="H316" s="153" t="str">
        <f>IFERROR(VLOOKUP(B316,Sheet3!$A$1:$I$2444,5,FALSE),0)</f>
        <v>PIPE DEBURRING TOOL / PIPE MARKER 4", ELECT DRILL REQ</v>
      </c>
      <c r="I316" s="25">
        <f>IFERROR(VLOOKUP(B316,Sheet3!A308:J1752,9,FALSE),0)</f>
        <v>0.94</v>
      </c>
      <c r="J316" s="26">
        <f t="shared" si="24"/>
        <v>0</v>
      </c>
      <c r="K316" s="3">
        <f t="shared" si="25"/>
        <v>0</v>
      </c>
    </row>
    <row r="317" spans="1:11" ht="12.75" customHeight="1">
      <c r="A317" s="60"/>
      <c r="B317" s="32" t="s">
        <v>245</v>
      </c>
      <c r="C317" s="29">
        <f>IFERROR(VLOOKUP(B317,Sheet3!$A$1:$I$9444,6,FALSE),0)</f>
        <v>794.69</v>
      </c>
      <c r="D317" s="98">
        <f>IFERROR(VLOOKUP(B317,Sheet3!$A$1:$I$9444,8,FALSE),0)</f>
        <v>556.29</v>
      </c>
      <c r="E317" s="30"/>
      <c r="F317" s="102">
        <f t="shared" si="29"/>
        <v>0</v>
      </c>
      <c r="G317" s="31" t="str">
        <f>IFERROR(VLOOKUP(B317,Sheet3!$A$1:$I$2444,4,FALSE),"")</f>
        <v>-</v>
      </c>
      <c r="H317" s="153" t="str">
        <f>IFERROR(VLOOKUP(B317,Sheet3!$A$1:$I$2444,5,FALSE),0)</f>
        <v>PIPE DEBURRING TOOL / PIPE MARKER 6", ELECT DRILL REQ</v>
      </c>
      <c r="I317" s="25">
        <f>IFERROR(VLOOKUP(B317,Sheet3!A309:J1753,9,FALSE),0)</f>
        <v>1.6</v>
      </c>
      <c r="J317" s="26">
        <f t="shared" si="24"/>
        <v>0</v>
      </c>
      <c r="K317" s="3">
        <f t="shared" si="25"/>
        <v>0</v>
      </c>
    </row>
    <row r="318" spans="1:11" ht="12.75" customHeight="1">
      <c r="A318" s="60"/>
      <c r="B318" s="32"/>
      <c r="C318" s="29">
        <f>IFERROR(VLOOKUP(B318,Sheet3!$A$1:$I$9444,6,FALSE),0)</f>
        <v>0</v>
      </c>
      <c r="D318" s="98">
        <f>IFERROR(VLOOKUP(B318,Sheet3!$A$1:$I$9444,8,FALSE),0)</f>
        <v>0</v>
      </c>
      <c r="E318" s="30"/>
      <c r="F318" s="102">
        <f t="shared" si="29"/>
        <v>0</v>
      </c>
      <c r="G318" s="31" t="str">
        <f>IFERROR(VLOOKUP(B318,Sheet3!$A$1:$I$2444,4,FALSE),"")</f>
        <v/>
      </c>
      <c r="H318" s="153">
        <f>IFERROR(VLOOKUP(B318,Sheet3!$A$1:$I$2444,5,FALSE),0)</f>
        <v>0</v>
      </c>
      <c r="I318" s="25">
        <f>IFERROR(VLOOKUP(B318,Sheet3!A309:J1754,9,FALSE),0)</f>
        <v>0</v>
      </c>
      <c r="J318" s="26">
        <f t="shared" si="24"/>
        <v>0</v>
      </c>
      <c r="K318" s="3">
        <f t="shared" si="25"/>
        <v>0</v>
      </c>
    </row>
    <row r="319" spans="1:11" ht="12.75" customHeight="1">
      <c r="A319" s="60"/>
      <c r="B319" s="32"/>
      <c r="C319" s="29">
        <f>IFERROR(VLOOKUP(B319,Sheet3!$A$1:$I$9444,6,FALSE),0)</f>
        <v>0</v>
      </c>
      <c r="D319" s="98">
        <f>IFERROR(VLOOKUP(B319,Sheet3!$A$1:$I$9444,8,FALSE),0)</f>
        <v>0</v>
      </c>
      <c r="E319" s="30"/>
      <c r="F319" s="102">
        <f t="shared" si="29"/>
        <v>0</v>
      </c>
      <c r="G319" s="31" t="str">
        <f>IFERROR(VLOOKUP(B319,Sheet3!$A$1:$I$2444,4,FALSE),"")</f>
        <v/>
      </c>
      <c r="H319" s="153">
        <f>IFERROR(VLOOKUP(B319,Sheet3!$A$1:$I$2444,5,FALSE),0)</f>
        <v>0</v>
      </c>
      <c r="I319" s="25">
        <f>IFERROR(VLOOKUP(B319,Sheet3!A310:J1755,9,FALSE),0)</f>
        <v>0</v>
      </c>
      <c r="J319" s="26">
        <f t="shared" si="24"/>
        <v>0</v>
      </c>
      <c r="K319" s="3">
        <f t="shared" si="25"/>
        <v>0</v>
      </c>
    </row>
    <row r="320" spans="1:11" ht="12.75" customHeight="1">
      <c r="A320" s="60"/>
      <c r="B320" s="32" t="s">
        <v>246</v>
      </c>
      <c r="C320" s="29">
        <f>IFERROR(VLOOKUP(B320,Sheet3!$A$1:$I$9444,6,FALSE),0)</f>
        <v>3475.49</v>
      </c>
      <c r="D320" s="98">
        <f>IFERROR(VLOOKUP(B320,Sheet3!$A$1:$I$9444,8,FALSE),0)</f>
        <v>2432.84</v>
      </c>
      <c r="E320" s="30"/>
      <c r="F320" s="102">
        <f t="shared" si="29"/>
        <v>0</v>
      </c>
      <c r="G320" s="31" t="str">
        <f>IFERROR(VLOOKUP(B320,Sheet3!$A$1:$I$2444,4,FALSE),"")</f>
        <v>-</v>
      </c>
      <c r="H320" s="153" t="str">
        <f>IFERROR(VLOOKUP(B320,Sheet3!$A$1:$I$2444,5,FALSE),0)</f>
        <v>CORDLESS LUGGING TOOL, FASTPIPE, 4" AND 6",  (NEED LUG JAW SET FI9021)non returnable</v>
      </c>
      <c r="I320" s="25">
        <f>IFERROR(VLOOKUP(B320,Sheet3!A311:J1756,9,FALSE),0)</f>
        <v>19</v>
      </c>
      <c r="J320" s="26">
        <f t="shared" si="24"/>
        <v>0</v>
      </c>
      <c r="K320" s="3">
        <f t="shared" si="25"/>
        <v>0</v>
      </c>
    </row>
    <row r="321" spans="1:11" ht="12.75" customHeight="1">
      <c r="A321" s="60"/>
      <c r="B321" s="32"/>
      <c r="C321" s="29">
        <f>IFERROR(VLOOKUP(B321,Sheet3!$A$1:$I$9444,6,FALSE),0)</f>
        <v>0</v>
      </c>
      <c r="D321" s="98">
        <f>IFERROR(VLOOKUP(B321,Sheet3!$A$1:$I$9444,8,FALSE),0)</f>
        <v>0</v>
      </c>
      <c r="E321" s="30"/>
      <c r="F321" s="102">
        <f t="shared" si="29"/>
        <v>0</v>
      </c>
      <c r="G321" s="31" t="str">
        <f>IFERROR(VLOOKUP(B321,Sheet3!$A$1:$I$2444,4,FALSE),"")</f>
        <v/>
      </c>
      <c r="H321" s="153">
        <f>IFERROR(VLOOKUP(B321,Sheet3!$A$1:$I$2444,5,FALSE),0)</f>
        <v>0</v>
      </c>
      <c r="I321" s="25">
        <f>IFERROR(VLOOKUP(B321,Sheet3!A312:J1757,9,FALSE),0)</f>
        <v>0</v>
      </c>
      <c r="J321" s="26">
        <f t="shared" si="24"/>
        <v>0</v>
      </c>
      <c r="K321" s="3">
        <f t="shared" si="25"/>
        <v>0</v>
      </c>
    </row>
    <row r="322" spans="1:11" ht="12.75" customHeight="1">
      <c r="A322" s="60"/>
      <c r="B322" s="32"/>
      <c r="C322" s="29">
        <f>IFERROR(VLOOKUP(B322,Sheet3!$A$1:$I$9444,6,FALSE),0)</f>
        <v>0</v>
      </c>
      <c r="D322" s="98">
        <f>IFERROR(VLOOKUP(B322,Sheet3!$A$1:$I$9444,8,FALSE),0)</f>
        <v>0</v>
      </c>
      <c r="E322" s="30"/>
      <c r="F322" s="102">
        <f t="shared" si="29"/>
        <v>0</v>
      </c>
      <c r="G322" s="31" t="str">
        <f>IFERROR(VLOOKUP(B322,Sheet3!$A$1:$I$2444,4,FALSE),"")</f>
        <v/>
      </c>
      <c r="H322" s="153">
        <f>IFERROR(VLOOKUP(B322,Sheet3!$A$1:$I$2444,5,FALSE),0)</f>
        <v>0</v>
      </c>
      <c r="I322" s="25">
        <f>IFERROR(VLOOKUP(B322,Sheet3!A313:J1758,9,FALSE),0)</f>
        <v>0</v>
      </c>
      <c r="J322" s="26">
        <f t="shared" si="24"/>
        <v>0</v>
      </c>
      <c r="K322" s="3">
        <f t="shared" si="25"/>
        <v>0</v>
      </c>
    </row>
    <row r="323" spans="1:11" ht="12.75" customHeight="1">
      <c r="A323" s="60"/>
      <c r="B323" s="32" t="s">
        <v>247</v>
      </c>
      <c r="C323" s="29">
        <f>IFERROR(VLOOKUP(B323,Sheet3!$A$1:$I$9444,6,FALSE),0)</f>
        <v>1599.99</v>
      </c>
      <c r="D323" s="98">
        <f>IFERROR(VLOOKUP(B323,Sheet3!$A$1:$I$9444,8,FALSE),0)</f>
        <v>1119.99</v>
      </c>
      <c r="E323" s="30"/>
      <c r="F323" s="102">
        <f t="shared" si="29"/>
        <v>0</v>
      </c>
      <c r="G323" s="31" t="str">
        <f>IFERROR(VLOOKUP(B323,Sheet3!$A$1:$I$2444,4,FALSE),"")</f>
        <v>-</v>
      </c>
      <c r="H323" s="153" t="str">
        <f>IFERROR(VLOOKUP(B323,Sheet3!$A$1:$I$2444,5,FALSE),0)</f>
        <v>LUG TOOL JAW SET,  4" and 6" FASTPIPE INDUSTRIAL,  non returnable</v>
      </c>
      <c r="I323" s="25">
        <f>IFERROR(VLOOKUP(B323,Sheet3!A313:J1759,9,FALSE),0)</f>
        <v>9</v>
      </c>
      <c r="J323" s="26">
        <f t="shared" si="24"/>
        <v>0</v>
      </c>
      <c r="K323" s="3">
        <f t="shared" si="25"/>
        <v>0</v>
      </c>
    </row>
    <row r="324" spans="1:11" ht="12.75" customHeight="1" thickBot="1">
      <c r="A324" s="60"/>
      <c r="B324" s="40"/>
      <c r="C324" s="41">
        <f>IFERROR(VLOOKUP(B324,Sheet3!$A$1:$I$9444,6,FALSE),0)</f>
        <v>0</v>
      </c>
      <c r="D324" s="100">
        <f>IFERROR(VLOOKUP(B324,Sheet3!$A$1:$I$9444,8,FALSE),0)</f>
        <v>0</v>
      </c>
      <c r="E324" s="42"/>
      <c r="F324" s="103">
        <f t="shared" si="29"/>
        <v>0</v>
      </c>
      <c r="G324" s="48" t="str">
        <f>IFERROR(VLOOKUP(B324,Sheet3!$A$1:$I$2444,4,FALSE),"")</f>
        <v/>
      </c>
      <c r="H324" s="157">
        <f>IFERROR(VLOOKUP(B324,Sheet3!$A$1:$I$2444,5,FALSE),0)</f>
        <v>0</v>
      </c>
      <c r="I324" s="25">
        <f>IFERROR(VLOOKUP(B324,Sheet3!A314:J1760,9,FALSE),0)</f>
        <v>0</v>
      </c>
      <c r="J324" s="26">
        <f t="shared" ref="J324:J383" si="30">I324*E324</f>
        <v>0</v>
      </c>
      <c r="K324" s="3">
        <f t="shared" ref="K324:K383" si="31">E324*C324</f>
        <v>0</v>
      </c>
    </row>
    <row r="325" spans="1:11" ht="12.75" customHeight="1" thickBot="1">
      <c r="A325" s="61"/>
      <c r="B325" s="140" t="s">
        <v>248</v>
      </c>
      <c r="C325" s="126"/>
      <c r="E325" s="117"/>
      <c r="F325" s="19"/>
      <c r="G325" s="176"/>
      <c r="H325" s="177"/>
      <c r="I325" s="25">
        <f>IFERROR(VLOOKUP(B325,Sheet3!A315:J1761,9,FALSE),0)</f>
        <v>0</v>
      </c>
      <c r="J325" s="26">
        <f t="shared" si="30"/>
        <v>0</v>
      </c>
      <c r="K325" s="3">
        <f t="shared" si="31"/>
        <v>0</v>
      </c>
    </row>
    <row r="326" spans="1:11" ht="12.75" customHeight="1">
      <c r="A326" s="62"/>
      <c r="B326" s="21" t="s">
        <v>249</v>
      </c>
      <c r="C326" s="22">
        <f>IFERROR(VLOOKUP(B326,Sheet3!$A$1:$I$9444,6,FALSE),0)</f>
        <v>4.55</v>
      </c>
      <c r="D326" s="97">
        <f>IFERROR(VLOOKUP(B326,Sheet3!$A$1:$I$9444,8,FALSE),0)</f>
        <v>2.73</v>
      </c>
      <c r="E326" s="23"/>
      <c r="F326" s="101">
        <f t="shared" ref="F326:F336" si="32">D326*E326</f>
        <v>0</v>
      </c>
      <c r="G326" s="170" t="str">
        <f>IFERROR(VLOOKUP(B326,Sheet3!$A$1:$I$2444,4,FALSE),"")</f>
        <v>3/4"</v>
      </c>
      <c r="H326" s="171" t="str">
        <f>IFERROR(VLOOKUP(B326,Sheet3!$A$1:$I$2444,5,FALSE),0)</f>
        <v xml:space="preserve">3/4" FASTPIPE PARTS KIT  O-RING, SS BITE RING, CONE NUT, BACKER, AND EXPANDER (PACK OF  6)  </v>
      </c>
      <c r="I326" s="25">
        <f>IFERROR(VLOOKUP(B326,Sheet3!A316:J1762,9,FALSE),0)</f>
        <v>0</v>
      </c>
      <c r="J326" s="26">
        <f t="shared" si="30"/>
        <v>0</v>
      </c>
      <c r="K326" s="3">
        <f t="shared" si="31"/>
        <v>0</v>
      </c>
    </row>
    <row r="327" spans="1:11" ht="12.75" customHeight="1">
      <c r="A327" s="27"/>
      <c r="B327" s="28" t="s">
        <v>250</v>
      </c>
      <c r="C327" s="29">
        <f>IFERROR(VLOOKUP(B327,Sheet3!$A$1:$I$9444,6,FALSE),0)</f>
        <v>5.0999999999999996</v>
      </c>
      <c r="D327" s="98">
        <f>IFERROR(VLOOKUP(B327,Sheet3!$A$1:$I$9444,8,FALSE),0)</f>
        <v>3.06</v>
      </c>
      <c r="E327" s="30"/>
      <c r="F327" s="102">
        <f t="shared" si="32"/>
        <v>0</v>
      </c>
      <c r="G327" s="31" t="str">
        <f>IFERROR(VLOOKUP(B327,Sheet3!$A$1:$I$2444,4,FALSE),"")</f>
        <v>1"</v>
      </c>
      <c r="H327" s="153" t="str">
        <f>IFERROR(VLOOKUP(B327,Sheet3!$A$1:$I$2444,5,FALSE),0)</f>
        <v xml:space="preserve">1" FASTPIPE PARTS KIT  O-RING, SS BITE RING, CONE NUT, BACKER, AND EXPANDER (PACK OF  6)  </v>
      </c>
      <c r="I327" s="25">
        <f>IFERROR(VLOOKUP(B327,Sheet3!A317:J1763,9,FALSE),0)</f>
        <v>0</v>
      </c>
      <c r="J327" s="26">
        <f t="shared" si="30"/>
        <v>0</v>
      </c>
      <c r="K327" s="3">
        <f t="shared" si="31"/>
        <v>0</v>
      </c>
    </row>
    <row r="328" spans="1:11" ht="12.75" customHeight="1">
      <c r="A328" s="27"/>
      <c r="B328" s="28" t="s">
        <v>251</v>
      </c>
      <c r="C328" s="29">
        <f>IFERROR(VLOOKUP(B328,Sheet3!$A$1:$I$9444,6,FALSE),0)</f>
        <v>5.75</v>
      </c>
      <c r="D328" s="98">
        <f>IFERROR(VLOOKUP(B328,Sheet3!$A$1:$I$9444,8,FALSE),0)</f>
        <v>3.45</v>
      </c>
      <c r="E328" s="30"/>
      <c r="F328" s="102">
        <f t="shared" si="32"/>
        <v>0</v>
      </c>
      <c r="G328" s="31" t="str">
        <f>IFERROR(VLOOKUP(B328,Sheet3!$A$1:$I$2444,4,FALSE),"")</f>
        <v>1.5"</v>
      </c>
      <c r="H328" s="153" t="str">
        <f>IFERROR(VLOOKUP(B328,Sheet3!$A$1:$I$2444,5,FALSE),0)</f>
        <v>1-1/2" FASTPIPE PARTS KIT  (1) O-RING  (1) SS BITE RING</v>
      </c>
      <c r="I328" s="25">
        <f>IFERROR(VLOOKUP(B328,Sheet3!A317:J1764,9,FALSE),0)</f>
        <v>0</v>
      </c>
      <c r="J328" s="26">
        <f t="shared" si="30"/>
        <v>0</v>
      </c>
      <c r="K328" s="3">
        <f t="shared" si="31"/>
        <v>0</v>
      </c>
    </row>
    <row r="329" spans="1:11" ht="12.75" customHeight="1">
      <c r="A329" s="27"/>
      <c r="B329" s="28" t="s">
        <v>252</v>
      </c>
      <c r="C329" s="29">
        <f>IFERROR(VLOOKUP(B329,Sheet3!$A$1:$I$9444,6,FALSE),0)</f>
        <v>6.95</v>
      </c>
      <c r="D329" s="98">
        <f>IFERROR(VLOOKUP(B329,Sheet3!$A$1:$I$9444,8,FALSE),0)</f>
        <v>4.17</v>
      </c>
      <c r="E329" s="30"/>
      <c r="F329" s="102">
        <f t="shared" si="32"/>
        <v>0</v>
      </c>
      <c r="G329" s="31" t="str">
        <f>IFERROR(VLOOKUP(B329,Sheet3!$A$1:$I$2444,4,FALSE),"")</f>
        <v>2"</v>
      </c>
      <c r="H329" s="153" t="str">
        <f>IFERROR(VLOOKUP(B329,Sheet3!$A$1:$I$2444,5,FALSE),0)</f>
        <v>2" FASTPIPE PARTS KIT  (1) O-RING  (1) SS BITE RING</v>
      </c>
      <c r="I329" s="25">
        <f>IFERROR(VLOOKUP(B329,Sheet3!A318:J1765,9,FALSE),0)</f>
        <v>0</v>
      </c>
      <c r="J329" s="26">
        <f t="shared" si="30"/>
        <v>0</v>
      </c>
      <c r="K329" s="3">
        <f t="shared" si="31"/>
        <v>0</v>
      </c>
    </row>
    <row r="330" spans="1:11" ht="12.75" customHeight="1">
      <c r="A330" s="27"/>
      <c r="B330" s="28" t="s">
        <v>253</v>
      </c>
      <c r="C330" s="29">
        <f>IFERROR(VLOOKUP(B330,Sheet3!$A$1:$I$9444,6,FALSE),0)</f>
        <v>10.75</v>
      </c>
      <c r="D330" s="98">
        <f>IFERROR(VLOOKUP(B330,Sheet3!$A$1:$I$9444,8,FALSE),0)</f>
        <v>6.45</v>
      </c>
      <c r="E330" s="30"/>
      <c r="F330" s="102">
        <f t="shared" si="32"/>
        <v>0</v>
      </c>
      <c r="G330" s="31" t="str">
        <f>IFERROR(VLOOKUP(B330,Sheet3!$A$1:$I$2444,4,FALSE),"")</f>
        <v>3"</v>
      </c>
      <c r="H330" s="153" t="str">
        <f>IFERROR(VLOOKUP(B330,Sheet3!$A$1:$I$2444,5,FALSE),0)</f>
        <v>3" PARTS KIT FASTPIPE  INDUSTRIAL  (1) O-RING  (1) SS BITE RING</v>
      </c>
      <c r="I330" s="25">
        <f>IFERROR(VLOOKUP(B330,Sheet3!A319:J1766,9,FALSE),0)</f>
        <v>0</v>
      </c>
      <c r="J330" s="26">
        <f t="shared" si="30"/>
        <v>0</v>
      </c>
      <c r="K330" s="3">
        <f t="shared" si="31"/>
        <v>0</v>
      </c>
    </row>
    <row r="331" spans="1:11" ht="12.75" customHeight="1">
      <c r="A331" s="27"/>
      <c r="B331" s="28" t="s">
        <v>254</v>
      </c>
      <c r="C331" s="29">
        <f>IFERROR(VLOOKUP(B331,Sheet3!$A$1:$I$9444,6,FALSE),0)</f>
        <v>69.94</v>
      </c>
      <c r="D331" s="98">
        <f>IFERROR(VLOOKUP(B331,Sheet3!$A$1:$I$9444,8,FALSE),0)</f>
        <v>41.96</v>
      </c>
      <c r="E331" s="30"/>
      <c r="F331" s="102">
        <f t="shared" si="32"/>
        <v>0</v>
      </c>
      <c r="G331" s="31" t="str">
        <f>IFERROR(VLOOKUP(B331,Sheet3!$A$1:$I$2444,4,FALSE),"")</f>
        <v>4"</v>
      </c>
      <c r="H331" s="153" t="str">
        <f>IFERROR(VLOOKUP(B331,Sheet3!$A$1:$I$2444,5,FALSE),0)</f>
        <v>4" INNER SEAL  FASTPIPE INDUSTRIAL</v>
      </c>
      <c r="I331" s="25">
        <f>IFERROR(VLOOKUP(B331,Sheet3!A320:J1767,9,FALSE),0)</f>
        <v>2</v>
      </c>
      <c r="J331" s="26">
        <f t="shared" si="30"/>
        <v>0</v>
      </c>
      <c r="K331" s="3">
        <f t="shared" si="31"/>
        <v>0</v>
      </c>
    </row>
    <row r="332" spans="1:11" ht="12.75" customHeight="1" thickBot="1">
      <c r="A332" s="33"/>
      <c r="B332" s="63" t="s">
        <v>255</v>
      </c>
      <c r="C332" s="41">
        <f>IFERROR(VLOOKUP(B332,Sheet3!$A$1:$I$9444,6,FALSE),0)</f>
        <v>102.62</v>
      </c>
      <c r="D332" s="100">
        <f>IFERROR(VLOOKUP(B332,Sheet3!$A$1:$I$9444,8,FALSE),0)</f>
        <v>61.57</v>
      </c>
      <c r="E332" s="47"/>
      <c r="F332" s="103">
        <f t="shared" si="32"/>
        <v>0</v>
      </c>
      <c r="G332" s="31" t="str">
        <f>IFERROR(VLOOKUP(B332,Sheet3!$A$1:$I$2444,4,FALSE),"")</f>
        <v>6"</v>
      </c>
      <c r="H332" s="153" t="str">
        <f>IFERROR(VLOOKUP(B332,Sheet3!$A$1:$I$2444,5,FALSE),0)</f>
        <v>6" INNER SEAL  FASTPIPE INDUSTRIAL</v>
      </c>
      <c r="I332" s="25">
        <f>IFERROR(VLOOKUP(B332,Sheet3!A321:J1768,9,FALSE),0)</f>
        <v>4</v>
      </c>
      <c r="J332" s="26">
        <f t="shared" si="30"/>
        <v>0</v>
      </c>
      <c r="K332" s="3">
        <f t="shared" si="31"/>
        <v>0</v>
      </c>
    </row>
    <row r="333" spans="1:11" ht="12.75" customHeight="1">
      <c r="A333" s="20"/>
      <c r="B333" s="21" t="s">
        <v>256</v>
      </c>
      <c r="C333" s="22">
        <f>IFERROR(VLOOKUP(B333,Sheet3!$A$1:$I$9444,6,FALSE),0)</f>
        <v>3.35</v>
      </c>
      <c r="D333" s="97">
        <f>IFERROR(VLOOKUP(B333,Sheet3!$A$1:$I$9444,8,FALSE),0)</f>
        <v>2.0099999999999998</v>
      </c>
      <c r="E333" s="23"/>
      <c r="F333" s="101">
        <f t="shared" si="32"/>
        <v>0</v>
      </c>
      <c r="G333" s="31" t="str">
        <f>IFERROR(VLOOKUP(B333,Sheet3!$A$1:$I$2444,4,FALSE),"")</f>
        <v>1"</v>
      </c>
      <c r="H333" s="153" t="str">
        <f>IFERROR(VLOOKUP(B333,Sheet3!$A$1:$I$2444,5,FALSE),0)</f>
        <v>1" FASTPIPE SADDLE DROP GASKET</v>
      </c>
      <c r="I333" s="25">
        <f>IFERROR(VLOOKUP(B333,Sheet3!A322:J1769,9,FALSE),0)</f>
        <v>0</v>
      </c>
      <c r="J333" s="26">
        <f t="shared" si="30"/>
        <v>0</v>
      </c>
      <c r="K333" s="3">
        <f t="shared" si="31"/>
        <v>0</v>
      </c>
    </row>
    <row r="334" spans="1:11" ht="12.75" customHeight="1">
      <c r="A334" s="27"/>
      <c r="B334" s="28" t="s">
        <v>257</v>
      </c>
      <c r="C334" s="29">
        <f>IFERROR(VLOOKUP(B334,Sheet3!$A$1:$I$9444,6,FALSE),0)</f>
        <v>3.55</v>
      </c>
      <c r="D334" s="98">
        <f>IFERROR(VLOOKUP(B334,Sheet3!$A$1:$I$9444,8,FALSE),0)</f>
        <v>2.13</v>
      </c>
      <c r="E334" s="30"/>
      <c r="F334" s="102">
        <f t="shared" si="32"/>
        <v>0</v>
      </c>
      <c r="G334" s="31" t="str">
        <f>IFERROR(VLOOKUP(B334,Sheet3!$A$1:$I$2444,4,FALSE),"")</f>
        <v>1.5"</v>
      </c>
      <c r="H334" s="153" t="str">
        <f>IFERROR(VLOOKUP(B334,Sheet3!$A$1:$I$2444,5,FALSE),0)</f>
        <v>1-1/2" and 3"  FASTPIPE SADDLE DROP GASKET   BLACK</v>
      </c>
      <c r="I334" s="25">
        <f>IFERROR(VLOOKUP(B334,Sheet3!A323:J1770,9,FALSE),0)</f>
        <v>1.05</v>
      </c>
      <c r="J334" s="26">
        <f t="shared" si="30"/>
        <v>0</v>
      </c>
      <c r="K334" s="3">
        <f t="shared" si="31"/>
        <v>0</v>
      </c>
    </row>
    <row r="335" spans="1:11" ht="12.75" customHeight="1">
      <c r="A335" s="27"/>
      <c r="B335" s="28" t="s">
        <v>258</v>
      </c>
      <c r="C335" s="29">
        <f>IFERROR(VLOOKUP(B335,Sheet3!$A$1:$I$9444,6,FALSE),0)</f>
        <v>4.0999999999999996</v>
      </c>
      <c r="D335" s="98">
        <f>IFERROR(VLOOKUP(B335,Sheet3!$A$1:$I$9444,8,FALSE),0)</f>
        <v>2.46</v>
      </c>
      <c r="E335" s="30"/>
      <c r="F335" s="102">
        <f t="shared" si="32"/>
        <v>0</v>
      </c>
      <c r="G335" s="31" t="str">
        <f>IFERROR(VLOOKUP(B335,Sheet3!$A$1:$I$2444,4,FALSE),"")</f>
        <v>2"</v>
      </c>
      <c r="H335" s="153" t="str">
        <f>IFERROR(VLOOKUP(B335,Sheet3!$A$1:$I$2444,5,FALSE),0)</f>
        <v>2" FASTPIPE SADDLE DROP GASKET  (GRAY)</v>
      </c>
      <c r="I335" s="25">
        <f>IFERROR(VLOOKUP(B335,Sheet3!A324:J1771,9,FALSE),0)</f>
        <v>1.2</v>
      </c>
      <c r="J335" s="26">
        <f t="shared" si="30"/>
        <v>0</v>
      </c>
      <c r="K335" s="3">
        <f t="shared" si="31"/>
        <v>0</v>
      </c>
    </row>
    <row r="336" spans="1:11" ht="12.75" customHeight="1" thickBot="1">
      <c r="A336" s="33"/>
      <c r="B336" s="63" t="s">
        <v>259</v>
      </c>
      <c r="C336" s="41">
        <f>IFERROR(VLOOKUP(B336,Sheet3!$A$1:$I$9444,6,FALSE),0)</f>
        <v>4.6500000000000004</v>
      </c>
      <c r="D336" s="100">
        <f>IFERROR(VLOOKUP(B336,Sheet3!$A$1:$I$9444,8,FALSE),0)</f>
        <v>2.79</v>
      </c>
      <c r="E336" s="42"/>
      <c r="F336" s="103">
        <f t="shared" si="32"/>
        <v>0</v>
      </c>
      <c r="G336" s="48" t="str">
        <f>IFERROR(VLOOKUP(B336,Sheet3!$A$1:$I$2444,4,FALSE),"")</f>
        <v>3"</v>
      </c>
      <c r="H336" s="157" t="str">
        <f>IFERROR(VLOOKUP(B336,Sheet3!$A$1:$I$2444,5,FALSE),0)</f>
        <v>3" FASTPIPE SADDLE DROP GASKET, RED COLOR</v>
      </c>
      <c r="I336" s="25">
        <f>IFERROR(VLOOKUP(B336,Sheet3!A325:J1772,9,FALSE),0)</f>
        <v>3.1</v>
      </c>
      <c r="J336" s="26">
        <f t="shared" si="30"/>
        <v>0</v>
      </c>
      <c r="K336" s="3">
        <f t="shared" si="31"/>
        <v>0</v>
      </c>
    </row>
    <row r="337" spans="1:11" ht="12.75" customHeight="1" thickBot="1">
      <c r="A337" s="20"/>
      <c r="B337" s="125" t="s">
        <v>260</v>
      </c>
      <c r="C337" s="126"/>
      <c r="E337" s="116"/>
      <c r="F337" s="19"/>
      <c r="G337" s="176"/>
      <c r="H337" s="177"/>
      <c r="I337" s="25">
        <f>IFERROR(VLOOKUP(B337,Sheet3!A326:J1773,9,FALSE),0)</f>
        <v>0</v>
      </c>
      <c r="J337" s="26">
        <f t="shared" si="30"/>
        <v>0</v>
      </c>
      <c r="K337" s="3">
        <f t="shared" si="31"/>
        <v>0</v>
      </c>
    </row>
    <row r="338" spans="1:11" ht="12.75" customHeight="1">
      <c r="A338" s="27"/>
      <c r="B338" s="36" t="s">
        <v>261</v>
      </c>
      <c r="C338" s="22">
        <f>IFERROR(VLOOKUP(B338,Sheet3!$A$1:$I$9444,6,FALSE),0)</f>
        <v>127.49</v>
      </c>
      <c r="D338" s="97">
        <f>IFERROR(VLOOKUP(B338,Sheet3!$A$1:$I$9444,8,FALSE),0)</f>
        <v>76.489999999999995</v>
      </c>
      <c r="E338" s="23"/>
      <c r="F338" s="101">
        <f t="shared" ref="F338:F356" si="33">D338*E338</f>
        <v>0</v>
      </c>
      <c r="G338" s="170" t="str">
        <f>IFERROR(VLOOKUP(B338,Sheet3!$A$1:$I$2444,4,FALSE),"")</f>
        <v>1/2"</v>
      </c>
      <c r="H338" s="171" t="str">
        <f>IFERROR(VLOOKUP(B338,Sheet3!$A$1:$I$2444,5,FALSE),0)</f>
        <v>1/2" MAXLINE TUBING 100FT ROLL, includes bevel tool and cutter,  non returnable</v>
      </c>
      <c r="I338" s="25">
        <f>IFERROR(VLOOKUP(B338,Sheet3!A327:J1774,9,FALSE),0)</f>
        <v>10</v>
      </c>
      <c r="J338" s="26">
        <f t="shared" si="30"/>
        <v>0</v>
      </c>
      <c r="K338" s="3">
        <f t="shared" si="31"/>
        <v>0</v>
      </c>
    </row>
    <row r="339" spans="1:11" ht="12.75" customHeight="1">
      <c r="A339" s="27"/>
      <c r="B339" s="32" t="s">
        <v>262</v>
      </c>
      <c r="C339" s="29">
        <f>IFERROR(VLOOKUP(B339,Sheet3!$A$1:$I$9444,6,FALSE),0)</f>
        <v>267.99</v>
      </c>
      <c r="D339" s="98">
        <f>IFERROR(VLOOKUP(B339,Sheet3!$A$1:$I$9444,8,FALSE),0)</f>
        <v>160.79</v>
      </c>
      <c r="E339" s="30"/>
      <c r="F339" s="102">
        <f t="shared" si="33"/>
        <v>0</v>
      </c>
      <c r="G339" s="31" t="str">
        <f>IFERROR(VLOOKUP(B339,Sheet3!$A$1:$I$2444,4,FALSE),"")</f>
        <v>1/2"</v>
      </c>
      <c r="H339" s="153" t="str">
        <f>IFERROR(VLOOKUP(B339,Sheet3!$A$1:$I$2444,5,FALSE),0)</f>
        <v>1/2" MAXLINE TUBING 300FT ROLL,  includes bevel tool and cutter, non returnable</v>
      </c>
      <c r="I339" s="25">
        <f>IFERROR(VLOOKUP(B339,Sheet3!A328:J1775,9,FALSE),0)</f>
        <v>27</v>
      </c>
      <c r="J339" s="26">
        <f t="shared" si="30"/>
        <v>0</v>
      </c>
      <c r="K339" s="3">
        <f t="shared" si="31"/>
        <v>0</v>
      </c>
    </row>
    <row r="340" spans="1:11" ht="12.75" customHeight="1">
      <c r="A340" s="27"/>
      <c r="B340" s="32" t="s">
        <v>263</v>
      </c>
      <c r="C340" s="29">
        <f>IFERROR(VLOOKUP(B340,Sheet3!$A$1:$I$9444,6,FALSE),0)</f>
        <v>199.49</v>
      </c>
      <c r="D340" s="98">
        <f>IFERROR(VLOOKUP(B340,Sheet3!$A$1:$I$9444,8,FALSE),0)</f>
        <v>119.69</v>
      </c>
      <c r="E340" s="30"/>
      <c r="F340" s="102">
        <f t="shared" si="33"/>
        <v>0</v>
      </c>
      <c r="G340" s="31" t="str">
        <f>IFERROR(VLOOKUP(B340,Sheet3!$A$1:$I$2444,4,FALSE),"")</f>
        <v>3/4"</v>
      </c>
      <c r="H340" s="153" t="str">
        <f>IFERROR(VLOOKUP(B340,Sheet3!$A$1:$I$2444,5,FALSE),0)</f>
        <v>3/4" MAXLINE TUBING 100FT ROLL,  includes bevel tool and cutter, non returnable</v>
      </c>
      <c r="I340" s="25">
        <f>IFERROR(VLOOKUP(B340,Sheet3!A329:J1776,9,FALSE),0)</f>
        <v>18</v>
      </c>
      <c r="J340" s="26">
        <f t="shared" si="30"/>
        <v>0</v>
      </c>
      <c r="K340" s="3">
        <f t="shared" si="31"/>
        <v>0</v>
      </c>
    </row>
    <row r="341" spans="1:11" ht="12.75" customHeight="1">
      <c r="A341" s="27"/>
      <c r="B341" s="32" t="s">
        <v>264</v>
      </c>
      <c r="C341" s="29">
        <f>IFERROR(VLOOKUP(B341,Sheet3!$A$1:$I$9444,6,FALSE),0)</f>
        <v>499.49</v>
      </c>
      <c r="D341" s="98">
        <f>IFERROR(VLOOKUP(B341,Sheet3!$A$1:$I$9444,8,FALSE),0)</f>
        <v>299.69</v>
      </c>
      <c r="E341" s="30"/>
      <c r="F341" s="102">
        <f t="shared" si="33"/>
        <v>0</v>
      </c>
      <c r="G341" s="31" t="str">
        <f>IFERROR(VLOOKUP(B341,Sheet3!$A$1:$I$2444,4,FALSE),"")</f>
        <v>3/4"</v>
      </c>
      <c r="H341" s="153" t="str">
        <f>IFERROR(VLOOKUP(B341,Sheet3!$A$1:$I$2444,5,FALSE),0)</f>
        <v>3/4" MAXLINE TUBING 300FT ROLL,  includes bevel tool and cutter, non returnable</v>
      </c>
      <c r="I341" s="25">
        <f>IFERROR(VLOOKUP(B341,Sheet3!A330:J1777,9,FALSE),0)</f>
        <v>50</v>
      </c>
      <c r="J341" s="26">
        <f t="shared" si="30"/>
        <v>0</v>
      </c>
      <c r="K341" s="3">
        <f t="shared" si="31"/>
        <v>0</v>
      </c>
    </row>
    <row r="342" spans="1:11" ht="12.75" customHeight="1">
      <c r="A342" s="27"/>
      <c r="B342" s="32" t="s">
        <v>265</v>
      </c>
      <c r="C342" s="29">
        <f>IFERROR(VLOOKUP(B342,Sheet3!$A$1:$I$9444,6,FALSE),0)</f>
        <v>774.99</v>
      </c>
      <c r="D342" s="98">
        <f>IFERROR(VLOOKUP(B342,Sheet3!$A$1:$I$9444,8,FALSE),0)</f>
        <v>464.99</v>
      </c>
      <c r="E342" s="30"/>
      <c r="F342" s="102">
        <f t="shared" si="33"/>
        <v>0</v>
      </c>
      <c r="G342" s="31" t="str">
        <f>IFERROR(VLOOKUP(B342,Sheet3!$A$1:$I$2444,4,FALSE),"")</f>
        <v>1"</v>
      </c>
      <c r="H342" s="153" t="str">
        <f>IFERROR(VLOOKUP(B342,Sheet3!$A$1:$I$2444,5,FALSE),0)</f>
        <v>1" MAXLINE TUBING 300FT ROLL,  includes bevel tool and cutter, non returnable</v>
      </c>
      <c r="I342" s="25">
        <f>IFERROR(VLOOKUP(B342,Sheet3!A331:J1778,9,FALSE),0)</f>
        <v>71</v>
      </c>
      <c r="J342" s="26">
        <f t="shared" si="30"/>
        <v>0</v>
      </c>
      <c r="K342" s="3">
        <f t="shared" si="31"/>
        <v>0</v>
      </c>
    </row>
    <row r="343" spans="1:11" ht="12.75" customHeight="1">
      <c r="A343" s="27"/>
      <c r="B343" s="32" t="s">
        <v>266</v>
      </c>
      <c r="C343" s="29">
        <f>IFERROR(VLOOKUP(B343,Sheet3!$A$1:$I$9444,6,FALSE),0)</f>
        <v>9.06</v>
      </c>
      <c r="D343" s="98">
        <f>IFERROR(VLOOKUP(B343,Sheet3!$A$1:$I$9444,8,FALSE),0)</f>
        <v>5.44</v>
      </c>
      <c r="E343" s="30"/>
      <c r="F343" s="102">
        <f t="shared" si="33"/>
        <v>0</v>
      </c>
      <c r="G343" s="31" t="str">
        <f>IFERROR(VLOOKUP(B343,Sheet3!$A$1:$I$2444,4,FALSE),"")</f>
        <v>1/2"</v>
      </c>
      <c r="H343" s="153" t="str">
        <f>IFERROR(VLOOKUP(B343,Sheet3!$A$1:$I$2444,5,FALSE),0)</f>
        <v>1/2" MAXLINE X 1/2" MALE NPT STRAIGHT FITTING</v>
      </c>
      <c r="I343" s="25">
        <f>IFERROR(VLOOKUP(B343,Sheet3!A332:J1779,9,FALSE),0)</f>
        <v>0.35</v>
      </c>
      <c r="J343" s="26">
        <f t="shared" si="30"/>
        <v>0</v>
      </c>
      <c r="K343" s="3">
        <f t="shared" si="31"/>
        <v>0</v>
      </c>
    </row>
    <row r="344" spans="1:11" ht="12.75" customHeight="1">
      <c r="A344" s="27"/>
      <c r="B344" s="32" t="s">
        <v>267</v>
      </c>
      <c r="C344" s="29">
        <f>IFERROR(VLOOKUP(B344,Sheet3!$A$1:$I$9444,6,FALSE),0)</f>
        <v>18.07</v>
      </c>
      <c r="D344" s="98">
        <f>IFERROR(VLOOKUP(B344,Sheet3!$A$1:$I$9444,8,FALSE),0)</f>
        <v>10.84</v>
      </c>
      <c r="E344" s="30"/>
      <c r="F344" s="102">
        <f t="shared" si="33"/>
        <v>0</v>
      </c>
      <c r="G344" s="31" t="str">
        <f>IFERROR(VLOOKUP(B344,Sheet3!$A$1:$I$2444,4,FALSE),"")</f>
        <v>3/4"</v>
      </c>
      <c r="H344" s="153" t="str">
        <f>IFERROR(VLOOKUP(B344,Sheet3!$A$1:$I$2444,5,FALSE),0)</f>
        <v>3/4" MAXLINE X 1/2" MALE NPT FITTING</v>
      </c>
      <c r="I344" s="25">
        <f>IFERROR(VLOOKUP(B344,Sheet3!A333:J1780,9,FALSE),0)</f>
        <v>0.18</v>
      </c>
      <c r="J344" s="26">
        <f t="shared" si="30"/>
        <v>0</v>
      </c>
      <c r="K344" s="3">
        <f t="shared" si="31"/>
        <v>0</v>
      </c>
    </row>
    <row r="345" spans="1:11" ht="12.75" customHeight="1">
      <c r="A345" s="27"/>
      <c r="B345" s="32" t="s">
        <v>268</v>
      </c>
      <c r="C345" s="29">
        <f>IFERROR(VLOOKUP(B345,Sheet3!$A$1:$I$9444,6,FALSE),0)</f>
        <v>19.37</v>
      </c>
      <c r="D345" s="98">
        <f>IFERROR(VLOOKUP(B345,Sheet3!$A$1:$I$9444,8,FALSE),0)</f>
        <v>11.62</v>
      </c>
      <c r="E345" s="30"/>
      <c r="F345" s="102">
        <f t="shared" si="33"/>
        <v>0</v>
      </c>
      <c r="G345" s="31" t="str">
        <f>IFERROR(VLOOKUP(B345,Sheet3!$A$1:$I$2444,4,FALSE),"")</f>
        <v>3/4"</v>
      </c>
      <c r="H345" s="153" t="str">
        <f>IFERROR(VLOOKUP(B345,Sheet3!$A$1:$I$2444,5,FALSE),0)</f>
        <v>3/4" MAXLINE X 3/4" MALE NPT FITTING</v>
      </c>
      <c r="I345" s="25">
        <f>IFERROR(VLOOKUP(B345,Sheet3!A334:J1781,9,FALSE),0)</f>
        <v>0.54</v>
      </c>
      <c r="J345" s="26">
        <f t="shared" si="30"/>
        <v>0</v>
      </c>
      <c r="K345" s="3">
        <f t="shared" si="31"/>
        <v>0</v>
      </c>
    </row>
    <row r="346" spans="1:11" ht="12.75" customHeight="1">
      <c r="A346" s="27"/>
      <c r="B346" s="32" t="s">
        <v>269</v>
      </c>
      <c r="C346" s="29">
        <f>IFERROR(VLOOKUP(B346,Sheet3!$A$1:$I$9444,6,FALSE),0)</f>
        <v>24.99</v>
      </c>
      <c r="D346" s="98">
        <f>IFERROR(VLOOKUP(B346,Sheet3!$A$1:$I$9444,8,FALSE),0)</f>
        <v>14.99</v>
      </c>
      <c r="E346" s="30"/>
      <c r="F346" s="102">
        <f t="shared" si="33"/>
        <v>0</v>
      </c>
      <c r="G346" s="31" t="str">
        <f>IFERROR(VLOOKUP(B346,Sheet3!$A$1:$I$2444,4,FALSE),"")</f>
        <v>1"</v>
      </c>
      <c r="H346" s="153" t="str">
        <f>IFERROR(VLOOKUP(B346,Sheet3!$A$1:$I$2444,5,FALSE),0)</f>
        <v>1" MAXLINE X 1" MALE NPT STRAIGHT FITTING</v>
      </c>
      <c r="I346" s="25">
        <f>IFERROR(VLOOKUP(B346,Sheet3!A335:J1782,9,FALSE),0)</f>
        <v>0.35</v>
      </c>
      <c r="J346" s="26">
        <f t="shared" si="30"/>
        <v>0</v>
      </c>
      <c r="K346" s="3">
        <f t="shared" si="31"/>
        <v>0</v>
      </c>
    </row>
    <row r="347" spans="1:11" ht="12.75" customHeight="1">
      <c r="A347" s="27"/>
      <c r="B347" s="32" t="s">
        <v>270</v>
      </c>
      <c r="C347" s="29">
        <f>IFERROR(VLOOKUP(B347,Sheet3!$A$1:$I$9444,6,FALSE),0)</f>
        <v>14.3</v>
      </c>
      <c r="D347" s="98">
        <f>IFERROR(VLOOKUP(B347,Sheet3!$A$1:$I$9444,8,FALSE),0)</f>
        <v>8.58</v>
      </c>
      <c r="E347" s="30"/>
      <c r="F347" s="102">
        <f t="shared" si="33"/>
        <v>0</v>
      </c>
      <c r="G347" s="31" t="str">
        <f>IFERROR(VLOOKUP(B347,Sheet3!$A$1:$I$2444,4,FALSE),"")</f>
        <v>-</v>
      </c>
      <c r="H347" s="153" t="str">
        <f>IFERROR(VLOOKUP(B347,Sheet3!$A$1:$I$2444,5,FALSE),0)</f>
        <v>1/2" PIPE CLIP MAXLINE 10/PACK</v>
      </c>
      <c r="I347" s="25">
        <f>IFERROR(VLOOKUP(B347,Sheet3!A336:J1783,9,FALSE),0)</f>
        <v>0.18</v>
      </c>
      <c r="J347" s="26">
        <f t="shared" si="30"/>
        <v>0</v>
      </c>
      <c r="K347" s="3">
        <f t="shared" si="31"/>
        <v>0</v>
      </c>
    </row>
    <row r="348" spans="1:11" ht="12.75" customHeight="1">
      <c r="A348" s="27"/>
      <c r="B348" s="32" t="s">
        <v>271</v>
      </c>
      <c r="C348" s="29">
        <f>IFERROR(VLOOKUP(B348,Sheet3!$A$1:$I$9444,6,FALSE),0)</f>
        <v>19.940000000000001</v>
      </c>
      <c r="D348" s="98">
        <f>IFERROR(VLOOKUP(B348,Sheet3!$A$1:$I$9444,8,FALSE),0)</f>
        <v>11.96</v>
      </c>
      <c r="E348" s="30"/>
      <c r="F348" s="102">
        <f t="shared" si="33"/>
        <v>0</v>
      </c>
      <c r="G348" s="31" t="str">
        <f>IFERROR(VLOOKUP(B348,Sheet3!$A$1:$I$2444,4,FALSE),"")</f>
        <v>3/4"</v>
      </c>
      <c r="H348" s="153" t="str">
        <f>IFERROR(VLOOKUP(B348,Sheet3!$A$1:$I$2444,5,FALSE),0)</f>
        <v>3/4" PIPE CLIP MAXLINE 10/PACK</v>
      </c>
      <c r="I348" s="25">
        <f>IFERROR(VLOOKUP(B348,Sheet3!A337:J1784,9,FALSE),0)</f>
        <v>0.38</v>
      </c>
      <c r="J348" s="26">
        <f t="shared" si="30"/>
        <v>0</v>
      </c>
      <c r="K348" s="3">
        <f t="shared" si="31"/>
        <v>0</v>
      </c>
    </row>
    <row r="349" spans="1:11" ht="12.75" customHeight="1">
      <c r="A349" s="27"/>
      <c r="B349" s="32" t="s">
        <v>272</v>
      </c>
      <c r="C349" s="29">
        <f>IFERROR(VLOOKUP(B349,Sheet3!$A$1:$I$9444,6,FALSE),0)</f>
        <v>28.95</v>
      </c>
      <c r="D349" s="98">
        <f>IFERROR(VLOOKUP(B349,Sheet3!$A$1:$I$9444,8,FALSE),0)</f>
        <v>17.37</v>
      </c>
      <c r="E349" s="30"/>
      <c r="F349" s="102">
        <f t="shared" si="33"/>
        <v>0</v>
      </c>
      <c r="G349" s="31" t="str">
        <f>IFERROR(VLOOKUP(B349,Sheet3!$A$1:$I$2444,4,FALSE),"")</f>
        <v>-</v>
      </c>
      <c r="H349" s="153" t="str">
        <f>IFERROR(VLOOKUP(B349,Sheet3!$A$1:$I$2444,5,FALSE),0)</f>
        <v>1" NPT BALL VALVE, BRASS, FEMALE X FEMALE</v>
      </c>
      <c r="I349" s="25">
        <f>IFERROR(VLOOKUP(B349,Sheet3!A338:J1785,9,FALSE),0)</f>
        <v>1.1000000000000001</v>
      </c>
      <c r="J349" s="26">
        <f t="shared" si="30"/>
        <v>0</v>
      </c>
      <c r="K349" s="3">
        <f t="shared" si="31"/>
        <v>0</v>
      </c>
    </row>
    <row r="350" spans="1:11" ht="12.75" customHeight="1">
      <c r="A350" s="27"/>
      <c r="B350" s="32" t="s">
        <v>273</v>
      </c>
      <c r="C350" s="29">
        <f>IFERROR(VLOOKUP(B350,Sheet3!$A$1:$I$9444,6,FALSE),0)</f>
        <v>15.39</v>
      </c>
      <c r="D350" s="98">
        <f>IFERROR(VLOOKUP(B350,Sheet3!$A$1:$I$9444,8,FALSE),0)</f>
        <v>9.23</v>
      </c>
      <c r="E350" s="30"/>
      <c r="F350" s="102">
        <f t="shared" si="33"/>
        <v>0</v>
      </c>
      <c r="G350" s="31" t="str">
        <f>IFERROR(VLOOKUP(B350,Sheet3!$A$1:$I$2444,4,FALSE),"")</f>
        <v>-</v>
      </c>
      <c r="H350" s="153" t="str">
        <f>IFERROR(VLOOKUP(B350,Sheet3!$A$1:$I$2444,5,FALSE),0)</f>
        <v>1/2"  EQUAL TEE MAXLINE</v>
      </c>
      <c r="I350" s="25">
        <f>IFERROR(VLOOKUP(B350,Sheet3!A339:J1786,9,FALSE),0)</f>
        <v>0.83</v>
      </c>
      <c r="J350" s="26">
        <f t="shared" si="30"/>
        <v>0</v>
      </c>
      <c r="K350" s="3">
        <f t="shared" si="31"/>
        <v>0</v>
      </c>
    </row>
    <row r="351" spans="1:11" ht="12.75" customHeight="1">
      <c r="A351" s="27"/>
      <c r="B351" s="32" t="s">
        <v>274</v>
      </c>
      <c r="C351" s="29">
        <f>IFERROR(VLOOKUP(B351,Sheet3!$A$1:$I$9444,6,FALSE),0)</f>
        <v>27.76</v>
      </c>
      <c r="D351" s="98">
        <f>IFERROR(VLOOKUP(B351,Sheet3!$A$1:$I$9444,8,FALSE),0)</f>
        <v>16.66</v>
      </c>
      <c r="E351" s="30"/>
      <c r="F351" s="102">
        <f t="shared" si="33"/>
        <v>0</v>
      </c>
      <c r="G351" s="31" t="str">
        <f>IFERROR(VLOOKUP(B351,Sheet3!$A$1:$I$2444,4,FALSE),"")</f>
        <v>3/4"</v>
      </c>
      <c r="H351" s="153" t="str">
        <f>IFERROR(VLOOKUP(B351,Sheet3!$A$1:$I$2444,5,FALSE),0)</f>
        <v>3/4" EQUAL TEE MAXLINE</v>
      </c>
      <c r="I351" s="25">
        <f>IFERROR(VLOOKUP(B351,Sheet3!A340:J1787,9,FALSE),0)</f>
        <v>1.38</v>
      </c>
      <c r="J351" s="26">
        <f t="shared" si="30"/>
        <v>0</v>
      </c>
      <c r="K351" s="3">
        <f t="shared" si="31"/>
        <v>0</v>
      </c>
    </row>
    <row r="352" spans="1:11" ht="12.75" customHeight="1">
      <c r="A352" s="27"/>
      <c r="B352" s="32" t="s">
        <v>275</v>
      </c>
      <c r="C352" s="29">
        <f>IFERROR(VLOOKUP(B352,Sheet3!$A$1:$I$9444,6,FALSE),0)</f>
        <v>15.75</v>
      </c>
      <c r="D352" s="98">
        <f>IFERROR(VLOOKUP(B352,Sheet3!$A$1:$I$9444,8,FALSE),0)</f>
        <v>9.4499999999999993</v>
      </c>
      <c r="E352" s="30"/>
      <c r="F352" s="102">
        <f t="shared" si="33"/>
        <v>0</v>
      </c>
      <c r="G352" s="31" t="str">
        <f>IFERROR(VLOOKUP(B352,Sheet3!$A$1:$I$2444,4,FALSE),"")</f>
        <v>-</v>
      </c>
      <c r="H352" s="153" t="str">
        <f>IFERROR(VLOOKUP(B352,Sheet3!$A$1:$I$2444,5,FALSE),0)</f>
        <v>1/2" REDUCING TEE X 1/2" FEMALE NPT MAXLINE</v>
      </c>
      <c r="I352" s="25">
        <f>IFERROR(VLOOKUP(B352,Sheet3!A341:J1788,9,FALSE),0)</f>
        <v>0.26</v>
      </c>
      <c r="J352" s="26">
        <f t="shared" si="30"/>
        <v>0</v>
      </c>
      <c r="K352" s="3">
        <f t="shared" si="31"/>
        <v>0</v>
      </c>
    </row>
    <row r="353" spans="1:11" ht="12.75" customHeight="1">
      <c r="A353" s="27"/>
      <c r="B353" s="32" t="s">
        <v>276</v>
      </c>
      <c r="C353" s="29">
        <f>IFERROR(VLOOKUP(B353,Sheet3!$A$1:$I$9444,6,FALSE),0)</f>
        <v>24.5</v>
      </c>
      <c r="D353" s="98">
        <f>IFERROR(VLOOKUP(B353,Sheet3!$A$1:$I$9444,8,FALSE),0)</f>
        <v>14.7</v>
      </c>
      <c r="E353" s="30"/>
      <c r="F353" s="102">
        <f t="shared" si="33"/>
        <v>0</v>
      </c>
      <c r="G353" s="31" t="str">
        <f>IFERROR(VLOOKUP(B353,Sheet3!$A$1:$I$2444,4,FALSE),"")</f>
        <v>3/4"</v>
      </c>
      <c r="H353" s="153" t="str">
        <f>IFERROR(VLOOKUP(B353,Sheet3!$A$1:$I$2444,5,FALSE),0)</f>
        <v>3/4" REDUCING TEE, 1/2" FEMALE NPT DROP LEG  MAXLINE</v>
      </c>
      <c r="I353" s="25">
        <f>IFERROR(VLOOKUP(B353,Sheet3!A342:J1789,9,FALSE),0)</f>
        <v>0.25</v>
      </c>
      <c r="J353" s="26">
        <f t="shared" si="30"/>
        <v>0</v>
      </c>
      <c r="K353" s="3">
        <f t="shared" si="31"/>
        <v>0</v>
      </c>
    </row>
    <row r="354" spans="1:11" ht="12.75" customHeight="1">
      <c r="A354" s="27"/>
      <c r="B354" s="32"/>
      <c r="C354" s="29">
        <f>IFERROR(VLOOKUP(B354,Sheet3!$A$1:$I$9444,6,FALSE),0)</f>
        <v>0</v>
      </c>
      <c r="D354" s="98">
        <f>IFERROR(VLOOKUP(B354,Sheet3!$A$1:$I$9444,8,FALSE),0)</f>
        <v>0</v>
      </c>
      <c r="E354" s="30"/>
      <c r="F354" s="102">
        <f t="shared" si="33"/>
        <v>0</v>
      </c>
      <c r="G354" s="31" t="str">
        <f>IFERROR(VLOOKUP(B354,Sheet3!$A$1:$I$2444,4,FALSE),"")</f>
        <v/>
      </c>
      <c r="H354" s="153">
        <f>IFERROR(VLOOKUP(B354,Sheet3!$A$1:$I$2444,5,FALSE),0)</f>
        <v>0</v>
      </c>
      <c r="I354" s="25">
        <f>IFERROR(VLOOKUP(B354,Sheet3!A343:J1790,9,FALSE),0)</f>
        <v>0</v>
      </c>
      <c r="J354" s="26">
        <f t="shared" si="30"/>
        <v>0</v>
      </c>
      <c r="K354" s="3">
        <f t="shared" si="31"/>
        <v>0</v>
      </c>
    </row>
    <row r="355" spans="1:11" ht="12.75" customHeight="1">
      <c r="A355" s="27"/>
      <c r="B355" s="32" t="s">
        <v>277</v>
      </c>
      <c r="C355" s="29">
        <f>IFERROR(VLOOKUP(B355,Sheet3!$A$1:$I$9444,6,FALSE),0)</f>
        <v>59.99</v>
      </c>
      <c r="D355" s="98">
        <f>IFERROR(VLOOKUP(B355,Sheet3!$A$1:$I$9444,8,FALSE),0)</f>
        <v>35.99</v>
      </c>
      <c r="E355" s="30"/>
      <c r="F355" s="102">
        <f t="shared" si="33"/>
        <v>0</v>
      </c>
      <c r="G355" s="31" t="str">
        <f>IFERROR(VLOOKUP(B355,Sheet3!$A$1:$I$2444,4,FALSE),"")</f>
        <v>1/2"</v>
      </c>
      <c r="H355" s="153" t="str">
        <f>IFERROR(VLOOKUP(B355,Sheet3!$A$1:$I$2444,5,FALSE),0)</f>
        <v>1/2" MAXLINE MULTI PORT OUTLET  WITH SHUTOFF, 1/2" NPT PORT (4X)</v>
      </c>
      <c r="I355" s="25">
        <f>IFERROR(VLOOKUP(B355,Sheet3!A344:J1791,9,FALSE),0)</f>
        <v>1.99</v>
      </c>
      <c r="J355" s="26">
        <f t="shared" si="30"/>
        <v>0</v>
      </c>
      <c r="K355" s="3">
        <f t="shared" si="31"/>
        <v>0</v>
      </c>
    </row>
    <row r="356" spans="1:11" ht="12.75" customHeight="1" thickBot="1">
      <c r="A356" s="33"/>
      <c r="B356" s="40" t="s">
        <v>278</v>
      </c>
      <c r="C356" s="41">
        <f>IFERROR(VLOOKUP(B356,Sheet3!$A$1:$I$9444,6,FALSE),0)</f>
        <v>69.989999999999995</v>
      </c>
      <c r="D356" s="100">
        <f>IFERROR(VLOOKUP(B356,Sheet3!$A$1:$I$9444,8,FALSE),0)</f>
        <v>41.99</v>
      </c>
      <c r="E356" s="42"/>
      <c r="F356" s="103">
        <f t="shared" si="33"/>
        <v>0</v>
      </c>
      <c r="G356" s="48" t="str">
        <f>IFERROR(VLOOKUP(B356,Sheet3!$A$1:$I$2444,4,FALSE),"")</f>
        <v>3/4"</v>
      </c>
      <c r="H356" s="157" t="str">
        <f>IFERROR(VLOOKUP(B356,Sheet3!$A$1:$I$2444,5,FALSE),0)</f>
        <v>3/4" MAXLINE MULTI PORT OUTLET WITH SHUTOFF, 1/2" NPT PORT (4X)</v>
      </c>
      <c r="I356" s="25">
        <f>IFERROR(VLOOKUP(B356,Sheet3!A345:J1792,9,FALSE),0)</f>
        <v>2.25</v>
      </c>
      <c r="J356" s="26">
        <f t="shared" si="30"/>
        <v>0</v>
      </c>
      <c r="K356" s="3">
        <f t="shared" si="31"/>
        <v>0</v>
      </c>
    </row>
    <row r="357" spans="1:11" ht="12.75" customHeight="1" thickBot="1">
      <c r="A357" s="20"/>
      <c r="B357" s="125" t="s">
        <v>279</v>
      </c>
      <c r="C357" s="126"/>
      <c r="E357" s="114"/>
      <c r="F357" s="140"/>
      <c r="G357" s="176"/>
      <c r="H357" s="177"/>
      <c r="I357" s="25">
        <f>IFERROR(VLOOKUP(B357,Sheet3!A346:J1793,9,FALSE),0)</f>
        <v>0</v>
      </c>
      <c r="J357" s="26">
        <f t="shared" si="30"/>
        <v>0</v>
      </c>
      <c r="K357" s="3">
        <f t="shared" si="31"/>
        <v>0</v>
      </c>
    </row>
    <row r="358" spans="1:11" ht="12.75" customHeight="1">
      <c r="A358" s="27"/>
      <c r="B358" s="21" t="s">
        <v>280</v>
      </c>
      <c r="C358" s="22">
        <f>IFERROR(VLOOKUP(B358,Sheet3!$A$1:$I$9444,6,FALSE),0)</f>
        <v>35.950000000000003</v>
      </c>
      <c r="D358" s="97">
        <f>IFERROR(VLOOKUP(B358,Sheet3!$A$1:$I$9444,8,FALSE),0)</f>
        <v>21.57</v>
      </c>
      <c r="E358" s="23"/>
      <c r="F358" s="101">
        <f t="shared" ref="F358:F364" si="34">D358*E358</f>
        <v>0</v>
      </c>
      <c r="G358" s="170" t="str">
        <f>IFERROR(VLOOKUP(B358,Sheet3!$A$1:$I$2444,4,FALSE),"")</f>
        <v>1/2"</v>
      </c>
      <c r="H358" s="171" t="str">
        <f>IFERROR(VLOOKUP(B358,Sheet3!$A$1:$I$2444,5,FALSE),0)</f>
        <v>1/2" NPT MALE X FEM X 2FT JUMPER HOSE</v>
      </c>
      <c r="I358" s="25">
        <f>IFERROR(VLOOKUP(B358,Sheet3!A347:J1794,9,FALSE),0)</f>
        <v>0</v>
      </c>
      <c r="J358" s="26">
        <f t="shared" si="30"/>
        <v>0</v>
      </c>
      <c r="K358" s="3">
        <f t="shared" si="31"/>
        <v>0</v>
      </c>
    </row>
    <row r="359" spans="1:11" ht="12.75" customHeight="1">
      <c r="A359" s="27"/>
      <c r="B359" s="28" t="s">
        <v>281</v>
      </c>
      <c r="C359" s="29">
        <f>IFERROR(VLOOKUP(B359,Sheet3!$A$1:$I$9444,6,FALSE),0)</f>
        <v>37.49</v>
      </c>
      <c r="D359" s="98">
        <f>IFERROR(VLOOKUP(B359,Sheet3!$A$1:$I$9444,8,FALSE),0)</f>
        <v>22.49</v>
      </c>
      <c r="E359" s="30"/>
      <c r="F359" s="102">
        <f t="shared" si="34"/>
        <v>0</v>
      </c>
      <c r="G359" s="31" t="str">
        <f>IFERROR(VLOOKUP(B359,Sheet3!$A$1:$I$2444,4,FALSE),"")</f>
        <v>1/2"</v>
      </c>
      <c r="H359" s="153" t="str">
        <f>IFERROR(VLOOKUP(B359,Sheet3!$A$1:$I$2444,5,FALSE),0)</f>
        <v>1/2" NPT MALE X FEM X 3FT JUMPER HOSE</v>
      </c>
      <c r="I359" s="25">
        <f>IFERROR(VLOOKUP(B359,Sheet3!A348:J1795,9,FALSE),0)</f>
        <v>0</v>
      </c>
      <c r="J359" s="26">
        <f t="shared" si="30"/>
        <v>0</v>
      </c>
      <c r="K359" s="3">
        <f t="shared" si="31"/>
        <v>0</v>
      </c>
    </row>
    <row r="360" spans="1:11" ht="12.75" customHeight="1">
      <c r="A360" s="27"/>
      <c r="B360" s="28" t="s">
        <v>282</v>
      </c>
      <c r="C360" s="29">
        <f>IFERROR(VLOOKUP(B360,Sheet3!$A$1:$I$9444,6,FALSE),0)</f>
        <v>41.99</v>
      </c>
      <c r="D360" s="98">
        <f>IFERROR(VLOOKUP(B360,Sheet3!$A$1:$I$9444,8,FALSE),0)</f>
        <v>25.2</v>
      </c>
      <c r="E360" s="30"/>
      <c r="F360" s="102">
        <f t="shared" si="34"/>
        <v>0</v>
      </c>
      <c r="G360" s="31" t="str">
        <f>IFERROR(VLOOKUP(B360,Sheet3!$A$1:$I$2444,4,FALSE),"")</f>
        <v>3/4"</v>
      </c>
      <c r="H360" s="153" t="str">
        <f>IFERROR(VLOOKUP(B360,Sheet3!$A$1:$I$2444,5,FALSE),0)</f>
        <v>3/4" NPT MALE X FEM X 2 FT JUMPER HOSE</v>
      </c>
      <c r="I360" s="25">
        <f>IFERROR(VLOOKUP(B360,Sheet3!A349:J1796,9,FALSE),0)</f>
        <v>0</v>
      </c>
      <c r="J360" s="26">
        <f t="shared" si="30"/>
        <v>0</v>
      </c>
      <c r="K360" s="3">
        <f t="shared" si="31"/>
        <v>0</v>
      </c>
    </row>
    <row r="361" spans="1:11" ht="12.75" customHeight="1">
      <c r="A361" s="27"/>
      <c r="B361" s="28" t="s">
        <v>283</v>
      </c>
      <c r="C361" s="29">
        <f>IFERROR(VLOOKUP(B361,Sheet3!$A$1:$I$9444,6,FALSE),0)</f>
        <v>51.99</v>
      </c>
      <c r="D361" s="98">
        <f>IFERROR(VLOOKUP(B361,Sheet3!$A$1:$I$9444,8,FALSE),0)</f>
        <v>31.2</v>
      </c>
      <c r="E361" s="30"/>
      <c r="F361" s="102">
        <f t="shared" si="34"/>
        <v>0</v>
      </c>
      <c r="G361" s="31" t="str">
        <f>IFERROR(VLOOKUP(B361,Sheet3!$A$1:$I$2444,4,FALSE),"")</f>
        <v>3/4"</v>
      </c>
      <c r="H361" s="153" t="str">
        <f>IFERROR(VLOOKUP(B361,Sheet3!$A$1:$I$2444,5,FALSE),0)</f>
        <v>3/4" NPT MALE X FEM X 3 FT JUMPER HOSE</v>
      </c>
      <c r="I361" s="25">
        <f>IFERROR(VLOOKUP(B361,Sheet3!A350:J1797,9,FALSE),0)</f>
        <v>0</v>
      </c>
      <c r="J361" s="26">
        <f t="shared" si="30"/>
        <v>0</v>
      </c>
      <c r="K361" s="3">
        <f t="shared" si="31"/>
        <v>0</v>
      </c>
    </row>
    <row r="362" spans="1:11" ht="12.75" customHeight="1">
      <c r="A362" s="27"/>
      <c r="B362" s="28" t="s">
        <v>284</v>
      </c>
      <c r="C362" s="29">
        <f>IFERROR(VLOOKUP(B362,Sheet3!$A$1:$I$9444,6,FALSE),0)</f>
        <v>56.56</v>
      </c>
      <c r="D362" s="98">
        <f>IFERROR(VLOOKUP(B362,Sheet3!$A$1:$I$9444,8,FALSE),0)</f>
        <v>33.94</v>
      </c>
      <c r="E362" s="30"/>
      <c r="F362" s="102">
        <f t="shared" si="34"/>
        <v>0</v>
      </c>
      <c r="G362" s="31" t="str">
        <f>IFERROR(VLOOKUP(B362,Sheet3!$A$1:$I$2444,4,FALSE),"")</f>
        <v>3/4"</v>
      </c>
      <c r="H362" s="153" t="str">
        <f>IFERROR(VLOOKUP(B362,Sheet3!$A$1:$I$2444,5,FALSE),0)</f>
        <v>3/4" NPT MALE X FEM X 5 FT JUMPER HOSE</v>
      </c>
      <c r="I362" s="25">
        <f>IFERROR(VLOOKUP(B362,Sheet3!A351:J1798,9,FALSE),0)</f>
        <v>0</v>
      </c>
      <c r="J362" s="26">
        <f t="shared" si="30"/>
        <v>0</v>
      </c>
      <c r="K362" s="3">
        <f t="shared" si="31"/>
        <v>0</v>
      </c>
    </row>
    <row r="363" spans="1:11" ht="12.75" customHeight="1">
      <c r="A363" s="27"/>
      <c r="B363" s="28" t="s">
        <v>285</v>
      </c>
      <c r="C363" s="29">
        <f>IFERROR(VLOOKUP(B363,Sheet3!$A$1:$I$9444,6,FALSE),0)</f>
        <v>75.489999999999995</v>
      </c>
      <c r="D363" s="98">
        <f>IFERROR(VLOOKUP(B363,Sheet3!$A$1:$I$9444,8,FALSE),0)</f>
        <v>45.29</v>
      </c>
      <c r="E363" s="30"/>
      <c r="F363" s="102">
        <f t="shared" si="34"/>
        <v>0</v>
      </c>
      <c r="G363" s="31" t="str">
        <f>IFERROR(VLOOKUP(B363,Sheet3!$A$1:$I$2444,4,FALSE),"")</f>
        <v>1"</v>
      </c>
      <c r="H363" s="153" t="str">
        <f>IFERROR(VLOOKUP(B363,Sheet3!$A$1:$I$2444,5,FALSE),0)</f>
        <v>1" NPT MALE X FEM X 2 FT JUMPER HOSE</v>
      </c>
      <c r="I363" s="25">
        <f>IFERROR(VLOOKUP(B363,Sheet3!A352:J1799,9,FALSE),0)</f>
        <v>0</v>
      </c>
      <c r="J363" s="26">
        <f t="shared" si="30"/>
        <v>0</v>
      </c>
      <c r="K363" s="3">
        <f t="shared" si="31"/>
        <v>0</v>
      </c>
    </row>
    <row r="364" spans="1:11" ht="12.75" customHeight="1" thickBot="1">
      <c r="A364" s="33"/>
      <c r="B364" s="63" t="s">
        <v>286</v>
      </c>
      <c r="C364" s="41">
        <f>IFERROR(VLOOKUP(B364,Sheet3!$A$1:$I$9444,6,FALSE),0)</f>
        <v>85.49</v>
      </c>
      <c r="D364" s="100">
        <f>IFERROR(VLOOKUP(B364,Sheet3!$A$1:$I$9444,8,FALSE),0)</f>
        <v>51.29</v>
      </c>
      <c r="E364" s="42"/>
      <c r="F364" s="103">
        <f t="shared" si="34"/>
        <v>0</v>
      </c>
      <c r="G364" s="48" t="str">
        <f>IFERROR(VLOOKUP(B364,Sheet3!$A$1:$I$2444,4,FALSE),"")</f>
        <v>1"</v>
      </c>
      <c r="H364" s="157" t="str">
        <f>IFERROR(VLOOKUP(B364,Sheet3!$A$1:$I$2444,5,FALSE),0)</f>
        <v>1" NPT MALE X FEM X 3 FT JUMPER HOSE</v>
      </c>
      <c r="I364" s="25">
        <f>IFERROR(VLOOKUP(B364,Sheet3!A353:J1800,9,FALSE),0)</f>
        <v>0</v>
      </c>
      <c r="J364" s="26">
        <f t="shared" si="30"/>
        <v>0</v>
      </c>
      <c r="K364" s="3">
        <f t="shared" si="31"/>
        <v>0</v>
      </c>
    </row>
    <row r="365" spans="1:11" ht="12.75" customHeight="1" thickBot="1">
      <c r="A365" s="20"/>
      <c r="B365" s="140" t="s">
        <v>287</v>
      </c>
      <c r="C365" s="126"/>
      <c r="E365" s="116"/>
      <c r="F365" s="19"/>
      <c r="G365" s="176"/>
      <c r="H365" s="177"/>
      <c r="I365" s="25">
        <f>IFERROR(VLOOKUP(B365,Sheet3!A354:J1801,9,FALSE),0)</f>
        <v>0</v>
      </c>
      <c r="J365" s="26">
        <f t="shared" si="30"/>
        <v>0</v>
      </c>
      <c r="K365" s="3">
        <f t="shared" si="31"/>
        <v>0</v>
      </c>
    </row>
    <row r="366" spans="1:11" ht="12.75" customHeight="1">
      <c r="A366" s="27"/>
      <c r="B366" s="36" t="s">
        <v>288</v>
      </c>
      <c r="C366" s="22">
        <f>IFERROR(VLOOKUP(B366,Sheet3!$A$1:$I$9444,6,FALSE),0)</f>
        <v>399.3</v>
      </c>
      <c r="D366" s="97">
        <f>IFERROR(VLOOKUP(B366,Sheet3!$A$1:$I$9444,8,FALSE),0)</f>
        <v>239.58</v>
      </c>
      <c r="E366" s="23"/>
      <c r="F366" s="101">
        <f t="shared" ref="F366:F378" si="35">D366*E366</f>
        <v>0</v>
      </c>
      <c r="G366" s="170" t="str">
        <f>IFERROR(VLOOKUP(B366,Sheet3!$A$1:$I$2444,4,FALSE),"")</f>
        <v>-</v>
      </c>
      <c r="H366" s="171" t="str">
        <f>IFERROR(VLOOKUP(B366,Sheet3!$A$1:$I$2444,5,FALSE),0)</f>
        <v>3/8" PUSH ON HOSE 164 FT ROLL</v>
      </c>
      <c r="I366" s="25">
        <f>IFERROR(VLOOKUP(B366,Sheet3!A355:J1802,9,FALSE),0)</f>
        <v>0</v>
      </c>
      <c r="J366" s="26">
        <f t="shared" si="30"/>
        <v>0</v>
      </c>
      <c r="K366" s="3">
        <f t="shared" si="31"/>
        <v>0</v>
      </c>
    </row>
    <row r="367" spans="1:11" ht="12.75" customHeight="1">
      <c r="A367" s="27"/>
      <c r="B367" s="32" t="s">
        <v>289</v>
      </c>
      <c r="C367" s="29">
        <f>IFERROR(VLOOKUP(B367,Sheet3!$A$1:$I$9444,6,FALSE),0)</f>
        <v>4.49</v>
      </c>
      <c r="D367" s="98">
        <f>IFERROR(VLOOKUP(B367,Sheet3!$A$1:$I$9444,8,FALSE),0)</f>
        <v>2.7</v>
      </c>
      <c r="E367" s="30"/>
      <c r="F367" s="102">
        <f t="shared" si="35"/>
        <v>0</v>
      </c>
      <c r="G367" s="31" t="str">
        <f>IFERROR(VLOOKUP(B367,Sheet3!$A$1:$I$2444,4,FALSE),"")</f>
        <v>-</v>
      </c>
      <c r="H367" s="153" t="str">
        <f>IFERROR(VLOOKUP(B367,Sheet3!$A$1:$I$2444,5,FALSE),0)</f>
        <v>3/8" PUSH ON HOSE</v>
      </c>
      <c r="I367" s="25">
        <f>IFERROR(VLOOKUP(B367,Sheet3!A356:J1803,9,FALSE),0)</f>
        <v>0</v>
      </c>
      <c r="J367" s="26">
        <f t="shared" si="30"/>
        <v>0</v>
      </c>
      <c r="K367" s="3">
        <f t="shared" si="31"/>
        <v>0</v>
      </c>
    </row>
    <row r="368" spans="1:11" ht="12.75" customHeight="1">
      <c r="A368" s="27"/>
      <c r="B368" s="32" t="s">
        <v>290</v>
      </c>
      <c r="C368" s="29">
        <f>IFERROR(VLOOKUP(B368,Sheet3!$A$1:$I$9444,6,FALSE),0)</f>
        <v>3.49</v>
      </c>
      <c r="D368" s="98">
        <f>IFERROR(VLOOKUP(B368,Sheet3!$A$1:$I$9444,8,FALSE),0)</f>
        <v>2.1</v>
      </c>
      <c r="E368" s="30"/>
      <c r="F368" s="102">
        <f t="shared" si="35"/>
        <v>0</v>
      </c>
      <c r="G368" s="31" t="str">
        <f>IFERROR(VLOOKUP(B368,Sheet3!$A$1:$I$2444,4,FALSE),"")</f>
        <v>-</v>
      </c>
      <c r="H368" s="153" t="str">
        <f>IFERROR(VLOOKUP(B368,Sheet3!$A$1:$I$2444,5,FALSE),0)</f>
        <v>3/8 PUSH ON HOSE FITTING X 1/4 MALE NPT</v>
      </c>
      <c r="I368" s="25">
        <f>IFERROR(VLOOKUP(B368,Sheet3!A357:J1804,9,FALSE),0)</f>
        <v>0</v>
      </c>
      <c r="J368" s="26">
        <f t="shared" si="30"/>
        <v>0</v>
      </c>
      <c r="K368" s="3">
        <f t="shared" si="31"/>
        <v>0</v>
      </c>
    </row>
    <row r="369" spans="1:11" ht="12.75" customHeight="1">
      <c r="A369" s="27"/>
      <c r="B369" s="32" t="s">
        <v>291</v>
      </c>
      <c r="C369" s="29">
        <f>IFERROR(VLOOKUP(B369,Sheet3!$A$1:$I$9444,6,FALSE),0)</f>
        <v>4.99</v>
      </c>
      <c r="D369" s="98">
        <f>IFERROR(VLOOKUP(B369,Sheet3!$A$1:$I$9444,8,FALSE),0)</f>
        <v>2.99</v>
      </c>
      <c r="E369" s="30"/>
      <c r="F369" s="102">
        <f t="shared" si="35"/>
        <v>0</v>
      </c>
      <c r="G369" s="31" t="str">
        <f>IFERROR(VLOOKUP(B369,Sheet3!$A$1:$I$2444,4,FALSE),"")</f>
        <v>-</v>
      </c>
      <c r="H369" s="153" t="str">
        <f>IFERROR(VLOOKUP(B369,Sheet3!$A$1:$I$2444,5,FALSE),0)</f>
        <v>3/8 PUSH ON HOSE FITTING X 3/8 MALE NPT</v>
      </c>
      <c r="I369" s="25">
        <f>IFERROR(VLOOKUP(B369,Sheet3!A358:J1805,9,FALSE),0)</f>
        <v>0</v>
      </c>
      <c r="J369" s="26">
        <f t="shared" si="30"/>
        <v>0</v>
      </c>
      <c r="K369" s="3">
        <f t="shared" si="31"/>
        <v>0</v>
      </c>
    </row>
    <row r="370" spans="1:11" ht="12.75" customHeight="1">
      <c r="A370" s="27"/>
      <c r="B370" s="32" t="s">
        <v>292</v>
      </c>
      <c r="C370" s="29">
        <f>IFERROR(VLOOKUP(B370,Sheet3!$A$1:$I$9444,6,FALSE),0)</f>
        <v>5.49</v>
      </c>
      <c r="D370" s="98">
        <f>IFERROR(VLOOKUP(B370,Sheet3!$A$1:$I$9444,8,FALSE),0)</f>
        <v>3.29</v>
      </c>
      <c r="E370" s="30"/>
      <c r="F370" s="102">
        <f t="shared" si="35"/>
        <v>0</v>
      </c>
      <c r="G370" s="31" t="str">
        <f>IFERROR(VLOOKUP(B370,Sheet3!$A$1:$I$2444,4,FALSE),"")</f>
        <v>-</v>
      </c>
      <c r="H370" s="153" t="str">
        <f>IFERROR(VLOOKUP(B370,Sheet3!$A$1:$I$2444,5,FALSE),0)</f>
        <v>3/8 PUSH ON HOSE FITTING X 1/2 MALE NPT</v>
      </c>
      <c r="I370" s="25">
        <f>IFERROR(VLOOKUP(B370,Sheet3!A359:J1806,9,FALSE),0)</f>
        <v>0</v>
      </c>
      <c r="J370" s="26">
        <f t="shared" si="30"/>
        <v>0</v>
      </c>
      <c r="K370" s="3">
        <f t="shared" si="31"/>
        <v>0</v>
      </c>
    </row>
    <row r="371" spans="1:11" ht="12.75" customHeight="1">
      <c r="A371" s="27"/>
      <c r="B371" s="32" t="s">
        <v>293</v>
      </c>
      <c r="C371" s="29">
        <f>IFERROR(VLOOKUP(B371,Sheet3!$A$1:$I$9444,6,FALSE),0)</f>
        <v>5.25</v>
      </c>
      <c r="D371" s="98">
        <f>IFERROR(VLOOKUP(B371,Sheet3!$A$1:$I$9444,8,FALSE),0)</f>
        <v>3.15</v>
      </c>
      <c r="E371" s="30"/>
      <c r="F371" s="102">
        <f t="shared" si="35"/>
        <v>0</v>
      </c>
      <c r="G371" s="31" t="str">
        <f>IFERROR(VLOOKUP(B371,Sheet3!$A$1:$I$2444,4,FALSE),"")</f>
        <v>-</v>
      </c>
      <c r="H371" s="153" t="str">
        <f>IFERROR(VLOOKUP(B371,Sheet3!$A$1:$I$2444,5,FALSE),0)</f>
        <v>3/8 PUSH ON HOSE FITTING X 1/4 FEMALE SWIVEL NPT</v>
      </c>
      <c r="I371" s="25">
        <f>IFERROR(VLOOKUP(B371,Sheet3!A360:J1807,9,FALSE),0)</f>
        <v>0</v>
      </c>
      <c r="J371" s="26">
        <f t="shared" si="30"/>
        <v>0</v>
      </c>
      <c r="K371" s="3">
        <f t="shared" si="31"/>
        <v>0</v>
      </c>
    </row>
    <row r="372" spans="1:11" ht="12.75" customHeight="1">
      <c r="A372" s="27"/>
      <c r="B372" s="32" t="s">
        <v>294</v>
      </c>
      <c r="C372" s="29">
        <f>IFERROR(VLOOKUP(B372,Sheet3!$A$1:$I$9444,6,FALSE),0)</f>
        <v>6.25</v>
      </c>
      <c r="D372" s="98">
        <f>IFERROR(VLOOKUP(B372,Sheet3!$A$1:$I$9444,8,FALSE),0)</f>
        <v>3.75</v>
      </c>
      <c r="E372" s="30"/>
      <c r="F372" s="102">
        <f t="shared" si="35"/>
        <v>0</v>
      </c>
      <c r="G372" s="31" t="str">
        <f>IFERROR(VLOOKUP(B372,Sheet3!$A$1:$I$2444,4,FALSE),"")</f>
        <v>-</v>
      </c>
      <c r="H372" s="153" t="str">
        <f>IFERROR(VLOOKUP(B372,Sheet3!$A$1:$I$2444,5,FALSE),0)</f>
        <v>3/8 PUSH ON HOSE FITTING X 1/2 FEMALE SWIVEL NPT</v>
      </c>
      <c r="I372" s="25">
        <f>IFERROR(VLOOKUP(B372,Sheet3!A361:J1808,9,FALSE),0)</f>
        <v>0</v>
      </c>
      <c r="J372" s="26">
        <f t="shared" si="30"/>
        <v>0</v>
      </c>
      <c r="K372" s="3">
        <f t="shared" si="31"/>
        <v>0</v>
      </c>
    </row>
    <row r="373" spans="1:11" ht="12.75" customHeight="1">
      <c r="A373" s="27"/>
      <c r="B373" s="32" t="s">
        <v>295</v>
      </c>
      <c r="C373" s="29">
        <f>IFERROR(VLOOKUP(B373,Sheet3!$A$1:$I$9444,6,FALSE),0)</f>
        <v>539.99</v>
      </c>
      <c r="D373" s="98">
        <f>IFERROR(VLOOKUP(B373,Sheet3!$A$1:$I$9444,8,FALSE),0)</f>
        <v>323.99</v>
      </c>
      <c r="E373" s="30"/>
      <c r="F373" s="102">
        <f t="shared" si="35"/>
        <v>0</v>
      </c>
      <c r="G373" s="31" t="str">
        <f>IFERROR(VLOOKUP(B373,Sheet3!$A$1:$I$2444,4,FALSE),"")</f>
        <v>1/2"</v>
      </c>
      <c r="H373" s="153" t="str">
        <f>IFERROR(VLOOKUP(B373,Sheet3!$A$1:$I$2444,5,FALSE),0)</f>
        <v>1/2" PUSH ON HOSE 160 FT ROLL</v>
      </c>
      <c r="I373" s="25">
        <f>IFERROR(VLOOKUP(B373,Sheet3!A362:J1809,9,FALSE),0)</f>
        <v>0</v>
      </c>
      <c r="J373" s="26">
        <f t="shared" si="30"/>
        <v>0</v>
      </c>
      <c r="K373" s="3">
        <f t="shared" si="31"/>
        <v>0</v>
      </c>
    </row>
    <row r="374" spans="1:11" ht="12.75" customHeight="1">
      <c r="A374" s="27"/>
      <c r="B374" s="32" t="s">
        <v>296</v>
      </c>
      <c r="C374" s="29">
        <f>IFERROR(VLOOKUP(B374,Sheet3!$A$1:$I$9444,6,FALSE),0)</f>
        <v>4.49</v>
      </c>
      <c r="D374" s="98">
        <f>IFERROR(VLOOKUP(B374,Sheet3!$A$1:$I$9444,8,FALSE),0)</f>
        <v>2.7</v>
      </c>
      <c r="E374" s="30"/>
      <c r="F374" s="102">
        <f t="shared" si="35"/>
        <v>0</v>
      </c>
      <c r="G374" s="31" t="str">
        <f>IFERROR(VLOOKUP(B374,Sheet3!$A$1:$I$2444,4,FALSE),"")</f>
        <v>1/2"</v>
      </c>
      <c r="H374" s="153" t="str">
        <f>IFERROR(VLOOKUP(B374,Sheet3!$A$1:$I$2444,5,FALSE),0)</f>
        <v>1/2" ID PUSH ON HOSE</v>
      </c>
      <c r="I374" s="25">
        <f>IFERROR(VLOOKUP(B374,Sheet3!A363:J1810,9,FALSE),0)</f>
        <v>0</v>
      </c>
      <c r="J374" s="26">
        <f t="shared" si="30"/>
        <v>0</v>
      </c>
      <c r="K374" s="3">
        <f t="shared" si="31"/>
        <v>0</v>
      </c>
    </row>
    <row r="375" spans="1:11" ht="12.75" customHeight="1">
      <c r="A375" s="27"/>
      <c r="B375" s="32" t="s">
        <v>297</v>
      </c>
      <c r="C375" s="29">
        <f>IFERROR(VLOOKUP(B375,Sheet3!$A$1:$I$9444,6,FALSE),0)</f>
        <v>5.97</v>
      </c>
      <c r="D375" s="98">
        <f>IFERROR(VLOOKUP(B375,Sheet3!$A$1:$I$9444,8,FALSE),0)</f>
        <v>3.58</v>
      </c>
      <c r="E375" s="30"/>
      <c r="F375" s="102">
        <f t="shared" si="35"/>
        <v>0</v>
      </c>
      <c r="G375" s="31" t="str">
        <f>IFERROR(VLOOKUP(B375,Sheet3!$A$1:$I$2444,4,FALSE),"")</f>
        <v>-</v>
      </c>
      <c r="H375" s="153" t="str">
        <f>IFERROR(VLOOKUP(B375,Sheet3!$A$1:$I$2444,5,FALSE),0)</f>
        <v>1/2 PUSH ON HOSE FITTING X 1/2 MALE NPT</v>
      </c>
      <c r="I375" s="25">
        <f>IFERROR(VLOOKUP(B375,Sheet3!A364:J1811,9,FALSE),0)</f>
        <v>0</v>
      </c>
      <c r="J375" s="26">
        <f t="shared" si="30"/>
        <v>0</v>
      </c>
      <c r="K375" s="3">
        <f t="shared" si="31"/>
        <v>0</v>
      </c>
    </row>
    <row r="376" spans="1:11" ht="12.75" customHeight="1" thickBot="1">
      <c r="A376" s="27"/>
      <c r="B376" s="40" t="s">
        <v>298</v>
      </c>
      <c r="C376" s="41">
        <f>IFERROR(VLOOKUP(B376,Sheet3!$A$1:$I$9444,6,FALSE),0)</f>
        <v>7.73</v>
      </c>
      <c r="D376" s="100">
        <f>IFERROR(VLOOKUP(B376,Sheet3!$A$1:$I$9444,8,FALSE),0)</f>
        <v>4.6399999999999997</v>
      </c>
      <c r="E376" s="42"/>
      <c r="F376" s="103">
        <f t="shared" si="35"/>
        <v>0</v>
      </c>
      <c r="G376" s="31" t="str">
        <f>IFERROR(VLOOKUP(B376,Sheet3!$A$1:$I$2444,4,FALSE),"")</f>
        <v>-</v>
      </c>
      <c r="H376" s="153" t="str">
        <f>IFERROR(VLOOKUP(B376,Sheet3!$A$1:$I$2444,5,FALSE),0)</f>
        <v>1/2 PUSH ON HOSE FITTING X 1/2 FEMALE SWIVEL  NPT</v>
      </c>
      <c r="I376" s="25">
        <f>IFERROR(VLOOKUP(B376,Sheet3!A365:J1812,9,FALSE),0)</f>
        <v>0</v>
      </c>
      <c r="J376" s="26">
        <f t="shared" si="30"/>
        <v>0</v>
      </c>
      <c r="K376" s="3">
        <f t="shared" si="31"/>
        <v>0</v>
      </c>
    </row>
    <row r="377" spans="1:11" ht="12.75" customHeight="1">
      <c r="A377" s="27"/>
      <c r="B377" s="36" t="s">
        <v>299</v>
      </c>
      <c r="C377" s="22">
        <f>IFERROR(VLOOKUP(B377,Sheet3!$A$1:$I$9444,6,FALSE),0)</f>
        <v>13.78</v>
      </c>
      <c r="D377" s="97">
        <f>IFERROR(VLOOKUP(B377,Sheet3!$A$1:$I$9444,8,FALSE),0)</f>
        <v>8.27</v>
      </c>
      <c r="E377" s="23"/>
      <c r="F377" s="101">
        <f t="shared" si="35"/>
        <v>0</v>
      </c>
      <c r="G377" s="31" t="str">
        <f>IFERROR(VLOOKUP(B377,Sheet3!$A$1:$I$2444,4,FALSE),"")</f>
        <v>-</v>
      </c>
      <c r="H377" s="153" t="str">
        <f>IFERROR(VLOOKUP(B377,Sheet3!$A$1:$I$2444,5,FALSE),0)</f>
        <v>3/8 HOSE STRAIN RELIEF, FOR HOSE DIAM .50 - .70  END HOLE IS 3/8</v>
      </c>
      <c r="I377" s="25">
        <f>IFERROR(VLOOKUP(B377,Sheet3!A366:J1813,9,FALSE),0)</f>
        <v>0</v>
      </c>
      <c r="J377" s="26">
        <f t="shared" si="30"/>
        <v>0</v>
      </c>
      <c r="K377" s="3">
        <f t="shared" si="31"/>
        <v>0</v>
      </c>
    </row>
    <row r="378" spans="1:11" ht="12.75" customHeight="1" thickBot="1">
      <c r="A378" s="33"/>
      <c r="B378" s="40" t="s">
        <v>300</v>
      </c>
      <c r="C378" s="41">
        <f>IFERROR(VLOOKUP(B378,Sheet3!$A$1:$I$9444,6,FALSE),0)</f>
        <v>14.83</v>
      </c>
      <c r="D378" s="100">
        <f>IFERROR(VLOOKUP(B378,Sheet3!$A$1:$I$9444,8,FALSE),0)</f>
        <v>8.9</v>
      </c>
      <c r="E378" s="42"/>
      <c r="F378" s="103">
        <f t="shared" si="35"/>
        <v>0</v>
      </c>
      <c r="G378" s="48" t="str">
        <f>IFERROR(VLOOKUP(B378,Sheet3!$A$1:$I$2444,4,FALSE),"")</f>
        <v>-</v>
      </c>
      <c r="H378" s="157" t="str">
        <f>IFERROR(VLOOKUP(B378,Sheet3!$A$1:$I$2444,5,FALSE),0)</f>
        <v>1/2 HOSE STRAIN RELIEF, FOR HOSE DIAM .70 - 1.00,  END HOLE IS 3/8</v>
      </c>
      <c r="I378" s="25">
        <f>IFERROR(VLOOKUP(B378,Sheet3!A367:J1814,9,FALSE),0)</f>
        <v>0</v>
      </c>
      <c r="J378" s="26">
        <f t="shared" si="30"/>
        <v>0</v>
      </c>
      <c r="K378" s="3">
        <f t="shared" si="31"/>
        <v>0</v>
      </c>
    </row>
    <row r="379" spans="1:11" ht="12.75" customHeight="1" thickBot="1">
      <c r="A379" s="20"/>
      <c r="B379" s="125" t="s">
        <v>301</v>
      </c>
      <c r="C379" s="126"/>
      <c r="E379" s="114"/>
      <c r="F379" s="140"/>
      <c r="G379" s="176"/>
      <c r="H379" s="177"/>
      <c r="I379" s="25">
        <f>IFERROR(VLOOKUP(B379,Sheet3!A368:J1815,9,FALSE),0)</f>
        <v>0</v>
      </c>
      <c r="J379" s="26">
        <f t="shared" si="30"/>
        <v>0</v>
      </c>
      <c r="K379" s="3">
        <f t="shared" si="31"/>
        <v>0</v>
      </c>
    </row>
    <row r="380" spans="1:11" ht="12.75" customHeight="1">
      <c r="A380" s="27"/>
      <c r="B380" s="36" t="s">
        <v>302</v>
      </c>
      <c r="C380" s="22">
        <f>IFERROR(VLOOKUP(B380,Sheet3!$A$1:$I$9444,6,FALSE),0)</f>
        <v>151.65</v>
      </c>
      <c r="D380" s="97">
        <f>IFERROR(VLOOKUP(B380,Sheet3!$A$1:$I$9444,8,FALSE),0)</f>
        <v>90.99</v>
      </c>
      <c r="E380" s="23"/>
      <c r="F380" s="101">
        <f t="shared" ref="F380:F383" si="36">D380*E380</f>
        <v>0</v>
      </c>
      <c r="G380" s="170" t="str">
        <f>IFERROR(VLOOKUP(B380,Sheet3!$A$1:$I$2444,4,FALSE),"")</f>
        <v>1-1/2"</v>
      </c>
      <c r="H380" s="171" t="str">
        <f>IFERROR(VLOOKUP(B380,Sheet3!$A$1:$I$2444,5,FALSE),0)</f>
        <v>1-1/2" NPT MALE X FEM X 18"" JUMPER HOSE</v>
      </c>
      <c r="I380" s="25">
        <f>IFERROR(VLOOKUP(B380,Sheet3!A369:J1816,9,FALSE),0)</f>
        <v>0</v>
      </c>
      <c r="J380" s="26">
        <f t="shared" si="30"/>
        <v>0</v>
      </c>
      <c r="K380" s="3">
        <f t="shared" si="31"/>
        <v>0</v>
      </c>
    </row>
    <row r="381" spans="1:11" ht="12.75" customHeight="1">
      <c r="A381" s="27"/>
      <c r="B381" s="32" t="s">
        <v>303</v>
      </c>
      <c r="C381" s="29">
        <f>IFERROR(VLOOKUP(B381,Sheet3!$A$1:$I$9444,6,FALSE),0)</f>
        <v>234.57</v>
      </c>
      <c r="D381" s="98">
        <f>IFERROR(VLOOKUP(B381,Sheet3!$A$1:$I$9444,8,FALSE),0)</f>
        <v>140.74</v>
      </c>
      <c r="E381" s="30"/>
      <c r="F381" s="102">
        <f t="shared" si="36"/>
        <v>0</v>
      </c>
      <c r="G381" s="31" t="str">
        <f>IFERROR(VLOOKUP(B381,Sheet3!$A$1:$I$2444,4,FALSE),"")</f>
        <v>1-1/2"</v>
      </c>
      <c r="H381" s="153" t="str">
        <f>IFERROR(VLOOKUP(B381,Sheet3!$A$1:$I$2444,5,FALSE),0)</f>
        <v>1-1/2" NPT MALE X FEM X 3 FT JUMPER HOSE</v>
      </c>
      <c r="I381" s="25">
        <f>IFERROR(VLOOKUP(B381,Sheet3!A370:J1817,9,FALSE),0)</f>
        <v>0</v>
      </c>
      <c r="J381" s="26">
        <f t="shared" si="30"/>
        <v>0</v>
      </c>
      <c r="K381" s="3">
        <f t="shared" si="31"/>
        <v>0</v>
      </c>
    </row>
    <row r="382" spans="1:11" ht="12.75" customHeight="1">
      <c r="A382" s="27"/>
      <c r="B382" s="32" t="s">
        <v>304</v>
      </c>
      <c r="C382" s="29">
        <f>IFERROR(VLOOKUP(B382,Sheet3!$A$1:$I$9444,6,FALSE),0)</f>
        <v>303.32</v>
      </c>
      <c r="D382" s="98">
        <f>IFERROR(VLOOKUP(B382,Sheet3!$A$1:$I$9444,8,FALSE),0)</f>
        <v>181.99</v>
      </c>
      <c r="E382" s="30"/>
      <c r="F382" s="102">
        <f t="shared" si="36"/>
        <v>0</v>
      </c>
      <c r="G382" s="31" t="str">
        <f>IFERROR(VLOOKUP(B382,Sheet3!$A$1:$I$2444,4,FALSE),"")</f>
        <v>2"</v>
      </c>
      <c r="H382" s="153" t="str">
        <f>IFERROR(VLOOKUP(B382,Sheet3!$A$1:$I$2444,5,FALSE),0)</f>
        <v>2" NPT MALE X FEM X 3 FT JUMPER HOSE</v>
      </c>
      <c r="I382" s="25">
        <f>IFERROR(VLOOKUP(B382,Sheet3!A371:J1818,9,FALSE),0)</f>
        <v>0</v>
      </c>
      <c r="J382" s="26">
        <f t="shared" si="30"/>
        <v>0</v>
      </c>
      <c r="K382" s="3">
        <f t="shared" si="31"/>
        <v>0</v>
      </c>
    </row>
    <row r="383" spans="1:11" ht="12.75" customHeight="1" thickBot="1">
      <c r="A383" s="33"/>
      <c r="B383" s="40" t="s">
        <v>305</v>
      </c>
      <c r="C383" s="41">
        <f>IFERROR(VLOOKUP(B383,Sheet3!$A$1:$I$9444,6,FALSE),0)</f>
        <v>522.65</v>
      </c>
      <c r="D383" s="100">
        <f>IFERROR(VLOOKUP(B383,Sheet3!$A$1:$I$9444,8,FALSE),0)</f>
        <v>313.58999999999997</v>
      </c>
      <c r="E383" s="42"/>
      <c r="F383" s="103">
        <f t="shared" si="36"/>
        <v>0</v>
      </c>
      <c r="G383" s="48" t="str">
        <f>IFERROR(VLOOKUP(B383,Sheet3!$A$1:$I$2444,4,FALSE),"")</f>
        <v>3"</v>
      </c>
      <c r="H383" s="157" t="str">
        <f>IFERROR(VLOOKUP(B383,Sheet3!$A$1:$I$2444,5,FALSE),0)</f>
        <v>3" NPT MALE X FEM X 3 FT JUMPER HOSE</v>
      </c>
      <c r="I383" s="25">
        <f>IFERROR(VLOOKUP(B383,Sheet3!A372:J1819,9,FALSE),0)</f>
        <v>0</v>
      </c>
      <c r="J383" s="26">
        <f t="shared" si="30"/>
        <v>0</v>
      </c>
      <c r="K383" s="3">
        <f t="shared" si="31"/>
        <v>0</v>
      </c>
    </row>
    <row r="384" spans="1:11" ht="12.75" customHeight="1" thickBot="1">
      <c r="A384" s="20"/>
      <c r="B384" s="140" t="s">
        <v>306</v>
      </c>
      <c r="C384" s="126"/>
      <c r="E384" s="114"/>
      <c r="F384" s="140"/>
      <c r="G384" s="176"/>
      <c r="H384" s="177"/>
      <c r="I384" s="25">
        <f>IFERROR(VLOOKUP(B384,Sheet3!A373:J1820,9,FALSE),0)</f>
        <v>0</v>
      </c>
      <c r="J384" s="26">
        <f t="shared" ref="J384:J422" si="37">I384*E384</f>
        <v>0</v>
      </c>
      <c r="K384" s="3">
        <f t="shared" ref="K384:K422" si="38">E384*C384</f>
        <v>0</v>
      </c>
    </row>
    <row r="385" spans="1:14" ht="12.75" customHeight="1">
      <c r="A385" s="27"/>
      <c r="B385" s="36" t="s">
        <v>307</v>
      </c>
      <c r="C385" s="22">
        <f>IFERROR(VLOOKUP(B385,Sheet3!$A$1:$I$9444,6,FALSE),0)</f>
        <v>54.97</v>
      </c>
      <c r="D385" s="97">
        <f>IFERROR(VLOOKUP(B385,Sheet3!$A$1:$I$9444,8,FALSE),0)</f>
        <v>32.979999999999997</v>
      </c>
      <c r="E385" s="23"/>
      <c r="F385" s="101">
        <f t="shared" ref="F385:F392" si="39">D385*E385</f>
        <v>0</v>
      </c>
      <c r="G385" s="170" t="str">
        <f>IFERROR(VLOOKUP(B385,Sheet3!$A$1:$I$2444,4,FALSE),"")</f>
        <v>-</v>
      </c>
      <c r="H385" s="171" t="str">
        <f>IFERROR(VLOOKUP(B385,Sheet3!$A$1:$I$2444,5,FALSE),0)</f>
        <v>3/8" FILTER REGULATOR UNIT WITH GAUGE, 3/8"  NPT PORTS</v>
      </c>
      <c r="I385" s="25">
        <f>IFERROR(VLOOKUP(B385,Sheet3!A374:J1821,9,FALSE),0)</f>
        <v>1.48</v>
      </c>
      <c r="J385" s="26">
        <f t="shared" si="37"/>
        <v>0</v>
      </c>
      <c r="K385" s="3">
        <f t="shared" si="38"/>
        <v>0</v>
      </c>
    </row>
    <row r="386" spans="1:14" ht="12.75" customHeight="1">
      <c r="A386" s="27"/>
      <c r="B386" s="32" t="s">
        <v>308</v>
      </c>
      <c r="C386" s="29">
        <f>IFERROR(VLOOKUP(B386,Sheet3!$A$1:$I$9444,6,FALSE),0)</f>
        <v>81.650000000000006</v>
      </c>
      <c r="D386" s="98">
        <f>IFERROR(VLOOKUP(B386,Sheet3!$A$1:$I$9444,8,FALSE),0)</f>
        <v>48.99</v>
      </c>
      <c r="E386" s="30"/>
      <c r="F386" s="102">
        <f t="shared" si="39"/>
        <v>0</v>
      </c>
      <c r="G386" s="31" t="str">
        <f>IFERROR(VLOOKUP(B386,Sheet3!$A$1:$I$2444,4,FALSE),"")</f>
        <v>-</v>
      </c>
      <c r="H386" s="153" t="str">
        <f>IFERROR(VLOOKUP(B386,Sheet3!$A$1:$I$2444,5,FALSE),0)</f>
        <v>1/2" FILTER REGULATOR UNIT WITH GAUGE, 1/2"  NPT PORTS</v>
      </c>
      <c r="I386" s="25">
        <f>IFERROR(VLOOKUP(B386,Sheet3!A375:J1822,9,FALSE),0)</f>
        <v>3.08</v>
      </c>
      <c r="J386" s="26">
        <f t="shared" si="37"/>
        <v>0</v>
      </c>
      <c r="K386" s="3">
        <f t="shared" si="38"/>
        <v>0</v>
      </c>
    </row>
    <row r="387" spans="1:14" ht="12.75" customHeight="1">
      <c r="A387" s="27"/>
      <c r="B387" s="32" t="s">
        <v>309</v>
      </c>
      <c r="C387" s="29">
        <f>IFERROR(VLOOKUP(B387,Sheet3!$A$1:$I$9444,6,FALSE),0)</f>
        <v>102.19</v>
      </c>
      <c r="D387" s="98">
        <f>IFERROR(VLOOKUP(B387,Sheet3!$A$1:$I$9444,8,FALSE),0)</f>
        <v>61.31</v>
      </c>
      <c r="E387" s="30"/>
      <c r="F387" s="102">
        <f t="shared" si="39"/>
        <v>0</v>
      </c>
      <c r="G387" s="31" t="str">
        <f>IFERROR(VLOOKUP(B387,Sheet3!$A$1:$I$2444,4,FALSE),"")</f>
        <v>-</v>
      </c>
      <c r="H387" s="153" t="str">
        <f>IFERROR(VLOOKUP(B387,Sheet3!$A$1:$I$2444,5,FALSE),0)</f>
        <v>3/4" FILTER REGULATOR UNIT WITH GAUGE, 3/4"  NPT PORTS</v>
      </c>
      <c r="I387" s="25">
        <f>IFERROR(VLOOKUP(B387,Sheet3!A376:J1823,9,FALSE),0)</f>
        <v>3.15</v>
      </c>
      <c r="J387" s="26">
        <f t="shared" si="37"/>
        <v>0</v>
      </c>
      <c r="K387" s="3">
        <f t="shared" si="38"/>
        <v>0</v>
      </c>
    </row>
    <row r="388" spans="1:14" ht="12.75" customHeight="1">
      <c r="A388" s="27"/>
      <c r="B388" s="32" t="s">
        <v>310</v>
      </c>
      <c r="C388" s="29">
        <f>IFERROR(VLOOKUP(B388,Sheet3!$A$1:$I$9444,6,FALSE),0)</f>
        <v>114.94</v>
      </c>
      <c r="D388" s="98">
        <f>IFERROR(VLOOKUP(B388,Sheet3!$A$1:$I$9444,8,FALSE),0)</f>
        <v>68.959999999999994</v>
      </c>
      <c r="E388" s="30"/>
      <c r="F388" s="102">
        <f t="shared" si="39"/>
        <v>0</v>
      </c>
      <c r="G388" s="31" t="str">
        <f>IFERROR(VLOOKUP(B388,Sheet3!$A$1:$I$2444,4,FALSE),"")</f>
        <v>-</v>
      </c>
      <c r="H388" s="153" t="str">
        <f>IFERROR(VLOOKUP(B388,Sheet3!$A$1:$I$2444,5,FALSE),0)</f>
        <v>1" FILTER REGULATOR UNIT WITH GAUGE, 1"  NPT PORTS</v>
      </c>
      <c r="I388" s="25">
        <f>IFERROR(VLOOKUP(B388,Sheet3!A377:J1824,9,FALSE),0)</f>
        <v>4.6399999999999997</v>
      </c>
      <c r="J388" s="26">
        <f t="shared" si="37"/>
        <v>0</v>
      </c>
      <c r="K388" s="3">
        <f t="shared" si="38"/>
        <v>0</v>
      </c>
    </row>
    <row r="389" spans="1:14" ht="12.75" customHeight="1">
      <c r="A389" s="27"/>
      <c r="B389" s="32"/>
      <c r="C389" s="29">
        <f>IFERROR(VLOOKUP(B389,Sheet3!$A$1:$I$9444,6,FALSE),0)</f>
        <v>0</v>
      </c>
      <c r="D389" s="98">
        <f>IFERROR(VLOOKUP(B389,Sheet3!$A$1:$I$9444,8,FALSE),0)</f>
        <v>0</v>
      </c>
      <c r="E389" s="30"/>
      <c r="F389" s="102">
        <f t="shared" si="39"/>
        <v>0</v>
      </c>
      <c r="G389" s="31" t="str">
        <f>IFERROR(VLOOKUP(B389,Sheet3!$A$1:$I$2444,4,FALSE),"")</f>
        <v/>
      </c>
      <c r="H389" s="153">
        <f>IFERROR(VLOOKUP(B389,Sheet3!$A$1:$I$2444,5,FALSE),0)</f>
        <v>0</v>
      </c>
      <c r="I389" s="25">
        <f>IFERROR(VLOOKUP(B389,Sheet3!A378:J1825,9,FALSE),0)</f>
        <v>0</v>
      </c>
      <c r="J389" s="26">
        <f t="shared" si="37"/>
        <v>0</v>
      </c>
      <c r="K389" s="3">
        <f t="shared" si="38"/>
        <v>0</v>
      </c>
    </row>
    <row r="390" spans="1:14" ht="12.75" customHeight="1">
      <c r="A390" s="27"/>
      <c r="B390" s="32" t="s">
        <v>311</v>
      </c>
      <c r="C390" s="29">
        <f>IFERROR(VLOOKUP(B390,Sheet3!$A$1:$I$9444,6,FALSE),0)</f>
        <v>133.87</v>
      </c>
      <c r="D390" s="98">
        <f>IFERROR(VLOOKUP(B390,Sheet3!$A$1:$I$9444,8,FALSE),0)</f>
        <v>80.319999999999993</v>
      </c>
      <c r="E390" s="30"/>
      <c r="F390" s="102">
        <f t="shared" si="39"/>
        <v>0</v>
      </c>
      <c r="G390" s="31" t="str">
        <f>IFERROR(VLOOKUP(B390,Sheet3!$A$1:$I$2444,4,FALSE),"")</f>
        <v>-</v>
      </c>
      <c r="H390" s="153" t="str">
        <f>IFERROR(VLOOKUP(B390,Sheet3!$A$1:$I$2444,5,FALSE),0)</f>
        <v>1/2" VERTICAL FILTER REGULATOR UNIT WITH GAUGE,  1/2" NPT PORTS</v>
      </c>
      <c r="I390" s="25">
        <f>IFERROR(VLOOKUP(B390,Sheet3!A379:J1826,9,FALSE),0)</f>
        <v>5</v>
      </c>
      <c r="J390" s="26">
        <f t="shared" si="37"/>
        <v>0</v>
      </c>
      <c r="K390" s="3">
        <f t="shared" si="38"/>
        <v>0</v>
      </c>
    </row>
    <row r="391" spans="1:14" ht="12.75" customHeight="1">
      <c r="A391" s="27"/>
      <c r="B391" s="32" t="s">
        <v>312</v>
      </c>
      <c r="C391" s="29">
        <f>IFERROR(VLOOKUP(B391,Sheet3!$A$1:$I$9444,6,FALSE),0)</f>
        <v>137.77000000000001</v>
      </c>
      <c r="D391" s="98">
        <f>IFERROR(VLOOKUP(B391,Sheet3!$A$1:$I$9444,8,FALSE),0)</f>
        <v>82.66</v>
      </c>
      <c r="E391" s="30"/>
      <c r="F391" s="102">
        <f t="shared" si="39"/>
        <v>0</v>
      </c>
      <c r="G391" s="31" t="str">
        <f>IFERROR(VLOOKUP(B391,Sheet3!$A$1:$I$2444,4,FALSE),"")</f>
        <v>-</v>
      </c>
      <c r="H391" s="153" t="str">
        <f>IFERROR(VLOOKUP(B391,Sheet3!$A$1:$I$2444,5,FALSE),0)</f>
        <v>3/4" VERTICAL FILTER REGULATOR UNIT WITH GAUGE,  3/4"  NPT PORTS</v>
      </c>
      <c r="I391" s="25">
        <f>IFERROR(VLOOKUP(B391,Sheet3!A380:J1827,9,FALSE),0)</f>
        <v>5</v>
      </c>
      <c r="J391" s="26">
        <f t="shared" si="37"/>
        <v>0</v>
      </c>
      <c r="K391" s="3">
        <f t="shared" si="38"/>
        <v>0</v>
      </c>
      <c r="N391" s="3"/>
    </row>
    <row r="392" spans="1:14" ht="12.75" customHeight="1" thickBot="1">
      <c r="A392" s="27"/>
      <c r="B392" s="40"/>
      <c r="C392" s="41">
        <f>IFERROR(VLOOKUP(B392,Sheet3!$A$1:$I$9444,6,FALSE),0)</f>
        <v>0</v>
      </c>
      <c r="D392" s="100">
        <f>IFERROR(VLOOKUP(B392,Sheet3!$A$1:$I$9444,8,FALSE),0)</f>
        <v>0</v>
      </c>
      <c r="E392" s="30"/>
      <c r="F392" s="103">
        <f t="shared" si="39"/>
        <v>0</v>
      </c>
      <c r="G392" s="48" t="str">
        <f>IFERROR(VLOOKUP(B392,Sheet3!$A$1:$I$2444,4,FALSE),"")</f>
        <v/>
      </c>
      <c r="H392" s="157">
        <f>IFERROR(VLOOKUP(B392,Sheet3!$A$1:$I$2444,5,FALSE),0)</f>
        <v>0</v>
      </c>
      <c r="I392" s="25">
        <f>IFERROR(VLOOKUP(B392,Sheet3!A381:J1828,9,FALSE),0)</f>
        <v>0</v>
      </c>
      <c r="J392" s="26">
        <f t="shared" si="37"/>
        <v>0</v>
      </c>
      <c r="K392" s="3">
        <f t="shared" si="38"/>
        <v>0</v>
      </c>
    </row>
    <row r="393" spans="1:14" ht="12.75" customHeight="1" thickBot="1">
      <c r="A393" s="33"/>
      <c r="B393" s="140" t="s">
        <v>313</v>
      </c>
      <c r="C393" s="126"/>
      <c r="E393" s="114"/>
      <c r="F393" s="140"/>
      <c r="G393" s="176"/>
      <c r="H393" s="177"/>
      <c r="I393" s="25">
        <f>IFERROR(VLOOKUP(B393,Sheet3!A382:J1829,9,FALSE),0)</f>
        <v>0</v>
      </c>
      <c r="J393" s="26">
        <f t="shared" si="37"/>
        <v>0</v>
      </c>
      <c r="K393" s="3">
        <f t="shared" si="38"/>
        <v>0</v>
      </c>
    </row>
    <row r="394" spans="1:14" ht="12.75" customHeight="1">
      <c r="A394" s="35"/>
      <c r="B394" s="36" t="s">
        <v>314</v>
      </c>
      <c r="C394" s="22">
        <f>IFERROR(VLOOKUP(B394,Sheet3!$A$1:$I$9444,6,FALSE),0)</f>
        <v>517.94000000000005</v>
      </c>
      <c r="D394" s="97">
        <f>IFERROR(VLOOKUP(B394,Sheet3!$A$1:$I$9444,8,FALSE),0)</f>
        <v>310.76</v>
      </c>
      <c r="E394" s="23"/>
      <c r="F394" s="101">
        <f t="shared" ref="F394:F422" si="40">D394*E394</f>
        <v>0</v>
      </c>
      <c r="G394" s="170" t="str">
        <f>IFERROR(VLOOKUP(B394,Sheet3!$A$1:$I$2444,4,FALSE),"")</f>
        <v>1"</v>
      </c>
      <c r="H394" s="171" t="str">
        <f>IFERROR(VLOOKUP(B394,Sheet3!$A$1:$I$2444,5,FALSE),0)</f>
        <v>3/4" FASTPIPE MASTER KIT 90 FT, 3 OUTLETS  -  SHIPS IN ONE BOX</v>
      </c>
      <c r="I394" s="25">
        <f>IFERROR(VLOOKUP(B394,Sheet3!A383:J1830,9,FALSE),0)</f>
        <v>0</v>
      </c>
      <c r="J394" s="26">
        <f t="shared" si="37"/>
        <v>0</v>
      </c>
      <c r="K394" s="3">
        <f t="shared" si="38"/>
        <v>0</v>
      </c>
    </row>
    <row r="395" spans="1:14" ht="12.75" customHeight="1">
      <c r="A395" s="35"/>
      <c r="B395" s="32" t="s">
        <v>315</v>
      </c>
      <c r="C395" s="29">
        <f>IFERROR(VLOOKUP(B395,Sheet3!$A$1:$I$9444,6,FALSE),0)</f>
        <v>724.99</v>
      </c>
      <c r="D395" s="98">
        <f>IFERROR(VLOOKUP(B395,Sheet3!$A$1:$I$9444,8,FALSE),0)</f>
        <v>434.99</v>
      </c>
      <c r="E395" s="30"/>
      <c r="F395" s="102">
        <f t="shared" si="40"/>
        <v>0</v>
      </c>
      <c r="G395" s="31" t="str">
        <f>IFERROR(VLOOKUP(B395,Sheet3!$A$1:$I$2444,4,FALSE),"")</f>
        <v>1"</v>
      </c>
      <c r="H395" s="153" t="str">
        <f>IFERROR(VLOOKUP(B395,Sheet3!$A$1:$I$2444,5,FALSE),0)</f>
        <v>1" FASTPIPE MASTER KIT 90FT, 3 OUTLETS -SHIPS IN ONE BOX</v>
      </c>
      <c r="I395" s="25">
        <f>IFERROR(VLOOKUP(B395,Sheet3!A384:J1831,9,FALSE),0)</f>
        <v>0</v>
      </c>
      <c r="J395" s="26">
        <f t="shared" si="37"/>
        <v>0</v>
      </c>
      <c r="K395" s="3">
        <f t="shared" si="38"/>
        <v>0</v>
      </c>
    </row>
    <row r="396" spans="1:14" ht="12.75" customHeight="1">
      <c r="A396" s="35"/>
      <c r="B396" s="32"/>
      <c r="C396" s="29">
        <f>IFERROR(VLOOKUP(B396,Sheet3!$A$1:$I$9444,6,FALSE),0)</f>
        <v>0</v>
      </c>
      <c r="D396" s="98">
        <f>IFERROR(VLOOKUP(B396,Sheet3!$A$1:$I$9444,8,FALSE),0)</f>
        <v>0</v>
      </c>
      <c r="E396" s="30"/>
      <c r="F396" s="102">
        <f t="shared" si="40"/>
        <v>0</v>
      </c>
      <c r="G396" s="31" t="str">
        <f>IFERROR(VLOOKUP(B396,Sheet3!$A$1:$I$2444,4,FALSE),"")</f>
        <v/>
      </c>
      <c r="H396" s="153">
        <f>IFERROR(VLOOKUP(B396,Sheet3!$A$1:$I$2444,5,FALSE),0)</f>
        <v>0</v>
      </c>
      <c r="I396" s="25">
        <f>IFERROR(VLOOKUP(B396,Sheet3!A385:J1832,9,FALSE),0)</f>
        <v>0</v>
      </c>
      <c r="J396" s="26">
        <f t="shared" si="37"/>
        <v>0</v>
      </c>
      <c r="K396" s="3">
        <f t="shared" si="38"/>
        <v>0</v>
      </c>
    </row>
    <row r="397" spans="1:14" ht="12.75" customHeight="1">
      <c r="A397" s="35"/>
      <c r="B397" s="32" t="s">
        <v>316</v>
      </c>
      <c r="C397" s="29">
        <f>IFERROR(VLOOKUP(B397,Sheet3!$A$1:$I$9444,6,FALSE),0)</f>
        <v>1064.99</v>
      </c>
      <c r="D397" s="98">
        <f>IFERROR(VLOOKUP(B397,Sheet3!$A$1:$I$9444,8,FALSE),0)</f>
        <v>638.99</v>
      </c>
      <c r="E397" s="30"/>
      <c r="F397" s="102">
        <f t="shared" si="40"/>
        <v>0</v>
      </c>
      <c r="G397" s="31" t="str">
        <f>IFERROR(VLOOKUP(B397,Sheet3!$A$1:$I$2444,4,FALSE),"")</f>
        <v>1"</v>
      </c>
      <c r="H397" s="153" t="str">
        <f>IFERROR(VLOOKUP(B397,Sheet3!$A$1:$I$2444,5,FALSE),0)</f>
        <v>3/4" FASTPIPE MASTER KIT 230FT, 5 OUTLETS  COMBO UNIT 2 PACKAGES</v>
      </c>
      <c r="I397" s="25">
        <f>IFERROR(VLOOKUP(B397,Sheet3!A386:J1833,9,FALSE),0)</f>
        <v>0</v>
      </c>
      <c r="J397" s="26">
        <f t="shared" si="37"/>
        <v>0</v>
      </c>
      <c r="K397" s="3">
        <f t="shared" si="38"/>
        <v>0</v>
      </c>
    </row>
    <row r="398" spans="1:14" ht="12.75" customHeight="1">
      <c r="A398" s="35"/>
      <c r="B398" s="32" t="s">
        <v>317</v>
      </c>
      <c r="C398" s="29">
        <f>IFERROR(VLOOKUP(B398,Sheet3!$A$1:$I$9444,6,FALSE),0)</f>
        <v>1294.99</v>
      </c>
      <c r="D398" s="98">
        <f>IFERROR(VLOOKUP(B398,Sheet3!$A$1:$I$9444,8,FALSE),0)</f>
        <v>776.99</v>
      </c>
      <c r="E398" s="30"/>
      <c r="F398" s="102">
        <f t="shared" si="40"/>
        <v>0</v>
      </c>
      <c r="G398" s="31" t="str">
        <f>IFERROR(VLOOKUP(B398,Sheet3!$A$1:$I$2444,4,FALSE),"")</f>
        <v>1"</v>
      </c>
      <c r="H398" s="153" t="str">
        <f>IFERROR(VLOOKUP(B398,Sheet3!$A$1:$I$2444,5,FALSE),0)</f>
        <v>1" FASTPIPE MASTER KIT 230FT, 5 OUTLETS  COMBO UNIT 2 PACKAGES (non-returnable)</v>
      </c>
      <c r="I398" s="25">
        <f>IFERROR(VLOOKUP(B398,Sheet3!A387:J1834,9,FALSE),0)</f>
        <v>0</v>
      </c>
      <c r="J398" s="26">
        <f t="shared" si="37"/>
        <v>0</v>
      </c>
      <c r="K398" s="3">
        <f t="shared" si="38"/>
        <v>0</v>
      </c>
    </row>
    <row r="399" spans="1:14" ht="12.75" customHeight="1">
      <c r="A399" s="35"/>
      <c r="B399" s="32" t="s">
        <v>318</v>
      </c>
      <c r="C399" s="29">
        <f>IFERROR(VLOOKUP(B399,Sheet3!$A$1:$I$9444,6,FALSE),0)</f>
        <v>374.99</v>
      </c>
      <c r="D399" s="98">
        <f>IFERROR(VLOOKUP(B399,Sheet3!$A$1:$I$9444,8,FALSE),0)</f>
        <v>224.99</v>
      </c>
      <c r="E399" s="30"/>
      <c r="F399" s="102">
        <f t="shared" si="40"/>
        <v>0</v>
      </c>
      <c r="G399" s="31" t="str">
        <f>IFERROR(VLOOKUP(B399,Sheet3!$A$1:$I$2444,4,FALSE),"")</f>
        <v>1"</v>
      </c>
      <c r="H399" s="153" t="str">
        <f>IFERROR(VLOOKUP(B399,Sheet3!$A$1:$I$2444,5,FALSE),0)</f>
        <v>3/4" FASTPIPE COOLING KIT</v>
      </c>
      <c r="I399" s="25">
        <f>IFERROR(VLOOKUP(B399,Sheet3!A388:J1835,9,FALSE),0)</f>
        <v>0</v>
      </c>
      <c r="J399" s="26">
        <f t="shared" si="37"/>
        <v>0</v>
      </c>
      <c r="K399" s="3">
        <f t="shared" si="38"/>
        <v>0</v>
      </c>
    </row>
    <row r="400" spans="1:14" ht="12.75" customHeight="1">
      <c r="A400" s="35"/>
      <c r="B400" s="32" t="s">
        <v>319</v>
      </c>
      <c r="C400" s="29">
        <f>IFERROR(VLOOKUP(B400,Sheet3!$A$1:$I$9444,6,FALSE),0)</f>
        <v>474.99</v>
      </c>
      <c r="D400" s="98">
        <f>IFERROR(VLOOKUP(B400,Sheet3!$A$1:$I$9444,8,FALSE),0)</f>
        <v>284.99</v>
      </c>
      <c r="E400" s="47"/>
      <c r="F400" s="102">
        <f t="shared" si="40"/>
        <v>0</v>
      </c>
      <c r="G400" s="31" t="str">
        <f>IFERROR(VLOOKUP(B400,Sheet3!$A$1:$I$2444,4,FALSE),"")</f>
        <v>1"</v>
      </c>
      <c r="H400" s="153" t="str">
        <f>IFERROR(VLOOKUP(B400,Sheet3!$A$1:$I$2444,5,FALSE),0)</f>
        <v>1" FASTPIPE COOLING KIT</v>
      </c>
      <c r="I400" s="25">
        <f>IFERROR(VLOOKUP(B400,Sheet3!A389:J1836,9,FALSE),0)</f>
        <v>0</v>
      </c>
      <c r="J400" s="26">
        <f t="shared" si="37"/>
        <v>0</v>
      </c>
      <c r="K400" s="3">
        <f t="shared" si="38"/>
        <v>0</v>
      </c>
    </row>
    <row r="401" spans="1:11" ht="12.75" customHeight="1">
      <c r="A401" s="64"/>
      <c r="B401" s="32"/>
      <c r="C401" s="29">
        <f>IFERROR(VLOOKUP(B401,Sheet3!$A$1:$I$9444,6,FALSE),0)</f>
        <v>0</v>
      </c>
      <c r="D401" s="98">
        <f>IFERROR(VLOOKUP(B401,Sheet3!$A$1:$I$9444,8,FALSE),0)</f>
        <v>0</v>
      </c>
      <c r="E401" s="30"/>
      <c r="F401" s="102">
        <f t="shared" si="40"/>
        <v>0</v>
      </c>
      <c r="G401" s="31" t="str">
        <f>IFERROR(VLOOKUP(B401,Sheet3!$A$1:$I$2444,4,FALSE),"")</f>
        <v/>
      </c>
      <c r="H401" s="153">
        <f>IFERROR(VLOOKUP(B401,Sheet3!$A$1:$I$2444,5,FALSE),0)</f>
        <v>0</v>
      </c>
      <c r="I401" s="25">
        <f>IFERROR(VLOOKUP(B401,Sheet3!A390:J1837,9,FALSE),0)</f>
        <v>0</v>
      </c>
      <c r="J401" s="26">
        <f t="shared" si="37"/>
        <v>0</v>
      </c>
      <c r="K401" s="3">
        <f t="shared" si="38"/>
        <v>0</v>
      </c>
    </row>
    <row r="402" spans="1:11" ht="12.75" customHeight="1">
      <c r="A402" s="64"/>
      <c r="B402" s="32"/>
      <c r="C402" s="29">
        <f>IFERROR(VLOOKUP(B402,Sheet3!$A$1:$I$9444,6,FALSE),0)</f>
        <v>0</v>
      </c>
      <c r="D402" s="98">
        <f>IFERROR(VLOOKUP(B402,Sheet3!$A$1:$I$9444,8,FALSE),0)</f>
        <v>0</v>
      </c>
      <c r="E402" s="30"/>
      <c r="F402" s="102">
        <f t="shared" si="40"/>
        <v>0</v>
      </c>
      <c r="G402" s="31" t="str">
        <f>IFERROR(VLOOKUP(B402,Sheet3!$A$1:$I$2444,4,FALSE),"")</f>
        <v/>
      </c>
      <c r="H402" s="153">
        <f>IFERROR(VLOOKUP(B402,Sheet3!$A$1:$I$2444,5,FALSE),0)</f>
        <v>0</v>
      </c>
      <c r="I402" s="25">
        <f>IFERROR(VLOOKUP(B402,Sheet3!A391:J1838,9,FALSE),0)</f>
        <v>0</v>
      </c>
      <c r="J402" s="26">
        <f t="shared" si="37"/>
        <v>0</v>
      </c>
      <c r="K402" s="3">
        <f t="shared" si="38"/>
        <v>0</v>
      </c>
    </row>
    <row r="403" spans="1:11" ht="12.75" customHeight="1">
      <c r="A403" s="64"/>
      <c r="B403" s="32" t="s">
        <v>320</v>
      </c>
      <c r="C403" s="29">
        <f>IFERROR(VLOOKUP(B403,Sheet3!$A$1:$I$9444,6,FALSE),0)</f>
        <v>266.58999999999997</v>
      </c>
      <c r="D403" s="98">
        <f>IFERROR(VLOOKUP(B403,Sheet3!$A$1:$I$9444,8,FALSE),0)</f>
        <v>159.94999999999999</v>
      </c>
      <c r="E403" s="30"/>
      <c r="F403" s="102">
        <f t="shared" si="40"/>
        <v>0</v>
      </c>
      <c r="G403" s="31" t="str">
        <f>IFERROR(VLOOKUP(B403,Sheet3!$A$1:$I$2444,4,FALSE),"")</f>
        <v>1/2"</v>
      </c>
      <c r="H403" s="153" t="str">
        <f>IFERROR(VLOOKUP(B403,Sheet3!$A$1:$I$2444,5,FALSE),0)</f>
        <v>1/2" MAXLINE MASTER KIT 100 FT, 3 OUTLETS, 1 COMP MANIFOLD, 1 TEE, 5 ELBOWS,  CUTTER AND BEVEL TOOL</v>
      </c>
      <c r="I403" s="25">
        <f>IFERROR(VLOOKUP(B403,Sheet3!A392:J1839,9,FALSE),0)</f>
        <v>1.21</v>
      </c>
      <c r="J403" s="26">
        <f t="shared" si="37"/>
        <v>0</v>
      </c>
      <c r="K403" s="3">
        <f t="shared" si="38"/>
        <v>0</v>
      </c>
    </row>
    <row r="404" spans="1:11" ht="12.75" customHeight="1">
      <c r="A404" s="64"/>
      <c r="B404" s="32" t="s">
        <v>321</v>
      </c>
      <c r="C404" s="29">
        <f>IFERROR(VLOOKUP(B404,Sheet3!$A$1:$I$9444,6,FALSE),0)</f>
        <v>316.99</v>
      </c>
      <c r="D404" s="98">
        <f>IFERROR(VLOOKUP(B404,Sheet3!$A$1:$I$9444,8,FALSE),0)</f>
        <v>190.19</v>
      </c>
      <c r="E404" s="30"/>
      <c r="F404" s="102">
        <f t="shared" si="40"/>
        <v>0</v>
      </c>
      <c r="G404" s="31" t="str">
        <f>IFERROR(VLOOKUP(B404,Sheet3!$A$1:$I$2444,4,FALSE),"")</f>
        <v>3/4"</v>
      </c>
      <c r="H404" s="153" t="str">
        <f>IFERROR(VLOOKUP(B404,Sheet3!$A$1:$I$2444,5,FALSE),0)</f>
        <v>3/4" MAXLINE MASTER KIT COMPLETE 100FT</v>
      </c>
      <c r="I404" s="25">
        <f>IFERROR(VLOOKUP(B404,Sheet3!A393:J1840,9,FALSE),0)</f>
        <v>7</v>
      </c>
      <c r="J404" s="26">
        <f t="shared" si="37"/>
        <v>0</v>
      </c>
      <c r="K404" s="3">
        <f t="shared" si="38"/>
        <v>0</v>
      </c>
    </row>
    <row r="405" spans="1:11" ht="12.75" customHeight="1">
      <c r="A405" s="64"/>
      <c r="B405" s="32" t="s">
        <v>322</v>
      </c>
      <c r="C405" s="29">
        <f>IFERROR(VLOOKUP(B405,Sheet3!$A$1:$I$9444,6,FALSE),0)</f>
        <v>676.99</v>
      </c>
      <c r="D405" s="98">
        <f>IFERROR(VLOOKUP(B405,Sheet3!$A$1:$I$9444,8,FALSE),0)</f>
        <v>406.19</v>
      </c>
      <c r="E405" s="30"/>
      <c r="F405" s="102">
        <f t="shared" si="40"/>
        <v>0</v>
      </c>
      <c r="G405" s="31" t="str">
        <f>IFERROR(VLOOKUP(B405,Sheet3!$A$1:$I$2444,4,FALSE),"")</f>
        <v>3/4"</v>
      </c>
      <c r="H405" s="153" t="str">
        <f>IFERROR(VLOOKUP(B405,Sheet3!$A$1:$I$2444,5,FALSE),0)</f>
        <v>3/4" MAXLINE MASTER KIT 300 FT</v>
      </c>
      <c r="I405" s="25">
        <f>IFERROR(VLOOKUP(B405,Sheet3!A394:J1841,9,FALSE),0)</f>
        <v>0</v>
      </c>
      <c r="J405" s="26">
        <f t="shared" si="37"/>
        <v>0</v>
      </c>
      <c r="K405" s="3">
        <f t="shared" si="38"/>
        <v>0</v>
      </c>
    </row>
    <row r="406" spans="1:11" ht="12.75" customHeight="1">
      <c r="A406" s="64"/>
      <c r="B406" s="32"/>
      <c r="C406" s="29">
        <f>IFERROR(VLOOKUP(B406,Sheet3!$A$1:$I$9444,6,FALSE),0)</f>
        <v>0</v>
      </c>
      <c r="D406" s="98">
        <f>IFERROR(VLOOKUP(B406,Sheet3!$A$1:$I$9444,8,FALSE),0)</f>
        <v>0</v>
      </c>
      <c r="E406" s="30"/>
      <c r="F406" s="102">
        <f t="shared" si="40"/>
        <v>0</v>
      </c>
      <c r="G406" s="31" t="str">
        <f>IFERROR(VLOOKUP(B406,Sheet3!$A$1:$I$2444,4,FALSE),"")</f>
        <v/>
      </c>
      <c r="H406" s="153">
        <f>IFERROR(VLOOKUP(B406,Sheet3!$A$1:$I$2444,5,FALSE),0)</f>
        <v>0</v>
      </c>
      <c r="I406" s="25">
        <f>IFERROR(VLOOKUP(B406,Sheet3!A395:J1842,9,FALSE),0)</f>
        <v>0</v>
      </c>
      <c r="J406" s="26">
        <f t="shared" si="37"/>
        <v>0</v>
      </c>
      <c r="K406" s="3">
        <f t="shared" si="38"/>
        <v>0</v>
      </c>
    </row>
    <row r="407" spans="1:11" ht="12.75" customHeight="1" thickBot="1">
      <c r="A407" s="65"/>
      <c r="B407" s="40"/>
      <c r="C407" s="41">
        <f>IFERROR(VLOOKUP(B407,Sheet3!$A$1:$I$9444,6,FALSE),0)</f>
        <v>0</v>
      </c>
      <c r="D407" s="100">
        <f>IFERROR(VLOOKUP(B407,Sheet3!$A$1:$I$9444,8,FALSE),0)</f>
        <v>0</v>
      </c>
      <c r="E407" s="47"/>
      <c r="F407" s="103">
        <f t="shared" si="40"/>
        <v>0</v>
      </c>
      <c r="G407" s="43" t="str">
        <f>IFERROR(VLOOKUP(B407,Sheet3!$A$1:$I$2444,4,FALSE),"")</f>
        <v/>
      </c>
      <c r="H407" s="154">
        <f>IFERROR(VLOOKUP(B407,Sheet3!$A$1:$I$2444,5,FALSE),0)</f>
        <v>0</v>
      </c>
      <c r="I407" s="25">
        <f>IFERROR(VLOOKUP(B407,Sheet3!A396:J1843,9,FALSE),0)</f>
        <v>0</v>
      </c>
      <c r="J407" s="26">
        <f t="shared" si="37"/>
        <v>0</v>
      </c>
      <c r="K407" s="3">
        <f t="shared" si="38"/>
        <v>0</v>
      </c>
    </row>
    <row r="408" spans="1:11" ht="12.75" customHeight="1">
      <c r="A408" s="34"/>
      <c r="B408" s="36" t="s">
        <v>323</v>
      </c>
      <c r="C408" s="22">
        <f>IFERROR(VLOOKUP(B408,Sheet3!$A$1:$I$9444,6,FALSE),0)</f>
        <v>242.74</v>
      </c>
      <c r="D408" s="97">
        <f>IFERROR(VLOOKUP(B408,Sheet3!$A$1:$I$9444,8,FALSE),0)</f>
        <v>145.63999999999999</v>
      </c>
      <c r="E408" s="23"/>
      <c r="F408" s="101">
        <f t="shared" si="40"/>
        <v>0</v>
      </c>
      <c r="G408" s="170" t="str">
        <f>IFERROR(VLOOKUP(B408,Sheet3!$A$1:$I$2444,4,FALSE),"")</f>
        <v>-</v>
      </c>
      <c r="H408" s="171" t="str">
        <f>IFERROR(VLOOKUP(B408,Sheet3!$A$1:$I$2444,5,FALSE),0)</f>
        <v>HOSE REEL,  3/8 X 50 FT, 1/2" INLET X 1/4" NPT OUTLET,  BLUE, DUAL ARM, ALL METAL, RAPIDAIR</v>
      </c>
      <c r="I408" s="25">
        <f>IFERROR(VLOOKUP(B408,Sheet3!A397:J1844,9,FALSE),0)</f>
        <v>35</v>
      </c>
      <c r="J408" s="26">
        <f t="shared" si="37"/>
        <v>0</v>
      </c>
      <c r="K408" s="3">
        <f t="shared" si="38"/>
        <v>0</v>
      </c>
    </row>
    <row r="409" spans="1:11" ht="12.75" customHeight="1">
      <c r="A409" s="35"/>
      <c r="B409" s="32" t="s">
        <v>324</v>
      </c>
      <c r="C409" s="29">
        <f>IFERROR(VLOOKUP(B409,Sheet3!$A$1:$I$9444,6,FALSE),0)</f>
        <v>332.74</v>
      </c>
      <c r="D409" s="98">
        <f>IFERROR(VLOOKUP(B409,Sheet3!$A$1:$I$9444,8,FALSE),0)</f>
        <v>199.64</v>
      </c>
      <c r="E409" s="30"/>
      <c r="F409" s="102">
        <f t="shared" si="40"/>
        <v>0</v>
      </c>
      <c r="G409" s="31" t="str">
        <f>IFERROR(VLOOKUP(B409,Sheet3!$A$1:$I$2444,4,FALSE),"")</f>
        <v>-</v>
      </c>
      <c r="H409" s="153" t="str">
        <f>IFERROR(VLOOKUP(B409,Sheet3!$A$1:$I$2444,5,FALSE),0)</f>
        <v>HOSE REEL,  3/8 X 75 FT, 1/2" INLET X 1/4" NPT OUTLET,  BLUE, DUAL ARM, ALL METAL, RAPIDAIR</v>
      </c>
      <c r="I409" s="25">
        <f>IFERROR(VLOOKUP(B409,Sheet3!A398:J1845,9,FALSE),0)</f>
        <v>55</v>
      </c>
      <c r="J409" s="26">
        <f t="shared" si="37"/>
        <v>0</v>
      </c>
      <c r="K409" s="3">
        <f t="shared" si="38"/>
        <v>0</v>
      </c>
    </row>
    <row r="410" spans="1:11" ht="12.75" customHeight="1">
      <c r="A410" s="35"/>
      <c r="B410" s="32" t="s">
        <v>325</v>
      </c>
      <c r="C410" s="29">
        <f>IFERROR(VLOOKUP(B410,Sheet3!$A$1:$I$9444,6,FALSE),0)</f>
        <v>302.74</v>
      </c>
      <c r="D410" s="98">
        <f>IFERROR(VLOOKUP(B410,Sheet3!$A$1:$I$9444,8,FALSE),0)</f>
        <v>181.64</v>
      </c>
      <c r="E410" s="30"/>
      <c r="F410" s="102">
        <f t="shared" si="40"/>
        <v>0</v>
      </c>
      <c r="G410" s="31" t="str">
        <f>IFERROR(VLOOKUP(B410,Sheet3!$A$1:$I$2444,4,FALSE),"")</f>
        <v>-</v>
      </c>
      <c r="H410" s="153" t="str">
        <f>IFERROR(VLOOKUP(B410,Sheet3!$A$1:$I$2444,5,FALSE),0)</f>
        <v>HOSE REEL,  1/2 X 50 FT, 1/2" INLET X 1/2" NPT OUTLET,  BLUE, DUAL ARM, ALL METAL, RAPIDAIR</v>
      </c>
      <c r="I410" s="25">
        <f>IFERROR(VLOOKUP(B410,Sheet3!A399:J1846,9,FALSE),0)</f>
        <v>50</v>
      </c>
      <c r="J410" s="26">
        <f t="shared" si="37"/>
        <v>0</v>
      </c>
      <c r="K410" s="3">
        <f t="shared" si="38"/>
        <v>0</v>
      </c>
    </row>
    <row r="411" spans="1:11" ht="12.75" customHeight="1">
      <c r="A411" s="35"/>
      <c r="B411" s="32" t="s">
        <v>326</v>
      </c>
      <c r="C411" s="29">
        <f>IFERROR(VLOOKUP(B411,Sheet3!$A$1:$I$9444,6,FALSE),0)</f>
        <v>692.74</v>
      </c>
      <c r="D411" s="98">
        <f>IFERROR(VLOOKUP(B411,Sheet3!$A$1:$I$9444,8,FALSE),0)</f>
        <v>415.64</v>
      </c>
      <c r="E411" s="30"/>
      <c r="F411" s="102">
        <f t="shared" si="40"/>
        <v>0</v>
      </c>
      <c r="G411" s="31" t="str">
        <f>IFERROR(VLOOKUP(B411,Sheet3!$A$1:$I$2444,4,FALSE),"")</f>
        <v>-</v>
      </c>
      <c r="H411" s="153" t="str">
        <f>IFERROR(VLOOKUP(B411,Sheet3!$A$1:$I$2444,5,FALSE),0)</f>
        <v>HOSE REEL, 1/2 X 100 FT, 1/2" INLET X 1/2" NPT OUTLET,  BLUE, RAPIDAIR **SHIP  LTL ONLY **</v>
      </c>
      <c r="I411" s="25">
        <f>IFERROR(VLOOKUP(B411,Sheet3!A400:J1847,9,FALSE),0)</f>
        <v>75</v>
      </c>
      <c r="J411" s="26">
        <f t="shared" si="37"/>
        <v>0</v>
      </c>
      <c r="K411" s="3">
        <f t="shared" si="38"/>
        <v>0</v>
      </c>
    </row>
    <row r="412" spans="1:11" ht="12.75" customHeight="1">
      <c r="A412" s="35"/>
      <c r="B412" s="66">
        <v>50616</v>
      </c>
      <c r="C412" s="29">
        <f>IFERROR(VLOOKUP(B412,Sheet3!$A$1:$I$9444,6,FALSE),0)</f>
        <v>6.95</v>
      </c>
      <c r="D412" s="98">
        <f>IFERROR(VLOOKUP(B412,Sheet3!$A$1:$I$9444,8,FALSE),0)</f>
        <v>4.17</v>
      </c>
      <c r="E412" s="30"/>
      <c r="F412" s="102">
        <f t="shared" si="40"/>
        <v>0</v>
      </c>
      <c r="G412" s="31" t="str">
        <f>IFERROR(VLOOKUP(B412,Sheet3!$A$1:$I$2444,4,FALSE),"")</f>
        <v>-</v>
      </c>
      <c r="H412" s="153" t="str">
        <f>IFERROR(VLOOKUP(B412,Sheet3!$A$1:$I$2444,5,FALSE),0)</f>
        <v xml:space="preserve">1/2" NPT Hex Nipple </v>
      </c>
      <c r="I412" s="25">
        <f>IFERROR(VLOOKUP(B412,Sheet3!A401:J1848,9,FALSE),0)</f>
        <v>0</v>
      </c>
      <c r="J412" s="26">
        <f t="shared" si="37"/>
        <v>0</v>
      </c>
      <c r="K412" s="3">
        <f t="shared" si="38"/>
        <v>0</v>
      </c>
    </row>
    <row r="413" spans="1:11" ht="12.75" customHeight="1">
      <c r="A413" s="35"/>
      <c r="B413" s="32" t="s">
        <v>327</v>
      </c>
      <c r="C413" s="29">
        <f>IFERROR(VLOOKUP(B413,Sheet3!$A$1:$I$9444,6,FALSE),0)</f>
        <v>71.7</v>
      </c>
      <c r="D413" s="98">
        <f>IFERROR(VLOOKUP(B413,Sheet3!$A$1:$I$9444,8,FALSE),0)</f>
        <v>43.02</v>
      </c>
      <c r="E413" s="30"/>
      <c r="F413" s="102">
        <f t="shared" si="40"/>
        <v>0</v>
      </c>
      <c r="G413" s="31" t="str">
        <f>IFERROR(VLOOKUP(B413,Sheet3!$A$1:$I$2444,4,FALSE),"")</f>
        <v>-</v>
      </c>
      <c r="H413" s="153" t="str">
        <f>IFERROR(VLOOKUP(B413,Sheet3!$A$1:$I$2444,5,FALSE),0)</f>
        <v>SWIVEL BRACKET FOR R-03050</v>
      </c>
      <c r="I413" s="25">
        <f>IFERROR(VLOOKUP(B413,Sheet3!A402:J1849,9,FALSE),0)</f>
        <v>3.5</v>
      </c>
      <c r="J413" s="26">
        <f t="shared" si="37"/>
        <v>0</v>
      </c>
      <c r="K413" s="3">
        <f t="shared" si="38"/>
        <v>0</v>
      </c>
    </row>
    <row r="414" spans="1:11" ht="12.75" customHeight="1" thickBot="1">
      <c r="A414" s="50"/>
      <c r="B414" s="99" t="s">
        <v>328</v>
      </c>
      <c r="C414" s="41">
        <f>IFERROR(VLOOKUP(B414,Sheet3!$A$1:$I$9444,6,FALSE),0)</f>
        <v>84.95</v>
      </c>
      <c r="D414" s="100">
        <f>IFERROR(VLOOKUP(B414,Sheet3!$A$1:$I$9444,8,FALSE),0)</f>
        <v>50.97</v>
      </c>
      <c r="E414" s="42"/>
      <c r="F414" s="103">
        <f t="shared" si="40"/>
        <v>0</v>
      </c>
      <c r="G414" s="43" t="str">
        <f>IFERROR(VLOOKUP(B414,Sheet3!$A$1:$I$2444,4,FALSE),"")</f>
        <v>-</v>
      </c>
      <c r="H414" s="154" t="str">
        <f>IFERROR(VLOOKUP(B414,Sheet3!$A$1:$I$2444,5,FALSE),0)</f>
        <v>SWIVEL BRACKET FOR R-05050</v>
      </c>
      <c r="I414" s="25">
        <f>IFERROR(VLOOKUP(B414,Sheet3!A403:J1850,9,FALSE),0)</f>
        <v>0</v>
      </c>
      <c r="J414" s="26">
        <f t="shared" si="37"/>
        <v>0</v>
      </c>
      <c r="K414" s="3">
        <f t="shared" si="38"/>
        <v>0</v>
      </c>
    </row>
    <row r="415" spans="1:11" ht="12.75" customHeight="1">
      <c r="B415" s="96">
        <v>50700</v>
      </c>
      <c r="C415" s="22">
        <f>IFERROR(VLOOKUP(B415,Sheet3!$A$1:$I$9444,6,FALSE),0)</f>
        <v>19.989999999999998</v>
      </c>
      <c r="D415" s="97">
        <f>IFERROR(VLOOKUP(B415,Sheet3!$A$1:$I$9444,8,FALSE),0)</f>
        <v>11.99</v>
      </c>
      <c r="E415" s="53"/>
      <c r="F415" s="169">
        <f t="shared" ref="F415:F421" si="41">D415*E415</f>
        <v>0</v>
      </c>
      <c r="G415" s="170" t="str">
        <f>IFERROR(VLOOKUP(B415,Sheet3!$A$1:$I$2444,4,FALSE),"")</f>
        <v>-</v>
      </c>
      <c r="H415" s="171" t="str">
        <f>IFERROR(VLOOKUP(B415,Sheet3!$A$1:$I$2444,5,FALSE),0)</f>
        <v>(1) Bottle Pipe Sealant, (1) roll of Teflon Tape, thread instruction sheet, non returnable</v>
      </c>
      <c r="I415" s="25">
        <f>IFERROR(VLOOKUP(B415,Sheet3!A404:J1851,9,FALSE),0)</f>
        <v>0</v>
      </c>
      <c r="J415" s="26">
        <f t="shared" ref="J415:J421" si="42">I415*E415</f>
        <v>0</v>
      </c>
      <c r="K415" s="3">
        <f t="shared" ref="K415:K421" si="43">E415*C415</f>
        <v>0</v>
      </c>
    </row>
    <row r="416" spans="1:11" ht="12.75" customHeight="1">
      <c r="B416" s="66" t="s">
        <v>312</v>
      </c>
      <c r="C416" s="29">
        <f>IFERROR(VLOOKUP(B416,Sheet3!$A$1:$I$9444,6,FALSE),0)</f>
        <v>137.77000000000001</v>
      </c>
      <c r="D416" s="98">
        <f>IFERROR(VLOOKUP(B416,Sheet3!$A$1:$I$9444,8,FALSE),0)</f>
        <v>82.66</v>
      </c>
      <c r="E416" s="30"/>
      <c r="F416" s="102">
        <f t="shared" si="41"/>
        <v>0</v>
      </c>
      <c r="G416" s="31" t="str">
        <f>IFERROR(VLOOKUP(B416,Sheet3!$A$1:$I$2444,4,FALSE),"")</f>
        <v>-</v>
      </c>
      <c r="H416" s="153" t="str">
        <f>IFERROR(VLOOKUP(B416,Sheet3!$A$1:$I$2444,5,FALSE),0)</f>
        <v>3/4" VERTICAL FILTER REGULATOR UNIT WITH GAUGE,  3/4"  NPT PORTS</v>
      </c>
      <c r="I416" s="25">
        <f>IFERROR(VLOOKUP(B416,Sheet3!A405:J1852,9,FALSE),0)</f>
        <v>5</v>
      </c>
      <c r="J416" s="26">
        <f t="shared" si="42"/>
        <v>0</v>
      </c>
      <c r="K416" s="3">
        <f t="shared" si="43"/>
        <v>0</v>
      </c>
    </row>
    <row r="417" spans="1:11" ht="12.75" customHeight="1">
      <c r="B417" s="66"/>
      <c r="C417" s="29">
        <f>IFERROR(VLOOKUP(B417,Sheet3!$A$1:$I$9444,6,FALSE),0)</f>
        <v>0</v>
      </c>
      <c r="D417" s="98">
        <f>IFERROR(VLOOKUP(B417,Sheet3!$A$1:$I$9444,8,FALSE),0)</f>
        <v>0</v>
      </c>
      <c r="E417" s="30"/>
      <c r="F417" s="102">
        <f t="shared" si="41"/>
        <v>0</v>
      </c>
      <c r="G417" s="31" t="str">
        <f>IFERROR(VLOOKUP(B417,Sheet3!$A$1:$I$2444,4,FALSE),"")</f>
        <v/>
      </c>
      <c r="H417" s="153">
        <f>IFERROR(VLOOKUP(B417,Sheet3!$A$1:$I$2444,5,FALSE),0)</f>
        <v>0</v>
      </c>
      <c r="I417" s="25">
        <f>IFERROR(VLOOKUP(B417,Sheet3!A406:J1853,9,FALSE),0)</f>
        <v>0</v>
      </c>
      <c r="J417" s="26">
        <f t="shared" si="42"/>
        <v>0</v>
      </c>
      <c r="K417" s="3">
        <f t="shared" si="43"/>
        <v>0</v>
      </c>
    </row>
    <row r="418" spans="1:11" ht="12.75" customHeight="1">
      <c r="B418" s="66" t="s">
        <v>317</v>
      </c>
      <c r="C418" s="29">
        <f>IFERROR(VLOOKUP(B418,Sheet3!$A$1:$I$9444,6,FALSE),0)</f>
        <v>1294.99</v>
      </c>
      <c r="D418" s="98">
        <f>IFERROR(VLOOKUP(B418,Sheet3!$A$1:$I$9444,8,FALSE),0)</f>
        <v>776.99</v>
      </c>
      <c r="E418" s="30">
        <v>1</v>
      </c>
      <c r="F418" s="102">
        <f t="shared" si="41"/>
        <v>776.99</v>
      </c>
      <c r="G418" s="31" t="str">
        <f>IFERROR(VLOOKUP(B418,Sheet3!$A$1:$I$2444,4,FALSE),"")</f>
        <v>1"</v>
      </c>
      <c r="H418" s="153" t="str">
        <f>IFERROR(VLOOKUP(B418,Sheet3!$A$1:$I$2444,5,FALSE),0)</f>
        <v>1" FASTPIPE MASTER KIT 230FT, 5 OUTLETS  COMBO UNIT 2 PACKAGES (non-returnable)</v>
      </c>
      <c r="I418" s="25">
        <f>IFERROR(VLOOKUP(B418,Sheet3!A407:J1854,9,FALSE),0)</f>
        <v>0</v>
      </c>
      <c r="J418" s="26">
        <f t="shared" si="42"/>
        <v>0</v>
      </c>
      <c r="K418" s="3">
        <f t="shared" si="43"/>
        <v>1294.99</v>
      </c>
    </row>
    <row r="419" spans="1:11" ht="12.75" customHeight="1">
      <c r="B419" s="66" t="s">
        <v>329</v>
      </c>
      <c r="C419" s="29">
        <f>IFERROR(VLOOKUP(B419,Sheet3!$A$1:$I$9444,6,FALSE),0)</f>
        <v>1395</v>
      </c>
      <c r="D419" s="98">
        <f>IFERROR(VLOOKUP(B419,Sheet3!$A$1:$I$9444,8,FALSE),0)</f>
        <v>837</v>
      </c>
      <c r="E419" s="30">
        <v>1</v>
      </c>
      <c r="F419" s="102">
        <f t="shared" si="41"/>
        <v>837</v>
      </c>
      <c r="G419" s="31" t="str">
        <f>IFERROR(VLOOKUP(B419,Sheet3!$A$1:$I$2444,4,FALSE),"")</f>
        <v>-</v>
      </c>
      <c r="H419" s="153" t="str">
        <f>IFERROR(VLOOKUP(B419,Sheet3!$A$1:$I$2444,5,FALSE),0)</f>
        <v>1" FASTPIPE MASTER KIT 240FT, 5 OUTLETS  COMBO UNIT 2 PACKAGES (non-returnable)</v>
      </c>
      <c r="I419" s="25">
        <f>IFERROR(VLOOKUP(B419,Sheet3!A408:J1855,9,FALSE),0)</f>
        <v>0</v>
      </c>
      <c r="J419" s="26">
        <f t="shared" si="42"/>
        <v>0</v>
      </c>
      <c r="K419" s="3">
        <f t="shared" si="43"/>
        <v>1395</v>
      </c>
    </row>
    <row r="420" spans="1:11" ht="12.75" customHeight="1">
      <c r="B420" s="66" t="s">
        <v>330</v>
      </c>
      <c r="C420" s="29">
        <f>IFERROR(VLOOKUP(B420,Sheet3!$A$1:$I$9444,6,FALSE),0)</f>
        <v>119.22</v>
      </c>
      <c r="D420" s="98">
        <f>IFERROR(VLOOKUP(B420,Sheet3!$A$1:$I$9444,8,FALSE),0)</f>
        <v>71.53</v>
      </c>
      <c r="E420" s="30"/>
      <c r="F420" s="102">
        <f t="shared" si="41"/>
        <v>0</v>
      </c>
      <c r="G420" s="31" t="str">
        <f>IFERROR(VLOOKUP(B420,Sheet3!$A$1:$I$2444,4,FALSE),"")</f>
        <v>-</v>
      </c>
      <c r="H420" s="153" t="str">
        <f>IFERROR(VLOOKUP(B420,Sheet3!$A$1:$I$2444,5,FALSE),0)</f>
        <v>3/4" FILTER REGULATOR LUBRICATOR UNIT 3/4" NPT PORTS..(K93217,K50T, K91217)</v>
      </c>
      <c r="I420" s="25">
        <f>IFERROR(VLOOKUP(B420,Sheet3!A409:J1856,9,FALSE),0)</f>
        <v>5</v>
      </c>
      <c r="J420" s="26">
        <f t="shared" si="42"/>
        <v>0</v>
      </c>
      <c r="K420" s="3">
        <f t="shared" si="43"/>
        <v>0</v>
      </c>
    </row>
    <row r="421" spans="1:11" ht="12.75" customHeight="1">
      <c r="B421" s="66" t="s">
        <v>331</v>
      </c>
      <c r="C421" s="29">
        <f>IFERROR(VLOOKUP(B421,Sheet3!$A$1:$I$9444,6,FALSE),0)</f>
        <v>41.95</v>
      </c>
      <c r="D421" s="98">
        <f>IFERROR(VLOOKUP(B421,Sheet3!$A$1:$I$9444,8,FALSE),0)</f>
        <v>25.17</v>
      </c>
      <c r="E421" s="30"/>
      <c r="F421" s="102">
        <f t="shared" si="41"/>
        <v>0</v>
      </c>
      <c r="G421" s="31" t="str">
        <f>IFERROR(VLOOKUP(B421,Sheet3!$A$1:$I$2444,4,FALSE),"")</f>
        <v>3/4"</v>
      </c>
      <c r="H421" s="153" t="str">
        <f>IFERROR(VLOOKUP(B421,Sheet3!$A$1:$I$2444,5,FALSE),0)</f>
        <v>3/4" INLINE HAND VALVE MAXLINE</v>
      </c>
      <c r="I421" s="25">
        <f>IFERROR(VLOOKUP(B421,Sheet3!A410:J1857,9,FALSE),0)</f>
        <v>1.63</v>
      </c>
      <c r="J421" s="26">
        <f t="shared" si="42"/>
        <v>0</v>
      </c>
      <c r="K421" s="3">
        <f t="shared" si="43"/>
        <v>0</v>
      </c>
    </row>
    <row r="422" spans="1:11" ht="12.75" customHeight="1" thickBot="1">
      <c r="B422" s="99"/>
      <c r="C422" s="41">
        <f>IFERROR(VLOOKUP(B422,Sheet3!$A$1:$I$9444,6,FALSE),0)</f>
        <v>0</v>
      </c>
      <c r="D422" s="100">
        <f>IFERROR(VLOOKUP(B422,Sheet3!$A$1:$I$9444,8,FALSE),0)</f>
        <v>0</v>
      </c>
      <c r="E422" s="42"/>
      <c r="F422" s="103">
        <f t="shared" si="40"/>
        <v>0</v>
      </c>
      <c r="G422" s="43" t="str">
        <f>IFERROR(VLOOKUP(B422,Sheet3!$A$1:$I$2444,4,FALSE),"")</f>
        <v/>
      </c>
      <c r="H422" s="154">
        <f>IFERROR(VLOOKUP(B422,Sheet3!$A$1:$I$2444,5,FALSE),0)</f>
        <v>0</v>
      </c>
      <c r="I422" s="25">
        <f>IFERROR(VLOOKUP(B422,Sheet3!A411:J1858,9,FALSE),0)</f>
        <v>0</v>
      </c>
      <c r="J422" s="26">
        <f t="shared" si="37"/>
        <v>0</v>
      </c>
      <c r="K422" s="3">
        <f t="shared" si="38"/>
        <v>0</v>
      </c>
    </row>
    <row r="423" spans="1:11" ht="24" customHeight="1" thickBot="1">
      <c r="A423" s="74" t="s">
        <v>332</v>
      </c>
      <c r="B423" s="106"/>
      <c r="C423" s="143">
        <v>0</v>
      </c>
      <c r="D423" s="93">
        <v>0</v>
      </c>
      <c r="E423" s="75">
        <v>0</v>
      </c>
      <c r="F423" s="94">
        <v>0</v>
      </c>
      <c r="H423" s="95" t="s">
        <v>333</v>
      </c>
      <c r="I423" s="25"/>
      <c r="J423" s="54"/>
      <c r="K423" s="3">
        <f>C423</f>
        <v>0</v>
      </c>
    </row>
    <row r="424" spans="1:11">
      <c r="A424" s="74"/>
      <c r="B424" s="76"/>
      <c r="C424" s="110" t="s">
        <v>9</v>
      </c>
      <c r="D424" s="77"/>
      <c r="E424" s="78"/>
      <c r="F424" s="108" t="s">
        <v>15</v>
      </c>
      <c r="H424" s="67"/>
      <c r="J424" s="7"/>
    </row>
    <row r="425" spans="1:11" ht="15" customHeight="1" thickBot="1">
      <c r="A425" s="74"/>
      <c r="B425" s="79"/>
      <c r="C425" s="111">
        <f>SUM(K7:K423)</f>
        <v>2689.99</v>
      </c>
      <c r="D425" s="80"/>
      <c r="E425" s="81"/>
      <c r="F425" s="109">
        <f>SUM(F7:F423)</f>
        <v>1613.99</v>
      </c>
      <c r="H425" s="67"/>
      <c r="J425" s="7"/>
    </row>
    <row r="426" spans="1:11" ht="12.75" hidden="1" customHeight="1">
      <c r="A426" s="74"/>
      <c r="B426" s="79"/>
      <c r="C426" s="82"/>
      <c r="D426" s="80"/>
      <c r="E426" s="81"/>
      <c r="F426" s="83" t="e">
        <f>(F425-(F423+#REF!))*0.05</f>
        <v>#REF!</v>
      </c>
      <c r="H426" s="67" t="s">
        <v>334</v>
      </c>
      <c r="J426" s="7"/>
    </row>
    <row r="427" spans="1:11" ht="13.5" hidden="1" customHeight="1" thickBot="1">
      <c r="A427" s="84"/>
      <c r="B427" s="76"/>
      <c r="C427" s="83"/>
      <c r="D427" s="80"/>
      <c r="E427" s="85"/>
      <c r="F427" s="86" t="e">
        <f>F425-F426</f>
        <v>#REF!</v>
      </c>
      <c r="G427" s="44"/>
      <c r="H427" s="156" t="s">
        <v>335</v>
      </c>
      <c r="J427" s="7"/>
    </row>
    <row r="428" spans="1:11" ht="13.5" thickBot="1">
      <c r="A428" s="74"/>
      <c r="B428" s="74" t="s">
        <v>336</v>
      </c>
      <c r="C428" s="83"/>
      <c r="D428" s="80"/>
      <c r="E428" s="85"/>
      <c r="F428" s="83"/>
      <c r="J428" s="7"/>
    </row>
    <row r="429" spans="1:11">
      <c r="A429" s="87" t="s">
        <v>337</v>
      </c>
      <c r="B429" s="88">
        <f>SUM(J13:J15)+SUM(J394:J395)+SUM(J399:J400)</f>
        <v>0</v>
      </c>
      <c r="C429" s="83"/>
      <c r="D429" s="80"/>
      <c r="E429" s="85"/>
      <c r="F429" s="83"/>
      <c r="H429" s="158" t="s">
        <v>338</v>
      </c>
    </row>
    <row r="430" spans="1:11">
      <c r="A430" s="87" t="s">
        <v>339</v>
      </c>
      <c r="B430" s="88">
        <f>SUM(J7:J11)+SUM(J17:J22)+SUM(J397:J398)</f>
        <v>0</v>
      </c>
      <c r="C430" s="83"/>
      <c r="D430" s="80"/>
      <c r="E430" s="85"/>
      <c r="F430" s="83"/>
      <c r="H430" s="159" t="s">
        <v>340</v>
      </c>
    </row>
    <row r="431" spans="1:11">
      <c r="A431" s="87" t="s">
        <v>42</v>
      </c>
      <c r="B431" s="88">
        <f>J30</f>
        <v>0</v>
      </c>
      <c r="C431" s="83"/>
      <c r="D431" s="80"/>
      <c r="E431" s="85"/>
      <c r="F431" s="83"/>
      <c r="H431" s="159" t="s">
        <v>341</v>
      </c>
    </row>
    <row r="432" spans="1:11" ht="13.5" thickBot="1">
      <c r="A432" s="87" t="s">
        <v>342</v>
      </c>
      <c r="B432" s="89">
        <f>SUM(J31:J422)+SUM(J24:J28)</f>
        <v>0</v>
      </c>
      <c r="C432" s="83"/>
      <c r="D432" s="80"/>
      <c r="E432" s="85"/>
      <c r="F432" s="83"/>
      <c r="H432" s="159" t="s">
        <v>343</v>
      </c>
    </row>
    <row r="433" spans="1:8" ht="13.5" thickBot="1">
      <c r="A433" s="90" t="s">
        <v>17</v>
      </c>
      <c r="B433" s="91">
        <f>SUM(J7:J422)</f>
        <v>0</v>
      </c>
      <c r="C433" s="83"/>
      <c r="D433" s="80"/>
      <c r="E433" s="85"/>
      <c r="F433" s="83"/>
      <c r="H433" s="160" t="s">
        <v>344</v>
      </c>
    </row>
    <row r="434" spans="1:8" ht="13.5" thickBot="1">
      <c r="A434" s="74" t="s">
        <v>345</v>
      </c>
      <c r="B434" s="92"/>
      <c r="C434" s="83"/>
      <c r="D434" s="80"/>
      <c r="E434" s="85"/>
      <c r="F434" s="83"/>
    </row>
    <row r="435" spans="1:8">
      <c r="A435" s="71"/>
      <c r="B435" s="71"/>
      <c r="C435" s="73"/>
      <c r="D435" s="72"/>
      <c r="E435" s="73"/>
      <c r="F435" s="73"/>
    </row>
  </sheetData>
  <mergeCells count="6">
    <mergeCell ref="B49:H49"/>
    <mergeCell ref="B73:H73"/>
    <mergeCell ref="B98:H98"/>
    <mergeCell ref="B104:H104"/>
    <mergeCell ref="B123:H123"/>
    <mergeCell ref="B118:H118"/>
  </mergeCells>
  <phoneticPr fontId="4" type="noConversion"/>
  <printOptions horizontalCentered="1"/>
  <pageMargins left="0.5" right="0.5" top="0.25" bottom="0.25" header="0.5" footer="0.25"/>
  <pageSetup scale="93" fitToHeight="0" orientation="portrait" r:id="rId1"/>
  <headerFooter alignWithMargins="0">
    <oddHeader>&amp;R&amp;P</oddHeader>
  </headerFooter>
  <rowBreaks count="7" manualBreakCount="7">
    <brk id="48" max="7" man="1"/>
    <brk id="97" max="7" man="1"/>
    <brk id="144" max="7" man="1"/>
    <brk id="193" max="7" man="1"/>
    <brk id="289" max="7" man="1"/>
    <brk id="336" max="7" man="1"/>
    <brk id="38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0C1E-E150-4E7A-A688-61C6E189C919}">
  <dimension ref="A1:I1443"/>
  <sheetViews>
    <sheetView workbookViewId="0">
      <selection activeCell="F9" sqref="F9"/>
    </sheetView>
  </sheetViews>
  <sheetFormatPr defaultRowHeight="12.75"/>
  <cols>
    <col min="1" max="1" width="23.140625" bestFit="1" customWidth="1"/>
    <col min="2" max="2" width="24.5703125" bestFit="1" customWidth="1"/>
    <col min="3" max="3" width="40.85546875" bestFit="1" customWidth="1"/>
    <col min="4" max="4" width="13.7109375" customWidth="1"/>
    <col min="5" max="5" width="116.42578125" bestFit="1" customWidth="1"/>
    <col min="6" max="7" width="10.85546875" style="118" customWidth="1"/>
    <col min="8" max="8" width="18.28515625" style="121" customWidth="1"/>
    <col min="9" max="9" width="11" style="162" bestFit="1" customWidth="1"/>
  </cols>
  <sheetData>
    <row r="1" spans="1:9" ht="25.5">
      <c r="A1" t="s">
        <v>346</v>
      </c>
      <c r="D1" t="s">
        <v>347</v>
      </c>
      <c r="E1" t="s">
        <v>348</v>
      </c>
      <c r="F1" s="145" t="s">
        <v>349</v>
      </c>
      <c r="H1" s="120" t="s">
        <v>350</v>
      </c>
      <c r="I1" s="162" t="s">
        <v>351</v>
      </c>
    </row>
    <row r="2" spans="1:9">
      <c r="A2">
        <v>20100</v>
      </c>
      <c r="D2" t="s">
        <v>352</v>
      </c>
      <c r="E2" t="s">
        <v>353</v>
      </c>
      <c r="F2" s="118">
        <v>81.95</v>
      </c>
      <c r="H2" s="120">
        <v>49.17</v>
      </c>
      <c r="I2" s="162">
        <v>6</v>
      </c>
    </row>
    <row r="3" spans="1:9">
      <c r="A3">
        <v>20200</v>
      </c>
      <c r="D3" t="s">
        <v>352</v>
      </c>
      <c r="E3" t="s">
        <v>354</v>
      </c>
      <c r="F3" s="118">
        <v>6.12</v>
      </c>
      <c r="H3" s="120">
        <v>3.67</v>
      </c>
      <c r="I3" s="162">
        <v>0.03</v>
      </c>
    </row>
    <row r="4" spans="1:9">
      <c r="A4">
        <v>50100</v>
      </c>
      <c r="D4" t="s">
        <v>352</v>
      </c>
      <c r="E4" t="s">
        <v>355</v>
      </c>
      <c r="F4" s="118">
        <v>6.5</v>
      </c>
      <c r="H4" s="120">
        <v>3.9</v>
      </c>
      <c r="I4" s="162">
        <v>0.08</v>
      </c>
    </row>
    <row r="5" spans="1:9">
      <c r="A5">
        <v>50110</v>
      </c>
      <c r="D5" t="s">
        <v>352</v>
      </c>
      <c r="E5" t="s">
        <v>356</v>
      </c>
      <c r="F5" s="118">
        <v>7.77</v>
      </c>
      <c r="H5" s="120">
        <v>4.66</v>
      </c>
      <c r="I5" s="162">
        <v>0.1</v>
      </c>
    </row>
    <row r="6" spans="1:9">
      <c r="A6">
        <v>50120</v>
      </c>
      <c r="D6" t="s">
        <v>352</v>
      </c>
      <c r="E6" t="s">
        <v>357</v>
      </c>
      <c r="F6" s="118">
        <v>7.99</v>
      </c>
      <c r="H6" s="120">
        <v>4.79</v>
      </c>
      <c r="I6" s="162">
        <v>0.19</v>
      </c>
    </row>
    <row r="7" spans="1:9">
      <c r="A7">
        <v>50125</v>
      </c>
      <c r="D7" t="s">
        <v>352</v>
      </c>
      <c r="E7" t="s">
        <v>358</v>
      </c>
      <c r="F7" s="118">
        <v>3.29</v>
      </c>
      <c r="H7" s="120">
        <v>1.98</v>
      </c>
      <c r="I7" s="162">
        <v>0.03</v>
      </c>
    </row>
    <row r="8" spans="1:9">
      <c r="A8">
        <v>50130</v>
      </c>
      <c r="D8" t="s">
        <v>352</v>
      </c>
      <c r="E8" t="s">
        <v>359</v>
      </c>
      <c r="F8" s="118">
        <v>3.77</v>
      </c>
      <c r="H8" s="120">
        <v>2.2599999999999998</v>
      </c>
      <c r="I8" s="162">
        <v>0.08</v>
      </c>
    </row>
    <row r="9" spans="1:9">
      <c r="A9">
        <v>50131</v>
      </c>
      <c r="D9" t="s">
        <v>352</v>
      </c>
      <c r="E9" t="s">
        <v>360</v>
      </c>
      <c r="F9" s="118">
        <v>8.24</v>
      </c>
      <c r="H9" s="120">
        <v>4.9400000000000004</v>
      </c>
      <c r="I9" s="162">
        <v>0.21</v>
      </c>
    </row>
    <row r="10" spans="1:9">
      <c r="A10">
        <v>50132</v>
      </c>
      <c r="D10" t="s">
        <v>352</v>
      </c>
      <c r="E10" t="s">
        <v>361</v>
      </c>
      <c r="F10" s="118">
        <v>58.92</v>
      </c>
      <c r="H10" s="120">
        <v>35.35</v>
      </c>
      <c r="I10" s="162">
        <v>0.34399999999999997</v>
      </c>
    </row>
    <row r="11" spans="1:9">
      <c r="A11">
        <v>50134</v>
      </c>
      <c r="D11" t="s">
        <v>352</v>
      </c>
      <c r="E11" t="s">
        <v>362</v>
      </c>
      <c r="F11" s="118">
        <v>2.73</v>
      </c>
      <c r="H11" s="120">
        <v>1.64</v>
      </c>
      <c r="I11" s="162">
        <v>0.02</v>
      </c>
    </row>
    <row r="12" spans="1:9">
      <c r="A12">
        <v>50135</v>
      </c>
      <c r="D12" t="s">
        <v>352</v>
      </c>
      <c r="E12" t="s">
        <v>363</v>
      </c>
      <c r="F12" s="118">
        <v>2.99</v>
      </c>
      <c r="H12" s="120">
        <v>1.79</v>
      </c>
      <c r="I12" s="162">
        <v>0.03</v>
      </c>
    </row>
    <row r="13" spans="1:9">
      <c r="A13">
        <v>50136</v>
      </c>
      <c r="D13" t="s">
        <v>352</v>
      </c>
      <c r="E13" t="s">
        <v>364</v>
      </c>
      <c r="F13" s="118">
        <v>8.65</v>
      </c>
      <c r="H13" s="120">
        <v>5.19</v>
      </c>
      <c r="I13" s="162">
        <v>0.06</v>
      </c>
    </row>
    <row r="14" spans="1:9">
      <c r="A14">
        <v>50137</v>
      </c>
      <c r="D14" t="s">
        <v>352</v>
      </c>
      <c r="E14" t="s">
        <v>365</v>
      </c>
      <c r="F14" s="118">
        <v>22.99</v>
      </c>
      <c r="H14" s="120">
        <v>13.79</v>
      </c>
      <c r="I14" s="162">
        <v>0.113</v>
      </c>
    </row>
    <row r="15" spans="1:9">
      <c r="A15">
        <v>50138</v>
      </c>
      <c r="D15" t="s">
        <v>352</v>
      </c>
      <c r="E15" t="s">
        <v>366</v>
      </c>
      <c r="F15" s="118">
        <v>33.29</v>
      </c>
      <c r="H15" s="120">
        <v>19.97</v>
      </c>
      <c r="I15" s="162">
        <v>0.26900000000000002</v>
      </c>
    </row>
    <row r="16" spans="1:9">
      <c r="A16">
        <v>50200</v>
      </c>
      <c r="D16" t="s">
        <v>352</v>
      </c>
      <c r="E16" t="s">
        <v>367</v>
      </c>
      <c r="F16" s="118">
        <v>7.54</v>
      </c>
      <c r="H16" s="120">
        <v>4.5199999999999996</v>
      </c>
      <c r="I16" s="162">
        <v>7.0000000000000007E-2</v>
      </c>
    </row>
    <row r="17" spans="1:9">
      <c r="A17">
        <v>50300</v>
      </c>
      <c r="D17" t="s">
        <v>352</v>
      </c>
      <c r="E17" t="s">
        <v>368</v>
      </c>
      <c r="F17" s="118">
        <v>5.77</v>
      </c>
      <c r="H17" s="120">
        <v>3.46</v>
      </c>
      <c r="I17" s="162">
        <v>0.05</v>
      </c>
    </row>
    <row r="18" spans="1:9">
      <c r="A18">
        <v>50400</v>
      </c>
      <c r="D18" t="s">
        <v>352</v>
      </c>
      <c r="E18" t="s">
        <v>369</v>
      </c>
      <c r="F18" s="118">
        <v>8.77</v>
      </c>
      <c r="H18" s="120">
        <v>5.26</v>
      </c>
      <c r="I18" s="162">
        <v>0.1</v>
      </c>
    </row>
    <row r="19" spans="1:9">
      <c r="A19">
        <v>50500</v>
      </c>
      <c r="D19" t="s">
        <v>352</v>
      </c>
      <c r="E19" t="s">
        <v>370</v>
      </c>
      <c r="F19" s="118">
        <v>5.77</v>
      </c>
      <c r="H19" s="120">
        <v>3.46</v>
      </c>
      <c r="I19" s="162">
        <v>0.05</v>
      </c>
    </row>
    <row r="20" spans="1:9">
      <c r="A20">
        <v>50604</v>
      </c>
      <c r="D20" t="s">
        <v>352</v>
      </c>
      <c r="E20" t="s">
        <v>371</v>
      </c>
      <c r="F20" s="118">
        <v>11.46</v>
      </c>
      <c r="H20" s="120">
        <v>6.87</v>
      </c>
      <c r="I20" s="162">
        <v>0.16</v>
      </c>
    </row>
    <row r="21" spans="1:9">
      <c r="A21">
        <v>50605</v>
      </c>
      <c r="D21" t="s">
        <v>352</v>
      </c>
      <c r="E21" t="s">
        <v>372</v>
      </c>
      <c r="F21" s="118">
        <v>39.28</v>
      </c>
      <c r="H21" s="120">
        <v>23.57</v>
      </c>
      <c r="I21" s="162">
        <v>0.31</v>
      </c>
    </row>
    <row r="22" spans="1:9">
      <c r="A22">
        <v>50606</v>
      </c>
      <c r="D22" t="s">
        <v>352</v>
      </c>
      <c r="E22" t="s">
        <v>373</v>
      </c>
      <c r="F22" s="118">
        <v>35.840000000000003</v>
      </c>
      <c r="H22" s="120">
        <v>21.51</v>
      </c>
      <c r="I22" s="162">
        <v>0.35</v>
      </c>
    </row>
    <row r="23" spans="1:9">
      <c r="A23">
        <v>50607</v>
      </c>
      <c r="D23" t="s">
        <v>352</v>
      </c>
      <c r="E23" t="s">
        <v>374</v>
      </c>
      <c r="F23" s="118">
        <v>25.16</v>
      </c>
      <c r="H23" s="120">
        <v>15.1</v>
      </c>
      <c r="I23" s="162">
        <v>0.24</v>
      </c>
    </row>
    <row r="24" spans="1:9">
      <c r="A24">
        <v>50609</v>
      </c>
      <c r="D24" t="s">
        <v>352</v>
      </c>
      <c r="E24" t="s">
        <v>375</v>
      </c>
      <c r="F24" s="118">
        <v>4.17</v>
      </c>
      <c r="H24" s="120">
        <v>2.5</v>
      </c>
      <c r="I24" s="162">
        <v>0.06</v>
      </c>
    </row>
    <row r="25" spans="1:9">
      <c r="A25">
        <v>50610</v>
      </c>
      <c r="D25" t="s">
        <v>352</v>
      </c>
      <c r="E25" t="s">
        <v>376</v>
      </c>
      <c r="F25" s="118">
        <v>3.49</v>
      </c>
      <c r="H25" s="120">
        <v>2.1</v>
      </c>
      <c r="I25" s="162">
        <v>0.04</v>
      </c>
    </row>
    <row r="26" spans="1:9">
      <c r="A26">
        <v>50611</v>
      </c>
      <c r="D26" t="s">
        <v>352</v>
      </c>
      <c r="E26" t="s">
        <v>377</v>
      </c>
      <c r="F26" s="118">
        <v>6.3</v>
      </c>
      <c r="H26" s="120">
        <v>3.78</v>
      </c>
      <c r="I26" s="162">
        <v>0.1</v>
      </c>
    </row>
    <row r="27" spans="1:9">
      <c r="A27">
        <v>50612</v>
      </c>
      <c r="D27" t="s">
        <v>352</v>
      </c>
      <c r="E27" t="s">
        <v>378</v>
      </c>
      <c r="F27" s="118">
        <v>7.99</v>
      </c>
      <c r="H27" s="120">
        <v>4.79</v>
      </c>
      <c r="I27" s="162">
        <v>0.11</v>
      </c>
    </row>
    <row r="28" spans="1:9">
      <c r="A28">
        <v>50613</v>
      </c>
      <c r="D28" t="s">
        <v>352</v>
      </c>
      <c r="E28" t="s">
        <v>379</v>
      </c>
      <c r="F28" s="118">
        <v>10.43</v>
      </c>
      <c r="H28" s="120">
        <v>6.26</v>
      </c>
      <c r="I28" s="162">
        <v>0.16</v>
      </c>
    </row>
    <row r="29" spans="1:9">
      <c r="A29">
        <v>50614</v>
      </c>
      <c r="D29" t="s">
        <v>352</v>
      </c>
      <c r="E29" t="s">
        <v>380</v>
      </c>
      <c r="F29" s="118">
        <v>15.14</v>
      </c>
      <c r="H29" s="120">
        <v>9.08</v>
      </c>
      <c r="I29" s="162">
        <v>0.21</v>
      </c>
    </row>
    <row r="30" spans="1:9">
      <c r="A30">
        <v>50615</v>
      </c>
      <c r="D30" t="s">
        <v>352</v>
      </c>
      <c r="E30" t="s">
        <v>381</v>
      </c>
      <c r="F30" s="118">
        <v>4.49</v>
      </c>
      <c r="H30" s="120">
        <v>2.69</v>
      </c>
      <c r="I30" s="162">
        <v>7.0000000000000007E-2</v>
      </c>
    </row>
    <row r="31" spans="1:9">
      <c r="A31">
        <v>50616</v>
      </c>
      <c r="D31" t="s">
        <v>352</v>
      </c>
      <c r="E31" t="s">
        <v>382</v>
      </c>
      <c r="F31" s="118">
        <v>6.95</v>
      </c>
      <c r="H31" s="120">
        <v>4.17</v>
      </c>
      <c r="I31" s="162">
        <v>0.11</v>
      </c>
    </row>
    <row r="32" spans="1:9">
      <c r="A32">
        <v>50617</v>
      </c>
      <c r="D32" t="s">
        <v>352</v>
      </c>
      <c r="E32" t="s">
        <v>383</v>
      </c>
      <c r="F32" s="118">
        <v>15.45</v>
      </c>
      <c r="H32" s="120">
        <v>9.27</v>
      </c>
      <c r="I32" s="162">
        <v>0.23</v>
      </c>
    </row>
    <row r="33" spans="1:9">
      <c r="A33">
        <v>50618</v>
      </c>
      <c r="D33" t="s">
        <v>352</v>
      </c>
      <c r="E33" t="s">
        <v>384</v>
      </c>
      <c r="F33" s="118">
        <v>7.95</v>
      </c>
      <c r="H33" s="120">
        <v>4.7699999999999996</v>
      </c>
      <c r="I33" s="162">
        <v>0.11</v>
      </c>
    </row>
    <row r="34" spans="1:9">
      <c r="A34">
        <v>50619</v>
      </c>
      <c r="D34" t="s">
        <v>352</v>
      </c>
      <c r="E34" t="s">
        <v>385</v>
      </c>
      <c r="F34" s="118">
        <v>21.08</v>
      </c>
      <c r="H34" s="120">
        <v>12.65</v>
      </c>
      <c r="I34" s="162">
        <v>0.25</v>
      </c>
    </row>
    <row r="35" spans="1:9">
      <c r="A35">
        <v>50620</v>
      </c>
      <c r="D35" t="s">
        <v>352</v>
      </c>
      <c r="E35" t="s">
        <v>386</v>
      </c>
      <c r="F35" s="118">
        <v>11.47</v>
      </c>
      <c r="H35" s="120">
        <v>6.88</v>
      </c>
      <c r="I35" s="162">
        <v>0.15</v>
      </c>
    </row>
    <row r="36" spans="1:9">
      <c r="A36">
        <v>50621</v>
      </c>
      <c r="D36" t="s">
        <v>352</v>
      </c>
      <c r="E36" t="s">
        <v>387</v>
      </c>
      <c r="F36" s="118">
        <v>25.38</v>
      </c>
      <c r="H36" s="120">
        <v>15.23</v>
      </c>
      <c r="I36" s="162">
        <v>0.43</v>
      </c>
    </row>
    <row r="37" spans="1:9">
      <c r="A37">
        <v>50622</v>
      </c>
      <c r="D37" t="s">
        <v>352</v>
      </c>
      <c r="E37" t="s">
        <v>388</v>
      </c>
      <c r="F37" s="118">
        <v>23.99</v>
      </c>
      <c r="H37" s="120">
        <v>14.4</v>
      </c>
      <c r="I37" s="162">
        <v>0.25</v>
      </c>
    </row>
    <row r="38" spans="1:9">
      <c r="A38">
        <v>50700</v>
      </c>
      <c r="D38" t="s">
        <v>352</v>
      </c>
      <c r="E38" t="s">
        <v>389</v>
      </c>
      <c r="F38" s="118">
        <v>19.989999999999998</v>
      </c>
      <c r="H38" s="120">
        <v>11.99</v>
      </c>
      <c r="I38" s="162">
        <v>1</v>
      </c>
    </row>
    <row r="39" spans="1:9">
      <c r="A39">
        <v>50702</v>
      </c>
      <c r="D39" t="s">
        <v>352</v>
      </c>
      <c r="E39" t="s">
        <v>390</v>
      </c>
      <c r="F39" s="118">
        <v>12.95</v>
      </c>
      <c r="H39" s="120">
        <v>7.77</v>
      </c>
      <c r="I39" s="162">
        <v>0</v>
      </c>
    </row>
    <row r="40" spans="1:9">
      <c r="A40">
        <v>50703</v>
      </c>
      <c r="D40" t="s">
        <v>352</v>
      </c>
      <c r="E40" t="s">
        <v>391</v>
      </c>
      <c r="F40" s="118">
        <v>9.99</v>
      </c>
      <c r="H40" s="120">
        <v>5.99</v>
      </c>
      <c r="I40" s="162">
        <v>0</v>
      </c>
    </row>
    <row r="41" spans="1:9">
      <c r="A41">
        <v>50704</v>
      </c>
      <c r="D41" t="s">
        <v>352</v>
      </c>
      <c r="E41" t="s">
        <v>392</v>
      </c>
      <c r="F41" s="118">
        <v>28.88</v>
      </c>
      <c r="H41" s="120">
        <v>17.329999999999998</v>
      </c>
      <c r="I41" s="162">
        <v>0.77500000000000002</v>
      </c>
    </row>
    <row r="42" spans="1:9">
      <c r="A42">
        <v>50705</v>
      </c>
      <c r="D42" t="s">
        <v>352</v>
      </c>
      <c r="E42" t="s">
        <v>393</v>
      </c>
      <c r="F42" s="118">
        <v>80.37</v>
      </c>
      <c r="H42" s="120">
        <v>48.22</v>
      </c>
      <c r="I42" s="162">
        <v>0.74</v>
      </c>
    </row>
    <row r="43" spans="1:9">
      <c r="A43">
        <v>50706</v>
      </c>
      <c r="D43" t="s">
        <v>352</v>
      </c>
      <c r="E43" t="s">
        <v>394</v>
      </c>
      <c r="F43" s="118">
        <v>112.99</v>
      </c>
      <c r="H43" s="120">
        <v>67.790000000000006</v>
      </c>
      <c r="I43" s="162">
        <v>0.68</v>
      </c>
    </row>
    <row r="44" spans="1:9">
      <c r="A44">
        <v>50707</v>
      </c>
      <c r="D44" t="s">
        <v>352</v>
      </c>
      <c r="E44" t="s">
        <v>395</v>
      </c>
      <c r="F44" s="118">
        <v>44.99</v>
      </c>
      <c r="H44" s="120">
        <v>26.99</v>
      </c>
      <c r="I44" s="162">
        <v>0.51</v>
      </c>
    </row>
    <row r="45" spans="1:9">
      <c r="A45">
        <v>50708</v>
      </c>
      <c r="D45" t="s">
        <v>352</v>
      </c>
      <c r="E45" t="s">
        <v>396</v>
      </c>
      <c r="F45" s="118">
        <v>55.25</v>
      </c>
      <c r="H45" s="120">
        <v>33.15</v>
      </c>
      <c r="I45" s="162">
        <v>0.5</v>
      </c>
    </row>
    <row r="46" spans="1:9">
      <c r="A46">
        <v>50709</v>
      </c>
      <c r="D46" t="s">
        <v>352</v>
      </c>
      <c r="E46" t="s">
        <v>397</v>
      </c>
      <c r="F46" s="118">
        <v>14.62</v>
      </c>
      <c r="H46" s="120">
        <v>8.77</v>
      </c>
      <c r="I46" s="162">
        <v>0.23</v>
      </c>
    </row>
    <row r="47" spans="1:9">
      <c r="A47">
        <v>50710</v>
      </c>
      <c r="D47" t="s">
        <v>352</v>
      </c>
      <c r="E47" t="s">
        <v>398</v>
      </c>
      <c r="F47" s="118">
        <v>18.79</v>
      </c>
      <c r="H47" s="120">
        <v>11.27</v>
      </c>
      <c r="I47" s="162">
        <v>0.33</v>
      </c>
    </row>
    <row r="48" spans="1:9">
      <c r="A48">
        <v>50711</v>
      </c>
      <c r="D48" t="s">
        <v>352</v>
      </c>
      <c r="E48" t="s">
        <v>399</v>
      </c>
      <c r="F48" s="118">
        <v>18.97</v>
      </c>
      <c r="H48" s="120">
        <v>11.38</v>
      </c>
      <c r="I48" s="162">
        <v>0.28000000000000003</v>
      </c>
    </row>
    <row r="49" spans="1:9">
      <c r="A49">
        <v>50712</v>
      </c>
      <c r="D49" t="s">
        <v>352</v>
      </c>
      <c r="E49" t="s">
        <v>400</v>
      </c>
      <c r="F49" s="118">
        <v>7.29</v>
      </c>
      <c r="H49" s="120">
        <v>4.38</v>
      </c>
      <c r="I49" s="162">
        <v>0.11</v>
      </c>
    </row>
    <row r="50" spans="1:9">
      <c r="A50">
        <v>50713</v>
      </c>
      <c r="D50" t="s">
        <v>352</v>
      </c>
      <c r="E50" t="s">
        <v>401</v>
      </c>
      <c r="F50" s="118">
        <v>9.99</v>
      </c>
      <c r="H50" s="120">
        <v>5.99</v>
      </c>
      <c r="I50" s="162">
        <v>0.15</v>
      </c>
    </row>
    <row r="51" spans="1:9">
      <c r="A51">
        <v>50714</v>
      </c>
      <c r="D51" t="s">
        <v>352</v>
      </c>
      <c r="E51" t="s">
        <v>402</v>
      </c>
      <c r="F51" s="118">
        <v>8.5399999999999991</v>
      </c>
      <c r="H51" s="120">
        <v>5.12</v>
      </c>
      <c r="I51" s="162">
        <v>0.19</v>
      </c>
    </row>
    <row r="52" spans="1:9">
      <c r="A52">
        <v>50715</v>
      </c>
      <c r="D52" t="s">
        <v>352</v>
      </c>
      <c r="E52" t="s">
        <v>403</v>
      </c>
      <c r="F52" s="118">
        <v>3.99</v>
      </c>
      <c r="H52" s="120">
        <v>2.39</v>
      </c>
      <c r="I52" s="162">
        <v>0.05</v>
      </c>
    </row>
    <row r="53" spans="1:9">
      <c r="A53">
        <v>50716</v>
      </c>
      <c r="D53" t="s">
        <v>352</v>
      </c>
      <c r="E53" t="s">
        <v>404</v>
      </c>
      <c r="F53" s="118">
        <v>4.95</v>
      </c>
      <c r="H53" s="120">
        <v>2.97</v>
      </c>
      <c r="I53" s="162">
        <v>0.08</v>
      </c>
    </row>
    <row r="54" spans="1:9">
      <c r="A54">
        <v>50717</v>
      </c>
      <c r="D54" t="s">
        <v>352</v>
      </c>
      <c r="E54" t="s">
        <v>405</v>
      </c>
      <c r="F54" s="118">
        <v>3.49</v>
      </c>
      <c r="H54" s="120">
        <v>2.1</v>
      </c>
      <c r="I54" s="162">
        <v>0.04</v>
      </c>
    </row>
    <row r="55" spans="1:9">
      <c r="A55">
        <v>50718</v>
      </c>
      <c r="D55" t="s">
        <v>352</v>
      </c>
      <c r="E55" t="s">
        <v>406</v>
      </c>
      <c r="F55" s="118">
        <v>69.400000000000006</v>
      </c>
      <c r="H55" s="120">
        <v>41.64</v>
      </c>
      <c r="I55" s="162" t="e">
        <v>#N/A</v>
      </c>
    </row>
    <row r="56" spans="1:9">
      <c r="A56">
        <v>50750</v>
      </c>
      <c r="D56" t="s">
        <v>352</v>
      </c>
      <c r="E56" t="s">
        <v>407</v>
      </c>
      <c r="F56" s="118">
        <v>19.989999999999998</v>
      </c>
      <c r="H56" s="120">
        <v>11.99</v>
      </c>
      <c r="I56" s="162">
        <v>0.65</v>
      </c>
    </row>
    <row r="57" spans="1:9">
      <c r="A57">
        <v>50810</v>
      </c>
      <c r="D57" t="s">
        <v>352</v>
      </c>
      <c r="E57" t="s">
        <v>408</v>
      </c>
      <c r="F57" s="118">
        <v>5.25</v>
      </c>
      <c r="H57" s="120">
        <v>3.15</v>
      </c>
      <c r="I57" s="162">
        <v>0.08</v>
      </c>
    </row>
    <row r="58" spans="1:9">
      <c r="A58">
        <v>50811</v>
      </c>
      <c r="D58" t="s">
        <v>352</v>
      </c>
      <c r="E58" t="s">
        <v>409</v>
      </c>
      <c r="F58" s="118">
        <v>10.47</v>
      </c>
      <c r="H58" s="120">
        <v>6.28</v>
      </c>
      <c r="I58" s="162">
        <v>0.18</v>
      </c>
    </row>
    <row r="59" spans="1:9">
      <c r="A59">
        <v>50812</v>
      </c>
      <c r="D59" t="s">
        <v>352</v>
      </c>
      <c r="E59" t="s">
        <v>410</v>
      </c>
      <c r="F59" s="118">
        <v>13.45</v>
      </c>
      <c r="H59" s="120">
        <v>8.07</v>
      </c>
      <c r="I59" s="162">
        <v>0.17</v>
      </c>
    </row>
    <row r="60" spans="1:9">
      <c r="A60">
        <v>50813</v>
      </c>
      <c r="D60" t="s">
        <v>352</v>
      </c>
      <c r="E60" t="s">
        <v>411</v>
      </c>
      <c r="F60" s="118">
        <v>29.47</v>
      </c>
      <c r="H60" s="120">
        <v>17.68</v>
      </c>
      <c r="I60" s="162">
        <v>0.34</v>
      </c>
    </row>
    <row r="61" spans="1:9">
      <c r="A61">
        <v>50860</v>
      </c>
      <c r="D61" t="s">
        <v>352</v>
      </c>
      <c r="E61" t="s">
        <v>412</v>
      </c>
      <c r="F61" s="118">
        <v>6.47</v>
      </c>
      <c r="H61" s="120">
        <v>3.88</v>
      </c>
      <c r="I61" s="162">
        <v>0.09</v>
      </c>
    </row>
    <row r="62" spans="1:9">
      <c r="A62">
        <v>50861</v>
      </c>
      <c r="D62" t="s">
        <v>352</v>
      </c>
      <c r="E62" t="s">
        <v>413</v>
      </c>
      <c r="F62" s="118">
        <v>7.99</v>
      </c>
      <c r="H62" s="120">
        <v>4.79</v>
      </c>
      <c r="I62" s="162">
        <v>0.11</v>
      </c>
    </row>
    <row r="63" spans="1:9">
      <c r="A63">
        <v>50862</v>
      </c>
      <c r="D63" t="s">
        <v>352</v>
      </c>
      <c r="E63" t="s">
        <v>414</v>
      </c>
      <c r="F63" s="118">
        <v>8.67</v>
      </c>
      <c r="H63" s="120">
        <v>5.2</v>
      </c>
      <c r="I63" s="162">
        <v>8.7999999999999995E-2</v>
      </c>
    </row>
    <row r="64" spans="1:9">
      <c r="A64">
        <v>50863</v>
      </c>
      <c r="D64" t="s">
        <v>352</v>
      </c>
      <c r="E64" t="s">
        <v>415</v>
      </c>
      <c r="F64" s="118">
        <v>12.4</v>
      </c>
      <c r="H64" s="120">
        <v>7.44</v>
      </c>
      <c r="I64" s="162">
        <v>0.18</v>
      </c>
    </row>
    <row r="65" spans="1:9">
      <c r="A65">
        <v>50864</v>
      </c>
      <c r="D65" t="s">
        <v>352</v>
      </c>
      <c r="E65" t="s">
        <v>416</v>
      </c>
      <c r="F65" s="118">
        <v>19.57</v>
      </c>
      <c r="H65" s="120">
        <v>11.74</v>
      </c>
      <c r="I65" s="162">
        <v>0.44</v>
      </c>
    </row>
    <row r="66" spans="1:9">
      <c r="A66">
        <v>50865</v>
      </c>
      <c r="D66" t="s">
        <v>352</v>
      </c>
      <c r="E66" t="s">
        <v>417</v>
      </c>
      <c r="F66" s="118">
        <v>9.4700000000000006</v>
      </c>
      <c r="H66" s="120">
        <v>5.68</v>
      </c>
      <c r="I66" s="162" t="e">
        <v>#N/A</v>
      </c>
    </row>
    <row r="67" spans="1:9">
      <c r="A67">
        <v>50866</v>
      </c>
      <c r="D67" t="s">
        <v>352</v>
      </c>
      <c r="E67" t="s">
        <v>418</v>
      </c>
      <c r="F67" s="118">
        <v>54.74</v>
      </c>
      <c r="H67" s="120">
        <v>32.840000000000003</v>
      </c>
      <c r="I67" s="162" t="e">
        <v>#N/A</v>
      </c>
    </row>
    <row r="68" spans="1:9">
      <c r="A68">
        <v>50867</v>
      </c>
      <c r="D68" t="s">
        <v>352</v>
      </c>
      <c r="E68" t="s">
        <v>419</v>
      </c>
      <c r="F68" s="118">
        <v>28.76</v>
      </c>
      <c r="H68" s="120">
        <v>17.260000000000002</v>
      </c>
      <c r="I68" s="162" t="e">
        <v>#N/A</v>
      </c>
    </row>
    <row r="69" spans="1:9">
      <c r="A69">
        <v>50868</v>
      </c>
      <c r="D69" t="s">
        <v>352</v>
      </c>
      <c r="E69" t="s">
        <v>420</v>
      </c>
      <c r="F69" s="118">
        <v>35.47</v>
      </c>
      <c r="H69" s="120">
        <v>21.28</v>
      </c>
      <c r="I69" s="162" t="e">
        <v>#N/A</v>
      </c>
    </row>
    <row r="70" spans="1:9">
      <c r="A70">
        <v>50869</v>
      </c>
      <c r="D70" t="s">
        <v>352</v>
      </c>
      <c r="E70" t="s">
        <v>421</v>
      </c>
      <c r="F70" s="118">
        <v>39.950000000000003</v>
      </c>
      <c r="H70" s="120">
        <v>23.97</v>
      </c>
      <c r="I70" s="162" t="e">
        <v>#N/A</v>
      </c>
    </row>
    <row r="71" spans="1:9">
      <c r="A71">
        <v>50870</v>
      </c>
      <c r="D71" t="s">
        <v>352</v>
      </c>
      <c r="E71" t="s">
        <v>422</v>
      </c>
      <c r="F71" s="118">
        <v>5.99</v>
      </c>
      <c r="H71" s="120">
        <v>3.59</v>
      </c>
      <c r="I71" s="162">
        <v>7.0000000000000007E-2</v>
      </c>
    </row>
    <row r="72" spans="1:9">
      <c r="A72">
        <v>50871</v>
      </c>
      <c r="D72" t="s">
        <v>352</v>
      </c>
      <c r="E72" t="s">
        <v>423</v>
      </c>
      <c r="F72" s="118">
        <v>15.59</v>
      </c>
      <c r="H72" s="120">
        <v>9.36</v>
      </c>
      <c r="I72" s="162">
        <v>0.12</v>
      </c>
    </row>
    <row r="73" spans="1:9">
      <c r="A73">
        <v>50872</v>
      </c>
      <c r="D73" t="s">
        <v>352</v>
      </c>
      <c r="E73" t="s">
        <v>424</v>
      </c>
      <c r="F73" s="118">
        <v>9.7899999999999991</v>
      </c>
      <c r="H73" s="120">
        <v>5.88</v>
      </c>
      <c r="I73" s="162">
        <v>0.1</v>
      </c>
    </row>
    <row r="74" spans="1:9">
      <c r="A74">
        <v>50873</v>
      </c>
      <c r="D74" t="s">
        <v>352</v>
      </c>
      <c r="E74" t="s">
        <v>425</v>
      </c>
      <c r="F74" s="118">
        <v>19.87</v>
      </c>
      <c r="H74" s="120">
        <v>11.92</v>
      </c>
      <c r="I74" s="162">
        <v>0.15</v>
      </c>
    </row>
    <row r="75" spans="1:9">
      <c r="A75">
        <v>50874</v>
      </c>
      <c r="D75" t="s">
        <v>352</v>
      </c>
      <c r="E75" t="s">
        <v>426</v>
      </c>
      <c r="F75" s="118">
        <v>0</v>
      </c>
      <c r="H75" s="120">
        <v>0</v>
      </c>
      <c r="I75" s="162" t="e">
        <v>#N/A</v>
      </c>
    </row>
    <row r="76" spans="1:9">
      <c r="A76">
        <v>50875</v>
      </c>
      <c r="D76" t="s">
        <v>352</v>
      </c>
      <c r="E76" t="s">
        <v>427</v>
      </c>
      <c r="F76" s="118">
        <v>0</v>
      </c>
      <c r="H76" s="120">
        <v>0</v>
      </c>
      <c r="I76" s="162" t="e">
        <v>#N/A</v>
      </c>
    </row>
    <row r="77" spans="1:9">
      <c r="A77">
        <v>50876</v>
      </c>
      <c r="D77" t="s">
        <v>352</v>
      </c>
      <c r="E77" t="s">
        <v>428</v>
      </c>
      <c r="F77" s="118">
        <v>0</v>
      </c>
      <c r="H77" s="120">
        <v>0</v>
      </c>
      <c r="I77" s="162" t="e">
        <v>#N/A</v>
      </c>
    </row>
    <row r="78" spans="1:9">
      <c r="A78">
        <v>50877</v>
      </c>
      <c r="D78" t="s">
        <v>352</v>
      </c>
      <c r="E78" t="s">
        <v>429</v>
      </c>
      <c r="F78" s="118">
        <v>18.989999999999998</v>
      </c>
      <c r="H78" s="120">
        <v>11.39</v>
      </c>
      <c r="I78" s="162">
        <v>0.4</v>
      </c>
    </row>
    <row r="79" spans="1:9">
      <c r="A79">
        <v>50878</v>
      </c>
      <c r="D79" t="s">
        <v>352</v>
      </c>
      <c r="E79" t="s">
        <v>430</v>
      </c>
      <c r="F79" s="118">
        <v>37.25</v>
      </c>
      <c r="H79" s="120">
        <v>22.35</v>
      </c>
      <c r="I79" s="162">
        <v>0.71</v>
      </c>
    </row>
    <row r="80" spans="1:9">
      <c r="A80">
        <v>50879</v>
      </c>
      <c r="D80" t="s">
        <v>352</v>
      </c>
      <c r="E80" t="s">
        <v>431</v>
      </c>
      <c r="F80" s="118">
        <v>32.79</v>
      </c>
      <c r="H80" s="120">
        <v>19.670000000000002</v>
      </c>
      <c r="I80" s="162">
        <v>0.79</v>
      </c>
    </row>
    <row r="81" spans="1:9">
      <c r="A81">
        <v>50880</v>
      </c>
      <c r="D81" t="s">
        <v>352</v>
      </c>
      <c r="E81" t="s">
        <v>432</v>
      </c>
      <c r="F81" s="118">
        <v>44.69</v>
      </c>
      <c r="H81" s="120">
        <v>26.81</v>
      </c>
      <c r="I81" s="162">
        <v>1.27</v>
      </c>
    </row>
    <row r="82" spans="1:9">
      <c r="A82">
        <v>50883</v>
      </c>
      <c r="D82" t="s">
        <v>352</v>
      </c>
      <c r="E82" t="s">
        <v>433</v>
      </c>
      <c r="F82" s="118">
        <v>138.32</v>
      </c>
      <c r="H82" s="120">
        <v>82.99</v>
      </c>
      <c r="I82" s="162">
        <v>2.2200000000000002</v>
      </c>
    </row>
    <row r="83" spans="1:9">
      <c r="A83">
        <v>50885</v>
      </c>
      <c r="D83" t="s">
        <v>352</v>
      </c>
      <c r="E83" t="s">
        <v>434</v>
      </c>
      <c r="F83" s="118">
        <v>178.79</v>
      </c>
      <c r="H83" s="120">
        <v>107.27</v>
      </c>
      <c r="I83" s="162">
        <v>3.33</v>
      </c>
    </row>
    <row r="84" spans="1:9">
      <c r="A84">
        <v>50910</v>
      </c>
      <c r="D84" t="s">
        <v>352</v>
      </c>
      <c r="E84" t="s">
        <v>435</v>
      </c>
      <c r="F84" s="118">
        <v>9.7899999999999991</v>
      </c>
      <c r="H84" s="120">
        <v>5.88</v>
      </c>
      <c r="I84" s="162">
        <v>0.17</v>
      </c>
    </row>
    <row r="85" spans="1:9">
      <c r="A85">
        <v>50911</v>
      </c>
      <c r="D85" t="s">
        <v>352</v>
      </c>
      <c r="E85" t="s">
        <v>436</v>
      </c>
      <c r="F85" s="118">
        <v>15.64</v>
      </c>
      <c r="H85" s="120">
        <v>9.3800000000000008</v>
      </c>
      <c r="I85" s="162">
        <v>0.23</v>
      </c>
    </row>
    <row r="86" spans="1:9">
      <c r="A86">
        <v>50912</v>
      </c>
      <c r="D86" t="s">
        <v>352</v>
      </c>
      <c r="E86" t="s">
        <v>437</v>
      </c>
      <c r="F86" s="118">
        <v>21.85</v>
      </c>
      <c r="H86" s="120">
        <v>13.11</v>
      </c>
      <c r="I86" s="162">
        <v>0.28000000000000003</v>
      </c>
    </row>
    <row r="87" spans="1:9">
      <c r="A87">
        <v>50913</v>
      </c>
      <c r="D87" t="s">
        <v>352</v>
      </c>
      <c r="E87" t="s">
        <v>438</v>
      </c>
      <c r="F87" s="118">
        <v>31.44</v>
      </c>
      <c r="H87" s="120">
        <v>18.87</v>
      </c>
      <c r="I87" s="162">
        <v>0.4</v>
      </c>
    </row>
    <row r="88" spans="1:9">
      <c r="A88">
        <v>50914</v>
      </c>
      <c r="D88" t="s">
        <v>352</v>
      </c>
      <c r="E88" t="s">
        <v>439</v>
      </c>
      <c r="F88" s="118">
        <v>55.83</v>
      </c>
      <c r="H88" s="120">
        <v>33.5</v>
      </c>
      <c r="I88" s="162">
        <v>0.67</v>
      </c>
    </row>
    <row r="89" spans="1:9">
      <c r="A89">
        <v>50915</v>
      </c>
      <c r="D89" t="s">
        <v>352</v>
      </c>
      <c r="E89" t="s">
        <v>440</v>
      </c>
      <c r="F89" s="118">
        <v>0</v>
      </c>
      <c r="H89" s="120">
        <v>0</v>
      </c>
      <c r="I89" s="162" t="e">
        <v>#N/A</v>
      </c>
    </row>
    <row r="90" spans="1:9">
      <c r="A90">
        <v>50916</v>
      </c>
      <c r="D90" t="s">
        <v>352</v>
      </c>
      <c r="E90" t="s">
        <v>441</v>
      </c>
      <c r="F90" s="118">
        <v>0</v>
      </c>
      <c r="H90" s="120">
        <v>0</v>
      </c>
      <c r="I90" s="162" t="e">
        <v>#N/A</v>
      </c>
    </row>
    <row r="91" spans="1:9">
      <c r="A91">
        <v>50917</v>
      </c>
      <c r="D91" t="s">
        <v>352</v>
      </c>
      <c r="E91" t="s">
        <v>442</v>
      </c>
      <c r="F91" s="118">
        <v>0</v>
      </c>
      <c r="H91" s="120">
        <v>0</v>
      </c>
      <c r="I91" s="162" t="e">
        <v>#N/A</v>
      </c>
    </row>
    <row r="92" spans="1:9">
      <c r="A92">
        <v>50918</v>
      </c>
      <c r="D92" t="s">
        <v>352</v>
      </c>
      <c r="E92" t="s">
        <v>443</v>
      </c>
      <c r="F92" s="118">
        <v>0</v>
      </c>
      <c r="H92" s="120">
        <v>0</v>
      </c>
      <c r="I92" s="162" t="e">
        <v>#N/A</v>
      </c>
    </row>
    <row r="93" spans="1:9">
      <c r="A93">
        <v>50919</v>
      </c>
      <c r="D93" t="s">
        <v>352</v>
      </c>
      <c r="E93" t="s">
        <v>444</v>
      </c>
      <c r="F93" s="118">
        <v>0</v>
      </c>
      <c r="H93" s="120">
        <v>0</v>
      </c>
      <c r="I93" s="162" t="e">
        <v>#N/A</v>
      </c>
    </row>
    <row r="94" spans="1:9">
      <c r="A94">
        <v>90100</v>
      </c>
      <c r="D94" t="s">
        <v>352</v>
      </c>
      <c r="E94" t="s">
        <v>445</v>
      </c>
      <c r="F94" s="118">
        <v>38.94</v>
      </c>
      <c r="H94" s="120">
        <v>23.36</v>
      </c>
      <c r="I94" s="162" t="e">
        <v>#N/A</v>
      </c>
    </row>
    <row r="95" spans="1:9">
      <c r="A95">
        <v>90120</v>
      </c>
      <c r="D95" t="s">
        <v>352</v>
      </c>
      <c r="E95" t="s">
        <v>446</v>
      </c>
      <c r="F95" s="118">
        <v>21.95</v>
      </c>
      <c r="H95" s="120">
        <v>13.17</v>
      </c>
      <c r="I95" s="162">
        <v>0.47</v>
      </c>
    </row>
    <row r="96" spans="1:9">
      <c r="A96">
        <v>90200</v>
      </c>
      <c r="D96" t="s">
        <v>352</v>
      </c>
      <c r="E96" t="s">
        <v>447</v>
      </c>
      <c r="F96" s="118">
        <v>44.97</v>
      </c>
      <c r="H96" s="120">
        <v>26.98</v>
      </c>
      <c r="I96" s="162" t="e">
        <v>#N/A</v>
      </c>
    </row>
    <row r="97" spans="1:9">
      <c r="A97">
        <v>90220</v>
      </c>
      <c r="D97" t="s">
        <v>352</v>
      </c>
      <c r="E97" t="s">
        <v>448</v>
      </c>
      <c r="F97" s="118">
        <v>20.95</v>
      </c>
      <c r="H97" s="120">
        <v>12.57</v>
      </c>
      <c r="I97" s="162" t="e">
        <v>#N/A</v>
      </c>
    </row>
    <row r="98" spans="1:9">
      <c r="A98">
        <v>90500</v>
      </c>
      <c r="D98" t="s">
        <v>352</v>
      </c>
      <c r="E98" t="s">
        <v>449</v>
      </c>
      <c r="F98" s="118">
        <v>172.99</v>
      </c>
      <c r="H98" s="120">
        <v>103.79</v>
      </c>
      <c r="I98" s="162" t="e">
        <v>#N/A</v>
      </c>
    </row>
    <row r="99" spans="1:9">
      <c r="A99" t="s">
        <v>450</v>
      </c>
      <c r="D99" t="s">
        <v>352</v>
      </c>
      <c r="E99" t="s">
        <v>451</v>
      </c>
      <c r="F99" s="118">
        <v>3.29</v>
      </c>
      <c r="H99" s="120">
        <v>1.98</v>
      </c>
      <c r="I99" s="162">
        <v>0</v>
      </c>
    </row>
    <row r="100" spans="1:9">
      <c r="A100" t="s">
        <v>452</v>
      </c>
      <c r="D100" t="s">
        <v>352</v>
      </c>
      <c r="E100" t="s">
        <v>453</v>
      </c>
      <c r="F100" s="118">
        <v>16.489999999999998</v>
      </c>
      <c r="H100" s="120">
        <v>9.89</v>
      </c>
      <c r="I100" s="162" t="e">
        <v>#N/A</v>
      </c>
    </row>
    <row r="101" spans="1:9">
      <c r="A101" t="s">
        <v>454</v>
      </c>
      <c r="D101" t="s">
        <v>352</v>
      </c>
      <c r="E101" t="s">
        <v>455</v>
      </c>
      <c r="F101" s="118">
        <v>16.79</v>
      </c>
      <c r="H101" s="120">
        <v>10.07</v>
      </c>
      <c r="I101" s="162" t="e">
        <v>#N/A</v>
      </c>
    </row>
    <row r="102" spans="1:9">
      <c r="A102" t="s">
        <v>456</v>
      </c>
      <c r="D102" t="s">
        <v>352</v>
      </c>
      <c r="E102" t="s">
        <v>457</v>
      </c>
      <c r="F102" s="118">
        <v>29.49</v>
      </c>
      <c r="H102" s="120">
        <v>17.690000000000001</v>
      </c>
      <c r="I102" s="162" t="e">
        <v>#N/A</v>
      </c>
    </row>
    <row r="103" spans="1:9">
      <c r="A103" t="s">
        <v>458</v>
      </c>
      <c r="D103" t="s">
        <v>352</v>
      </c>
      <c r="E103" t="s">
        <v>459</v>
      </c>
      <c r="F103" s="118">
        <v>19.489999999999998</v>
      </c>
      <c r="H103" s="120">
        <v>11.69</v>
      </c>
      <c r="I103" s="162" t="e">
        <v>#N/A</v>
      </c>
    </row>
    <row r="104" spans="1:9">
      <c r="A104" t="s">
        <v>460</v>
      </c>
      <c r="D104" t="s">
        <v>352</v>
      </c>
      <c r="E104" t="s">
        <v>461</v>
      </c>
      <c r="F104" s="118">
        <v>9.99</v>
      </c>
      <c r="H104" s="120">
        <v>5.99</v>
      </c>
      <c r="I104" s="162" t="e">
        <v>#N/A</v>
      </c>
    </row>
    <row r="105" spans="1:9">
      <c r="A105" t="s">
        <v>462</v>
      </c>
      <c r="D105" t="s">
        <v>352</v>
      </c>
      <c r="E105" t="s">
        <v>463</v>
      </c>
      <c r="F105" s="118">
        <v>586</v>
      </c>
      <c r="H105" s="120">
        <v>439.5</v>
      </c>
      <c r="I105" s="162" t="e">
        <v>#N/A</v>
      </c>
    </row>
    <row r="106" spans="1:9">
      <c r="A106" t="s">
        <v>464</v>
      </c>
      <c r="D106" t="s">
        <v>352</v>
      </c>
      <c r="E106" t="s">
        <v>465</v>
      </c>
      <c r="F106" s="118">
        <v>27.51</v>
      </c>
      <c r="H106" s="120">
        <v>16.510000000000002</v>
      </c>
      <c r="I106" s="162" t="e">
        <v>#N/A</v>
      </c>
    </row>
    <row r="107" spans="1:9">
      <c r="A107" t="s">
        <v>466</v>
      </c>
      <c r="D107" t="s">
        <v>352</v>
      </c>
      <c r="E107" t="s">
        <v>467</v>
      </c>
      <c r="F107" s="118">
        <v>21.54</v>
      </c>
      <c r="H107" s="120">
        <v>12.92</v>
      </c>
      <c r="I107" s="162" t="e">
        <v>#N/A</v>
      </c>
    </row>
    <row r="108" spans="1:9">
      <c r="A108" t="s">
        <v>468</v>
      </c>
      <c r="D108" t="s">
        <v>352</v>
      </c>
      <c r="E108" t="s">
        <v>469</v>
      </c>
      <c r="F108" s="118">
        <v>2.99</v>
      </c>
      <c r="H108" s="120">
        <v>1.8</v>
      </c>
      <c r="I108" s="162">
        <v>0</v>
      </c>
    </row>
    <row r="109" spans="1:9">
      <c r="A109" t="s">
        <v>470</v>
      </c>
      <c r="D109" t="s">
        <v>352</v>
      </c>
      <c r="E109" t="s">
        <v>471</v>
      </c>
      <c r="F109" s="118">
        <v>2.99</v>
      </c>
      <c r="H109" s="120">
        <v>1.8</v>
      </c>
      <c r="I109" s="162">
        <v>0</v>
      </c>
    </row>
    <row r="110" spans="1:9">
      <c r="A110" t="s">
        <v>472</v>
      </c>
      <c r="D110" t="s">
        <v>352</v>
      </c>
      <c r="E110" t="s">
        <v>473</v>
      </c>
      <c r="F110" s="118">
        <v>2.99</v>
      </c>
      <c r="H110" s="120">
        <v>1.8</v>
      </c>
      <c r="I110" s="162">
        <v>0</v>
      </c>
    </row>
    <row r="111" spans="1:9">
      <c r="A111" t="s">
        <v>474</v>
      </c>
      <c r="D111" t="s">
        <v>352</v>
      </c>
      <c r="E111" t="s">
        <v>475</v>
      </c>
      <c r="F111" s="118">
        <v>2.99</v>
      </c>
      <c r="H111" s="120">
        <v>1.8</v>
      </c>
      <c r="I111" s="162">
        <v>0</v>
      </c>
    </row>
    <row r="112" spans="1:9">
      <c r="A112" t="s">
        <v>476</v>
      </c>
      <c r="D112" t="s">
        <v>352</v>
      </c>
      <c r="E112" t="s">
        <v>477</v>
      </c>
      <c r="F112" s="118">
        <v>2.99</v>
      </c>
      <c r="H112" s="120">
        <v>1.8</v>
      </c>
      <c r="I112" s="162">
        <v>0</v>
      </c>
    </row>
    <row r="113" spans="1:9">
      <c r="A113" t="s">
        <v>478</v>
      </c>
      <c r="D113" t="s">
        <v>352</v>
      </c>
      <c r="E113" t="s">
        <v>479</v>
      </c>
      <c r="F113" s="118">
        <v>26.47</v>
      </c>
      <c r="H113" s="120">
        <v>15.88</v>
      </c>
      <c r="I113" s="162">
        <v>1.1299999999999999</v>
      </c>
    </row>
    <row r="114" spans="1:9">
      <c r="A114" t="s">
        <v>480</v>
      </c>
      <c r="D114" t="s">
        <v>352</v>
      </c>
      <c r="E114" t="s">
        <v>481</v>
      </c>
      <c r="F114" s="118">
        <v>44.29</v>
      </c>
      <c r="H114" s="120">
        <v>26.57</v>
      </c>
      <c r="I114" s="162">
        <v>0.8</v>
      </c>
    </row>
    <row r="115" spans="1:9">
      <c r="A115" t="s">
        <v>482</v>
      </c>
      <c r="D115" t="s">
        <v>352</v>
      </c>
      <c r="E115" t="s">
        <v>483</v>
      </c>
      <c r="F115" s="118">
        <v>44.29</v>
      </c>
      <c r="H115" s="120">
        <v>26.57</v>
      </c>
      <c r="I115" s="162">
        <v>0.6</v>
      </c>
    </row>
    <row r="116" spans="1:9">
      <c r="A116" t="s">
        <v>484</v>
      </c>
      <c r="D116" t="s">
        <v>352</v>
      </c>
      <c r="E116" t="s">
        <v>485</v>
      </c>
      <c r="F116" s="118">
        <v>47.49</v>
      </c>
      <c r="H116" s="120">
        <v>28.49</v>
      </c>
      <c r="I116" s="162" t="e">
        <v>#N/A</v>
      </c>
    </row>
    <row r="117" spans="1:9">
      <c r="A117" t="s">
        <v>486</v>
      </c>
      <c r="D117" t="s">
        <v>352</v>
      </c>
      <c r="E117" t="s">
        <v>487</v>
      </c>
      <c r="F117" s="118">
        <v>47.49</v>
      </c>
      <c r="H117" s="120">
        <v>28.49</v>
      </c>
      <c r="I117" s="162" t="e">
        <v>#N/A</v>
      </c>
    </row>
    <row r="118" spans="1:9">
      <c r="A118" t="s">
        <v>488</v>
      </c>
      <c r="D118" t="s">
        <v>352</v>
      </c>
      <c r="E118" t="s">
        <v>489</v>
      </c>
      <c r="F118" s="118">
        <v>26.49</v>
      </c>
      <c r="H118" s="120">
        <v>15.89</v>
      </c>
      <c r="I118" s="162" t="e">
        <v>#N/A</v>
      </c>
    </row>
    <row r="119" spans="1:9">
      <c r="A119" t="s">
        <v>490</v>
      </c>
      <c r="D119" t="s">
        <v>352</v>
      </c>
      <c r="E119" t="s">
        <v>491</v>
      </c>
      <c r="F119" s="118">
        <v>199.5</v>
      </c>
      <c r="H119" s="120">
        <v>199.5</v>
      </c>
      <c r="I119" s="162" t="e">
        <v>#N/A</v>
      </c>
    </row>
    <row r="120" spans="1:9">
      <c r="A120" t="s">
        <v>492</v>
      </c>
      <c r="D120" t="s">
        <v>352</v>
      </c>
      <c r="E120" t="s">
        <v>493</v>
      </c>
      <c r="F120" s="118">
        <v>598.51</v>
      </c>
      <c r="H120" s="120">
        <v>598.51</v>
      </c>
      <c r="I120" s="162" t="e">
        <v>#N/A</v>
      </c>
    </row>
    <row r="121" spans="1:9">
      <c r="A121" t="s">
        <v>494</v>
      </c>
      <c r="D121" t="s">
        <v>352</v>
      </c>
      <c r="E121" t="s">
        <v>495</v>
      </c>
      <c r="F121" s="118">
        <v>306.95999999999998</v>
      </c>
      <c r="H121" s="120">
        <v>306.95999999999998</v>
      </c>
      <c r="I121" s="162" t="e">
        <v>#N/A</v>
      </c>
    </row>
    <row r="122" spans="1:9">
      <c r="A122" t="s">
        <v>496</v>
      </c>
      <c r="D122" t="s">
        <v>352</v>
      </c>
      <c r="E122" t="s">
        <v>497</v>
      </c>
      <c r="F122" s="118">
        <v>920.91</v>
      </c>
      <c r="H122" s="120">
        <v>920.91</v>
      </c>
      <c r="I122" s="162" t="e">
        <v>#N/A</v>
      </c>
    </row>
    <row r="123" spans="1:9">
      <c r="A123" t="s">
        <v>498</v>
      </c>
      <c r="D123" t="s">
        <v>352</v>
      </c>
      <c r="E123" t="s">
        <v>499</v>
      </c>
      <c r="F123" s="118">
        <v>406.7</v>
      </c>
      <c r="H123" s="120">
        <v>406.7</v>
      </c>
      <c r="I123" s="162" t="e">
        <v>#N/A</v>
      </c>
    </row>
    <row r="124" spans="1:9">
      <c r="A124" t="s">
        <v>500</v>
      </c>
      <c r="D124" t="s">
        <v>352</v>
      </c>
      <c r="E124" t="s">
        <v>501</v>
      </c>
      <c r="F124" s="118">
        <v>1220.51</v>
      </c>
      <c r="H124" s="120">
        <v>1220.51</v>
      </c>
      <c r="I124" s="162" t="e">
        <v>#N/A</v>
      </c>
    </row>
    <row r="125" spans="1:9">
      <c r="A125" t="s">
        <v>502</v>
      </c>
      <c r="D125" t="s">
        <v>352</v>
      </c>
      <c r="E125" t="s">
        <v>503</v>
      </c>
      <c r="F125" s="118">
        <v>13.65</v>
      </c>
      <c r="H125" s="120">
        <v>13.65</v>
      </c>
      <c r="I125" s="162" t="e">
        <v>#N/A</v>
      </c>
    </row>
    <row r="126" spans="1:9">
      <c r="A126" t="s">
        <v>504</v>
      </c>
      <c r="D126" t="s">
        <v>352</v>
      </c>
      <c r="E126" t="s">
        <v>505</v>
      </c>
      <c r="F126" s="118">
        <v>28.1</v>
      </c>
      <c r="H126" s="120">
        <v>28.1</v>
      </c>
      <c r="I126" s="162" t="e">
        <v>#N/A</v>
      </c>
    </row>
    <row r="127" spans="1:9">
      <c r="A127" t="s">
        <v>506</v>
      </c>
      <c r="D127" t="s">
        <v>352</v>
      </c>
      <c r="E127" t="s">
        <v>507</v>
      </c>
      <c r="F127" s="118">
        <v>43.38</v>
      </c>
      <c r="H127" s="120">
        <v>43.38</v>
      </c>
      <c r="I127" s="162" t="e">
        <v>#N/A</v>
      </c>
    </row>
    <row r="128" spans="1:9">
      <c r="A128" t="s">
        <v>508</v>
      </c>
      <c r="D128" t="s">
        <v>352</v>
      </c>
      <c r="E128" t="s">
        <v>509</v>
      </c>
      <c r="F128" s="118">
        <v>14.59</v>
      </c>
      <c r="H128" s="120">
        <v>14.59</v>
      </c>
      <c r="I128" s="162" t="e">
        <v>#N/A</v>
      </c>
    </row>
    <row r="129" spans="1:9">
      <c r="A129" t="s">
        <v>510</v>
      </c>
      <c r="D129" t="s">
        <v>352</v>
      </c>
      <c r="E129" t="s">
        <v>511</v>
      </c>
      <c r="F129" s="118">
        <v>28.27</v>
      </c>
      <c r="H129" s="120">
        <v>28.27</v>
      </c>
      <c r="I129" s="162" t="e">
        <v>#N/A</v>
      </c>
    </row>
    <row r="130" spans="1:9">
      <c r="A130" t="s">
        <v>512</v>
      </c>
      <c r="D130" t="s">
        <v>352</v>
      </c>
      <c r="E130" t="s">
        <v>513</v>
      </c>
      <c r="F130" s="118">
        <v>48.24</v>
      </c>
      <c r="H130" s="120">
        <v>48.24</v>
      </c>
      <c r="I130" s="162" t="e">
        <v>#N/A</v>
      </c>
    </row>
    <row r="131" spans="1:9">
      <c r="A131" t="s">
        <v>514</v>
      </c>
      <c r="D131" t="s">
        <v>352</v>
      </c>
      <c r="E131" t="s">
        <v>515</v>
      </c>
      <c r="F131" s="118">
        <v>21.77</v>
      </c>
      <c r="H131" s="120">
        <v>21.77</v>
      </c>
      <c r="I131" s="162" t="e">
        <v>#N/A</v>
      </c>
    </row>
    <row r="132" spans="1:9">
      <c r="A132" t="s">
        <v>516</v>
      </c>
      <c r="D132" t="s">
        <v>352</v>
      </c>
      <c r="E132" t="s">
        <v>517</v>
      </c>
      <c r="F132" s="118">
        <v>34.15</v>
      </c>
      <c r="H132" s="120">
        <v>34.15</v>
      </c>
      <c r="I132" s="162" t="e">
        <v>#N/A</v>
      </c>
    </row>
    <row r="133" spans="1:9">
      <c r="A133" t="s">
        <v>518</v>
      </c>
      <c r="D133" t="s">
        <v>352</v>
      </c>
      <c r="E133" t="s">
        <v>519</v>
      </c>
      <c r="F133" s="118">
        <v>61.5</v>
      </c>
      <c r="H133" s="120">
        <v>61.5</v>
      </c>
      <c r="I133" s="162" t="e">
        <v>#N/A</v>
      </c>
    </row>
    <row r="134" spans="1:9">
      <c r="A134" t="s">
        <v>520</v>
      </c>
      <c r="D134" t="s">
        <v>352</v>
      </c>
      <c r="E134" t="s">
        <v>521</v>
      </c>
      <c r="F134" s="118">
        <v>109.97</v>
      </c>
      <c r="H134" s="120">
        <v>109.97</v>
      </c>
      <c r="I134" s="162" t="e">
        <v>#N/A</v>
      </c>
    </row>
    <row r="135" spans="1:9">
      <c r="A135" t="s">
        <v>522</v>
      </c>
      <c r="D135" t="s">
        <v>352</v>
      </c>
      <c r="E135" t="s">
        <v>523</v>
      </c>
      <c r="F135" s="118">
        <v>53.95</v>
      </c>
      <c r="H135" s="120">
        <v>53.95</v>
      </c>
      <c r="I135" s="162" t="e">
        <v>#N/A</v>
      </c>
    </row>
    <row r="136" spans="1:9">
      <c r="A136" t="s">
        <v>524</v>
      </c>
      <c r="D136" t="s">
        <v>352</v>
      </c>
      <c r="E136" t="s">
        <v>525</v>
      </c>
      <c r="F136" s="118">
        <v>94.27</v>
      </c>
      <c r="H136" s="120">
        <v>94.27</v>
      </c>
      <c r="I136" s="162" t="e">
        <v>#N/A</v>
      </c>
    </row>
    <row r="137" spans="1:9">
      <c r="A137" t="s">
        <v>526</v>
      </c>
      <c r="D137" t="s">
        <v>352</v>
      </c>
      <c r="E137" t="s">
        <v>527</v>
      </c>
      <c r="F137" s="118">
        <v>104.97</v>
      </c>
      <c r="H137" s="120">
        <v>104.97</v>
      </c>
      <c r="I137" s="162" t="e">
        <v>#N/A</v>
      </c>
    </row>
    <row r="138" spans="1:9">
      <c r="A138" t="s">
        <v>528</v>
      </c>
      <c r="D138" t="s">
        <v>352</v>
      </c>
      <c r="E138" t="s">
        <v>529</v>
      </c>
      <c r="F138" s="118">
        <v>31.25</v>
      </c>
      <c r="H138" s="120">
        <v>31.25</v>
      </c>
      <c r="I138" s="162" t="e">
        <v>#N/A</v>
      </c>
    </row>
    <row r="139" spans="1:9">
      <c r="A139" t="s">
        <v>530</v>
      </c>
      <c r="D139" t="s">
        <v>352</v>
      </c>
      <c r="E139" t="s">
        <v>531</v>
      </c>
      <c r="F139" s="118">
        <v>17.100000000000001</v>
      </c>
      <c r="H139" s="120">
        <v>17.100000000000001</v>
      </c>
      <c r="I139" s="162" t="e">
        <v>#N/A</v>
      </c>
    </row>
    <row r="140" spans="1:9">
      <c r="A140" t="s">
        <v>532</v>
      </c>
      <c r="D140" t="s">
        <v>352</v>
      </c>
      <c r="E140" t="s">
        <v>533</v>
      </c>
      <c r="F140" s="118">
        <v>42.55</v>
      </c>
      <c r="H140" s="120">
        <v>42.55</v>
      </c>
      <c r="I140" s="162" t="e">
        <v>#N/A</v>
      </c>
    </row>
    <row r="141" spans="1:9">
      <c r="A141" t="s">
        <v>534</v>
      </c>
      <c r="D141" t="s">
        <v>352</v>
      </c>
      <c r="E141" t="s">
        <v>535</v>
      </c>
      <c r="F141" s="118">
        <v>73.95</v>
      </c>
      <c r="H141" s="120">
        <v>73.95</v>
      </c>
      <c r="I141" s="162" t="e">
        <v>#N/A</v>
      </c>
    </row>
    <row r="142" spans="1:9">
      <c r="A142" t="s">
        <v>536</v>
      </c>
      <c r="D142" t="s">
        <v>352</v>
      </c>
      <c r="E142" t="s">
        <v>537</v>
      </c>
      <c r="F142" s="118">
        <v>35.549999999999997</v>
      </c>
      <c r="H142" s="120">
        <v>35.549999999999997</v>
      </c>
      <c r="I142" s="162" t="e">
        <v>#N/A</v>
      </c>
    </row>
    <row r="143" spans="1:9">
      <c r="A143" t="s">
        <v>538</v>
      </c>
      <c r="D143" t="s">
        <v>352</v>
      </c>
      <c r="E143" t="s">
        <v>539</v>
      </c>
      <c r="F143" s="118">
        <v>51.47</v>
      </c>
      <c r="H143" s="120">
        <v>51.47</v>
      </c>
      <c r="I143" s="162" t="e">
        <v>#N/A</v>
      </c>
    </row>
    <row r="144" spans="1:9">
      <c r="A144" t="s">
        <v>540</v>
      </c>
      <c r="D144" t="s">
        <v>352</v>
      </c>
      <c r="E144" t="s">
        <v>541</v>
      </c>
      <c r="F144" s="118">
        <v>14.27</v>
      </c>
      <c r="H144" s="120">
        <v>14.27</v>
      </c>
      <c r="I144" s="162" t="e">
        <v>#N/A</v>
      </c>
    </row>
    <row r="145" spans="1:9">
      <c r="A145" t="s">
        <v>542</v>
      </c>
      <c r="D145" t="s">
        <v>352</v>
      </c>
      <c r="E145" t="s">
        <v>543</v>
      </c>
      <c r="F145" s="118">
        <v>25.9</v>
      </c>
      <c r="H145" s="120">
        <v>25.9</v>
      </c>
      <c r="I145" s="162" t="e">
        <v>#N/A</v>
      </c>
    </row>
    <row r="146" spans="1:9">
      <c r="A146" t="s">
        <v>544</v>
      </c>
      <c r="D146" t="s">
        <v>352</v>
      </c>
      <c r="E146" t="s">
        <v>545</v>
      </c>
      <c r="F146" s="118">
        <v>37.97</v>
      </c>
      <c r="H146" s="120">
        <v>37.97</v>
      </c>
      <c r="I146" s="162" t="e">
        <v>#N/A</v>
      </c>
    </row>
    <row r="147" spans="1:9">
      <c r="A147" t="s">
        <v>546</v>
      </c>
      <c r="D147" t="s">
        <v>352</v>
      </c>
      <c r="E147" t="s">
        <v>547</v>
      </c>
      <c r="F147" s="118">
        <v>58.94</v>
      </c>
      <c r="H147" s="120">
        <v>58.94</v>
      </c>
      <c r="I147" s="162" t="e">
        <v>#N/A</v>
      </c>
    </row>
    <row r="148" spans="1:9">
      <c r="A148" t="s">
        <v>548</v>
      </c>
      <c r="D148" t="s">
        <v>352</v>
      </c>
      <c r="E148" t="s">
        <v>549</v>
      </c>
      <c r="F148" s="118">
        <v>76.599999999999994</v>
      </c>
      <c r="H148" s="120">
        <v>76.599999999999994</v>
      </c>
      <c r="I148" s="162" t="e">
        <v>#N/A</v>
      </c>
    </row>
    <row r="149" spans="1:9">
      <c r="A149" t="s">
        <v>550</v>
      </c>
      <c r="D149" t="s">
        <v>352</v>
      </c>
      <c r="E149" t="s">
        <v>551</v>
      </c>
      <c r="F149" s="118">
        <v>101.94</v>
      </c>
      <c r="H149" s="120">
        <v>101.94</v>
      </c>
      <c r="I149" s="162" t="e">
        <v>#N/A</v>
      </c>
    </row>
    <row r="150" spans="1:9">
      <c r="A150" t="s">
        <v>552</v>
      </c>
      <c r="D150" t="s">
        <v>352</v>
      </c>
      <c r="E150" t="s">
        <v>553</v>
      </c>
      <c r="F150" s="118">
        <v>4.75</v>
      </c>
      <c r="H150" s="120">
        <v>4.75</v>
      </c>
      <c r="I150" s="162" t="e">
        <v>#N/A</v>
      </c>
    </row>
    <row r="151" spans="1:9">
      <c r="A151" t="s">
        <v>554</v>
      </c>
      <c r="D151" t="s">
        <v>352</v>
      </c>
      <c r="E151" t="s">
        <v>555</v>
      </c>
      <c r="F151" s="118">
        <v>5.75</v>
      </c>
      <c r="H151" s="120">
        <v>5.75</v>
      </c>
      <c r="I151" s="162" t="e">
        <v>#N/A</v>
      </c>
    </row>
    <row r="152" spans="1:9">
      <c r="A152" t="s">
        <v>556</v>
      </c>
      <c r="D152" t="s">
        <v>352</v>
      </c>
      <c r="E152" t="s">
        <v>557</v>
      </c>
      <c r="F152" s="118">
        <v>9.75</v>
      </c>
      <c r="H152" s="120">
        <v>9.75</v>
      </c>
      <c r="I152" s="162" t="e">
        <v>#N/A</v>
      </c>
    </row>
    <row r="153" spans="1:9">
      <c r="A153" t="s">
        <v>558</v>
      </c>
      <c r="D153" t="s">
        <v>352</v>
      </c>
      <c r="E153" t="s">
        <v>559</v>
      </c>
      <c r="F153" s="118">
        <v>22.97</v>
      </c>
      <c r="H153" s="120">
        <v>22.97</v>
      </c>
      <c r="I153" s="162" t="e">
        <v>#N/A</v>
      </c>
    </row>
    <row r="154" spans="1:9">
      <c r="A154" t="s">
        <v>560</v>
      </c>
      <c r="D154" t="s">
        <v>352</v>
      </c>
      <c r="E154" t="s">
        <v>561</v>
      </c>
      <c r="F154" s="118">
        <v>3.5</v>
      </c>
      <c r="H154" s="120">
        <v>3.5</v>
      </c>
      <c r="I154" s="162" t="e">
        <v>#N/A</v>
      </c>
    </row>
    <row r="155" spans="1:9">
      <c r="A155" t="s">
        <v>562</v>
      </c>
      <c r="D155" t="s">
        <v>352</v>
      </c>
      <c r="E155" t="s">
        <v>563</v>
      </c>
      <c r="F155" s="118">
        <v>3.75</v>
      </c>
      <c r="H155" s="120">
        <v>3.75</v>
      </c>
      <c r="I155" s="162" t="e">
        <v>#N/A</v>
      </c>
    </row>
    <row r="156" spans="1:9">
      <c r="A156" t="s">
        <v>564</v>
      </c>
      <c r="D156" t="s">
        <v>352</v>
      </c>
      <c r="E156" t="s">
        <v>565</v>
      </c>
      <c r="F156" s="118">
        <v>4</v>
      </c>
      <c r="H156" s="120">
        <v>4</v>
      </c>
      <c r="I156" s="162" t="e">
        <v>#N/A</v>
      </c>
    </row>
    <row r="157" spans="1:9">
      <c r="A157" t="s">
        <v>566</v>
      </c>
      <c r="D157" t="s">
        <v>352</v>
      </c>
      <c r="E157" t="s">
        <v>567</v>
      </c>
      <c r="F157" s="118">
        <v>13.49</v>
      </c>
      <c r="H157" s="120">
        <v>13.49</v>
      </c>
      <c r="I157" s="162" t="e">
        <v>#N/A</v>
      </c>
    </row>
    <row r="158" spans="1:9">
      <c r="A158" t="s">
        <v>568</v>
      </c>
      <c r="D158" t="s">
        <v>352</v>
      </c>
      <c r="E158" t="s">
        <v>569</v>
      </c>
      <c r="F158" s="118">
        <v>20.47</v>
      </c>
      <c r="H158" s="120">
        <v>20.47</v>
      </c>
      <c r="I158" s="162" t="e">
        <v>#N/A</v>
      </c>
    </row>
    <row r="159" spans="1:9">
      <c r="A159" t="s">
        <v>570</v>
      </c>
      <c r="D159" t="s">
        <v>352</v>
      </c>
      <c r="E159" t="s">
        <v>571</v>
      </c>
      <c r="F159" s="118">
        <v>55.46</v>
      </c>
      <c r="H159" s="120">
        <v>55.46</v>
      </c>
      <c r="I159" s="162" t="e">
        <v>#N/A</v>
      </c>
    </row>
    <row r="160" spans="1:9">
      <c r="A160" t="s">
        <v>572</v>
      </c>
      <c r="D160" t="s">
        <v>352</v>
      </c>
      <c r="E160" t="s">
        <v>573</v>
      </c>
      <c r="F160" s="118">
        <v>48.95</v>
      </c>
      <c r="H160" s="120">
        <v>48.95</v>
      </c>
      <c r="I160" s="162" t="e">
        <v>#N/A</v>
      </c>
    </row>
    <row r="161" spans="1:9">
      <c r="A161" t="s">
        <v>574</v>
      </c>
      <c r="D161" t="s">
        <v>352</v>
      </c>
      <c r="E161" t="s">
        <v>575</v>
      </c>
      <c r="F161" s="118">
        <v>63.95</v>
      </c>
      <c r="H161" s="120">
        <v>63.95</v>
      </c>
      <c r="I161" s="162" t="e">
        <v>#N/A</v>
      </c>
    </row>
    <row r="162" spans="1:9">
      <c r="A162" t="s">
        <v>576</v>
      </c>
      <c r="D162" t="s">
        <v>352</v>
      </c>
      <c r="E162" t="s">
        <v>577</v>
      </c>
      <c r="F162" s="118">
        <v>34.869999999999997</v>
      </c>
      <c r="H162" s="120">
        <v>34.869999999999997</v>
      </c>
      <c r="I162" s="162" t="e">
        <v>#N/A</v>
      </c>
    </row>
    <row r="163" spans="1:9">
      <c r="A163" t="s">
        <v>578</v>
      </c>
      <c r="D163" t="s">
        <v>352</v>
      </c>
      <c r="E163" t="s">
        <v>579</v>
      </c>
      <c r="F163" s="118">
        <v>19.239999999999998</v>
      </c>
      <c r="H163" s="120">
        <v>19.239999999999998</v>
      </c>
      <c r="I163" s="162" t="e">
        <v>#N/A</v>
      </c>
    </row>
    <row r="164" spans="1:9">
      <c r="A164" t="s">
        <v>580</v>
      </c>
      <c r="D164" t="s">
        <v>352</v>
      </c>
      <c r="E164" t="s">
        <v>581</v>
      </c>
      <c r="F164" s="118">
        <v>57.5</v>
      </c>
      <c r="H164" s="120">
        <v>57.5</v>
      </c>
      <c r="I164" s="162" t="e">
        <v>#N/A</v>
      </c>
    </row>
    <row r="165" spans="1:9">
      <c r="A165" t="s">
        <v>582</v>
      </c>
      <c r="D165" t="s">
        <v>352</v>
      </c>
      <c r="E165" t="s">
        <v>583</v>
      </c>
      <c r="F165" s="118">
        <v>68.59</v>
      </c>
      <c r="H165" s="120">
        <v>68.59</v>
      </c>
      <c r="I165" s="162" t="e">
        <v>#N/A</v>
      </c>
    </row>
    <row r="166" spans="1:9">
      <c r="A166" t="s">
        <v>584</v>
      </c>
      <c r="D166" t="s">
        <v>352</v>
      </c>
      <c r="E166" t="s">
        <v>585</v>
      </c>
      <c r="F166" s="118">
        <v>57.97</v>
      </c>
      <c r="H166" s="120">
        <v>57.97</v>
      </c>
      <c r="I166" s="162" t="e">
        <v>#N/A</v>
      </c>
    </row>
    <row r="167" spans="1:9">
      <c r="A167" t="s">
        <v>586</v>
      </c>
      <c r="D167" t="s">
        <v>352</v>
      </c>
      <c r="E167" t="s">
        <v>587</v>
      </c>
      <c r="F167" s="118">
        <v>69.27</v>
      </c>
      <c r="H167" s="120">
        <v>69.27</v>
      </c>
      <c r="I167" s="162" t="e">
        <v>#N/A</v>
      </c>
    </row>
    <row r="168" spans="1:9">
      <c r="A168" t="s">
        <v>588</v>
      </c>
      <c r="D168" t="s">
        <v>352</v>
      </c>
      <c r="E168" t="s">
        <v>589</v>
      </c>
      <c r="F168" s="118">
        <v>81.97</v>
      </c>
      <c r="H168" s="120">
        <v>81.97</v>
      </c>
      <c r="I168" s="162" t="e">
        <v>#N/A</v>
      </c>
    </row>
    <row r="169" spans="1:9">
      <c r="A169" t="s">
        <v>590</v>
      </c>
      <c r="D169" t="s">
        <v>352</v>
      </c>
      <c r="E169" t="s">
        <v>591</v>
      </c>
      <c r="F169" s="118">
        <v>99.94</v>
      </c>
      <c r="H169" s="120">
        <v>99.94</v>
      </c>
      <c r="I169" s="162" t="e">
        <v>#N/A</v>
      </c>
    </row>
    <row r="170" spans="1:9">
      <c r="A170" t="s">
        <v>592</v>
      </c>
      <c r="D170" t="s">
        <v>352</v>
      </c>
      <c r="E170" t="s">
        <v>593</v>
      </c>
      <c r="F170" s="118">
        <v>186.65</v>
      </c>
      <c r="H170" s="120">
        <v>111.99</v>
      </c>
      <c r="I170" s="162" t="e">
        <v>#N/A</v>
      </c>
    </row>
    <row r="171" spans="1:9">
      <c r="A171" t="s">
        <v>594</v>
      </c>
      <c r="D171" t="s">
        <v>352</v>
      </c>
      <c r="E171" t="s">
        <v>595</v>
      </c>
      <c r="F171" s="118">
        <v>385.94</v>
      </c>
      <c r="H171" s="120">
        <v>231.57</v>
      </c>
      <c r="I171" s="162" t="e">
        <v>#N/A</v>
      </c>
    </row>
    <row r="172" spans="1:9">
      <c r="A172" t="s">
        <v>54</v>
      </c>
      <c r="D172" t="s">
        <v>596</v>
      </c>
      <c r="E172" t="s">
        <v>597</v>
      </c>
      <c r="F172" s="118">
        <v>3.42</v>
      </c>
      <c r="H172" s="120">
        <v>2.0499999999999998</v>
      </c>
      <c r="I172" s="162">
        <v>0.13750000000000001</v>
      </c>
    </row>
    <row r="173" spans="1:9">
      <c r="A173" t="s">
        <v>45</v>
      </c>
      <c r="D173" t="s">
        <v>352</v>
      </c>
      <c r="E173" t="s">
        <v>598</v>
      </c>
      <c r="F173" s="118">
        <v>4.3099999999999996</v>
      </c>
      <c r="H173" s="120">
        <v>2.58</v>
      </c>
      <c r="I173" s="162">
        <v>0.33</v>
      </c>
    </row>
    <row r="174" spans="1:9">
      <c r="A174" t="s">
        <v>47</v>
      </c>
      <c r="D174" t="s">
        <v>599</v>
      </c>
      <c r="E174" t="s">
        <v>600</v>
      </c>
      <c r="F174" s="118">
        <v>2.4500000000000002</v>
      </c>
      <c r="H174" s="120">
        <v>1.47</v>
      </c>
      <c r="I174" s="162">
        <v>0.09</v>
      </c>
    </row>
    <row r="175" spans="1:9">
      <c r="A175" t="s">
        <v>48</v>
      </c>
      <c r="D175" t="str">
        <f>VLOOKUP(A175,[1]Sheet3!$A:$D,4,FALSE)</f>
        <v>1.5"</v>
      </c>
      <c r="E175" t="s">
        <v>601</v>
      </c>
      <c r="F175" s="118">
        <v>2.4500000000000002</v>
      </c>
      <c r="H175" s="120">
        <v>1.47</v>
      </c>
      <c r="I175" s="162">
        <v>0.1</v>
      </c>
    </row>
    <row r="176" spans="1:9">
      <c r="A176" t="s">
        <v>63</v>
      </c>
      <c r="D176" t="s">
        <v>352</v>
      </c>
      <c r="E176" t="s">
        <v>602</v>
      </c>
      <c r="F176" s="118">
        <v>19.489999999999998</v>
      </c>
      <c r="H176" s="120">
        <v>11.69</v>
      </c>
      <c r="I176" s="162">
        <v>2.61</v>
      </c>
    </row>
    <row r="177" spans="1:9">
      <c r="A177" t="s">
        <v>55</v>
      </c>
      <c r="D177" t="str">
        <f>VLOOKUP(A177,[1]Sheet3!$A:$D,4,FALSE)</f>
        <v>1"</v>
      </c>
      <c r="E177" t="s">
        <v>603</v>
      </c>
      <c r="F177" s="118">
        <v>3.92</v>
      </c>
      <c r="H177" s="120">
        <v>2.35</v>
      </c>
      <c r="I177" s="162">
        <v>0.156</v>
      </c>
    </row>
    <row r="178" spans="1:9">
      <c r="A178" t="s">
        <v>57</v>
      </c>
      <c r="D178" t="str">
        <f>VLOOKUP(A178,[1]Sheet3!$A:$D,4,FALSE)</f>
        <v>1.5"</v>
      </c>
      <c r="E178" t="s">
        <v>604</v>
      </c>
      <c r="F178" s="118">
        <v>4.7</v>
      </c>
      <c r="H178" s="120">
        <v>2.82</v>
      </c>
      <c r="I178" s="162">
        <v>0.28110000000000002</v>
      </c>
    </row>
    <row r="179" spans="1:9">
      <c r="A179" t="s">
        <v>49</v>
      </c>
      <c r="D179" t="str">
        <f>VLOOKUP(A179,[1]Sheet3!$A:$D,4,FALSE)</f>
        <v>2"</v>
      </c>
      <c r="E179" t="s">
        <v>605</v>
      </c>
      <c r="F179" s="118">
        <v>2.84</v>
      </c>
      <c r="H179" s="120">
        <v>1.7</v>
      </c>
      <c r="I179" s="162">
        <v>0.12</v>
      </c>
    </row>
    <row r="180" spans="1:9">
      <c r="A180" t="s">
        <v>58</v>
      </c>
      <c r="D180" t="str">
        <f>VLOOKUP(A180,[1]Sheet3!$A:$D,4,FALSE)</f>
        <v>2"</v>
      </c>
      <c r="E180" t="s">
        <v>606</v>
      </c>
      <c r="F180" s="118">
        <v>5.4</v>
      </c>
      <c r="H180" s="120">
        <v>3.24</v>
      </c>
      <c r="I180" s="162">
        <v>0.4</v>
      </c>
    </row>
    <row r="181" spans="1:9">
      <c r="A181" t="s">
        <v>607</v>
      </c>
      <c r="D181" t="s">
        <v>352</v>
      </c>
      <c r="E181" t="s">
        <v>608</v>
      </c>
      <c r="F181" s="118">
        <v>9.56</v>
      </c>
      <c r="H181" s="120">
        <v>5.74</v>
      </c>
      <c r="I181" s="162" t="e">
        <v>#N/A</v>
      </c>
    </row>
    <row r="182" spans="1:9">
      <c r="A182" t="s">
        <v>609</v>
      </c>
      <c r="D182" t="s">
        <v>352</v>
      </c>
      <c r="E182" t="s">
        <v>610</v>
      </c>
      <c r="F182" s="118">
        <v>5.22</v>
      </c>
      <c r="H182" s="120">
        <v>3.13</v>
      </c>
      <c r="I182" s="162" t="e">
        <v>#N/A</v>
      </c>
    </row>
    <row r="183" spans="1:9">
      <c r="A183" t="s">
        <v>43</v>
      </c>
      <c r="D183" t="s">
        <v>352</v>
      </c>
      <c r="E183" t="s">
        <v>611</v>
      </c>
      <c r="F183" s="118">
        <v>11.23</v>
      </c>
      <c r="H183" s="120">
        <v>6.74</v>
      </c>
      <c r="I183" s="162">
        <v>1.7</v>
      </c>
    </row>
    <row r="184" spans="1:9">
      <c r="A184" t="s">
        <v>44</v>
      </c>
      <c r="D184" t="s">
        <v>352</v>
      </c>
      <c r="E184" t="s">
        <v>612</v>
      </c>
      <c r="F184" s="118">
        <v>12.97</v>
      </c>
      <c r="H184" s="120">
        <v>7.78</v>
      </c>
      <c r="I184" s="162">
        <v>1.63</v>
      </c>
    </row>
    <row r="185" spans="1:9">
      <c r="A185" t="s">
        <v>240</v>
      </c>
      <c r="D185" t="str">
        <f>VLOOKUP(A185,[1]Sheet3!$A:$D,4,FALSE)</f>
        <v>1"</v>
      </c>
      <c r="E185" t="s">
        <v>613</v>
      </c>
      <c r="F185" s="118">
        <v>36.950000000000003</v>
      </c>
      <c r="H185" s="120">
        <v>25.87</v>
      </c>
      <c r="I185" s="162">
        <v>0.2</v>
      </c>
    </row>
    <row r="186" spans="1:9">
      <c r="A186" t="s">
        <v>241</v>
      </c>
      <c r="D186" t="s">
        <v>352</v>
      </c>
      <c r="E186" t="s">
        <v>614</v>
      </c>
      <c r="F186" s="118">
        <v>35.25</v>
      </c>
      <c r="H186" s="120">
        <v>24.68</v>
      </c>
      <c r="I186" s="162">
        <v>0.2</v>
      </c>
    </row>
    <row r="187" spans="1:9">
      <c r="A187" t="s">
        <v>242</v>
      </c>
      <c r="D187" t="str">
        <f>VLOOKUP(A187,[1]Sheet3!$A:$D,4,FALSE)</f>
        <v>4"</v>
      </c>
      <c r="E187" t="s">
        <v>615</v>
      </c>
      <c r="F187" s="118">
        <v>37.1</v>
      </c>
      <c r="H187" s="120">
        <v>25.97</v>
      </c>
      <c r="I187" s="162">
        <v>0.3</v>
      </c>
    </row>
    <row r="188" spans="1:9">
      <c r="A188" t="s">
        <v>223</v>
      </c>
      <c r="D188" t="str">
        <f>VLOOKUP(A188,[1]Sheet3!$A:$D,4,FALSE)</f>
        <v>3/4"</v>
      </c>
      <c r="E188" t="s">
        <v>616</v>
      </c>
      <c r="F188" s="118">
        <v>69.959999999999994</v>
      </c>
      <c r="H188" s="120">
        <v>48.97</v>
      </c>
      <c r="I188" s="162">
        <v>1.64</v>
      </c>
    </row>
    <row r="189" spans="1:9">
      <c r="A189" t="s">
        <v>224</v>
      </c>
      <c r="D189" t="str">
        <f>VLOOKUP(A189,[1]Sheet3!$A:$D,4,FALSE)</f>
        <v>1"</v>
      </c>
      <c r="E189" t="s">
        <v>617</v>
      </c>
      <c r="F189" s="118">
        <v>72.489999999999995</v>
      </c>
      <c r="H189" s="120">
        <v>50.74</v>
      </c>
      <c r="I189" s="162">
        <v>1.68</v>
      </c>
    </row>
    <row r="190" spans="1:9">
      <c r="A190" t="s">
        <v>225</v>
      </c>
      <c r="D190" t="str">
        <f>VLOOKUP(A190,[1]Sheet3!$A:$D,4,FALSE)</f>
        <v>1-1/2"</v>
      </c>
      <c r="E190" t="s">
        <v>618</v>
      </c>
      <c r="F190" s="118">
        <v>189.94</v>
      </c>
      <c r="H190" s="120">
        <v>132.96</v>
      </c>
      <c r="I190" s="162">
        <v>2</v>
      </c>
    </row>
    <row r="191" spans="1:9">
      <c r="A191" t="s">
        <v>239</v>
      </c>
      <c r="D191" t="s">
        <v>352</v>
      </c>
      <c r="E191" t="s">
        <v>619</v>
      </c>
      <c r="F191" s="118">
        <v>11.95</v>
      </c>
      <c r="H191" s="120">
        <v>8.3699999999999992</v>
      </c>
      <c r="I191" s="162">
        <v>0.2</v>
      </c>
    </row>
    <row r="192" spans="1:9">
      <c r="A192" t="s">
        <v>237</v>
      </c>
      <c r="D192" t="s">
        <v>352</v>
      </c>
      <c r="E192" t="s">
        <v>620</v>
      </c>
      <c r="F192" s="118">
        <v>43.99</v>
      </c>
      <c r="H192" s="120">
        <v>30.79</v>
      </c>
      <c r="I192" s="162">
        <v>1.19</v>
      </c>
    </row>
    <row r="193" spans="1:9">
      <c r="A193" t="s">
        <v>235</v>
      </c>
      <c r="D193" t="s">
        <v>352</v>
      </c>
      <c r="E193" t="s">
        <v>621</v>
      </c>
      <c r="F193" s="118">
        <v>99.99</v>
      </c>
      <c r="H193" s="120">
        <v>69.989999999999995</v>
      </c>
      <c r="I193" s="162">
        <v>1</v>
      </c>
    </row>
    <row r="194" spans="1:9">
      <c r="A194" t="s">
        <v>234</v>
      </c>
      <c r="D194" t="str">
        <f>VLOOKUP(A194,[1]Sheet3!$A:$D,4,FALSE)</f>
        <v>3/4"</v>
      </c>
      <c r="E194" t="s">
        <v>622</v>
      </c>
      <c r="F194" s="118">
        <v>21.95</v>
      </c>
      <c r="H194" s="120">
        <v>15.36</v>
      </c>
      <c r="I194" s="162">
        <v>0.14000000000000001</v>
      </c>
    </row>
    <row r="195" spans="1:9">
      <c r="A195" t="s">
        <v>623</v>
      </c>
      <c r="D195" t="s">
        <v>352</v>
      </c>
      <c r="E195" t="s">
        <v>624</v>
      </c>
      <c r="F195" s="118">
        <v>19.25</v>
      </c>
      <c r="H195" s="120">
        <v>13.47</v>
      </c>
      <c r="I195" s="162">
        <v>0.15</v>
      </c>
    </row>
    <row r="196" spans="1:9">
      <c r="A196" t="s">
        <v>226</v>
      </c>
      <c r="D196" t="str">
        <f>VLOOKUP(A196,[1]Sheet3!$A:$D,4,FALSE)</f>
        <v>2"</v>
      </c>
      <c r="E196" t="s">
        <v>625</v>
      </c>
      <c r="F196" s="118">
        <v>269.79000000000002</v>
      </c>
      <c r="H196" s="120">
        <v>188.86</v>
      </c>
      <c r="I196" s="162">
        <v>4.5999999999999996</v>
      </c>
    </row>
    <row r="197" spans="1:9">
      <c r="A197" t="s">
        <v>280</v>
      </c>
      <c r="D197" t="str">
        <f>VLOOKUP(A197,[1]Sheet3!$A:$D,4,FALSE)</f>
        <v>1/2"</v>
      </c>
      <c r="E197" t="s">
        <v>626</v>
      </c>
      <c r="F197" s="118">
        <v>35.950000000000003</v>
      </c>
      <c r="H197" s="120">
        <v>21.57</v>
      </c>
      <c r="I197" s="162">
        <v>0.54</v>
      </c>
    </row>
    <row r="198" spans="1:9">
      <c r="A198" t="s">
        <v>281</v>
      </c>
      <c r="D198" t="str">
        <f>VLOOKUP(A198,[1]Sheet3!$A:$D,4,FALSE)</f>
        <v>1/2"</v>
      </c>
      <c r="E198" t="s">
        <v>627</v>
      </c>
      <c r="F198" s="118">
        <v>37.49</v>
      </c>
      <c r="H198" s="120">
        <v>22.49</v>
      </c>
      <c r="I198" s="162">
        <v>0.69</v>
      </c>
    </row>
    <row r="199" spans="1:9">
      <c r="A199" t="s">
        <v>282</v>
      </c>
      <c r="D199" t="str">
        <f>VLOOKUP(A199,[1]Sheet3!$A:$D,4,FALSE)</f>
        <v>3/4"</v>
      </c>
      <c r="E199" t="s">
        <v>628</v>
      </c>
      <c r="F199" s="118">
        <v>41.99</v>
      </c>
      <c r="H199" s="120">
        <v>25.2</v>
      </c>
      <c r="I199" s="162">
        <v>0.88</v>
      </c>
    </row>
    <row r="200" spans="1:9">
      <c r="A200" t="s">
        <v>283</v>
      </c>
      <c r="D200" t="str">
        <f>VLOOKUP(A200,[1]Sheet3!$A:$D,4,FALSE)</f>
        <v>3/4"</v>
      </c>
      <c r="E200" t="s">
        <v>629</v>
      </c>
      <c r="F200" s="118">
        <v>51.99</v>
      </c>
      <c r="H200" s="120">
        <v>31.2</v>
      </c>
      <c r="I200" s="162">
        <v>1.22</v>
      </c>
    </row>
    <row r="201" spans="1:9">
      <c r="A201" t="s">
        <v>285</v>
      </c>
      <c r="D201" t="str">
        <f>VLOOKUP(A201,[1]Sheet3!$A:$D,4,FALSE)</f>
        <v>1"</v>
      </c>
      <c r="E201" t="s">
        <v>630</v>
      </c>
      <c r="F201" s="118">
        <v>75.489999999999995</v>
      </c>
      <c r="H201" s="120">
        <v>45.29</v>
      </c>
      <c r="I201" s="162">
        <v>1.52</v>
      </c>
    </row>
    <row r="202" spans="1:9">
      <c r="A202" t="s">
        <v>286</v>
      </c>
      <c r="D202" t="str">
        <f>VLOOKUP(A202,[1]Sheet3!$A:$D,4,FALSE)</f>
        <v>1"</v>
      </c>
      <c r="E202" t="s">
        <v>631</v>
      </c>
      <c r="F202" s="118">
        <v>85.49</v>
      </c>
      <c r="H202" s="120">
        <v>51.29</v>
      </c>
      <c r="I202" s="162">
        <v>1.96</v>
      </c>
    </row>
    <row r="203" spans="1:9">
      <c r="A203" t="s">
        <v>284</v>
      </c>
      <c r="D203" t="str">
        <f>VLOOKUP(A203,[1]Sheet3!$A:$D,4,FALSE)</f>
        <v>3/4"</v>
      </c>
      <c r="E203" t="s">
        <v>632</v>
      </c>
      <c r="F203" s="118">
        <v>56.56</v>
      </c>
      <c r="H203" s="120">
        <v>33.94</v>
      </c>
      <c r="I203" s="162">
        <v>1.81</v>
      </c>
    </row>
    <row r="204" spans="1:9">
      <c r="A204" t="s">
        <v>302</v>
      </c>
      <c r="D204" t="str">
        <f>VLOOKUP(A204,[1]Sheet3!$A:$D,4,FALSE)</f>
        <v>1-1/2"</v>
      </c>
      <c r="E204" t="s">
        <v>633</v>
      </c>
      <c r="F204" s="118">
        <v>151.65</v>
      </c>
      <c r="H204" s="120">
        <v>90.99</v>
      </c>
      <c r="I204" s="162">
        <v>3.63</v>
      </c>
    </row>
    <row r="205" spans="1:9">
      <c r="A205" t="s">
        <v>303</v>
      </c>
      <c r="D205" t="str">
        <f>VLOOKUP(A205,[1]Sheet3!$A:$D,4,FALSE)</f>
        <v>1-1/2"</v>
      </c>
      <c r="E205" t="s">
        <v>634</v>
      </c>
      <c r="F205" s="118">
        <v>234.57</v>
      </c>
      <c r="H205" s="120">
        <v>140.74</v>
      </c>
      <c r="I205" s="162">
        <v>6</v>
      </c>
    </row>
    <row r="206" spans="1:9">
      <c r="A206" t="s">
        <v>304</v>
      </c>
      <c r="D206" t="str">
        <f>VLOOKUP(A206,[1]Sheet3!$A:$D,4,FALSE)</f>
        <v>2"</v>
      </c>
      <c r="E206" t="s">
        <v>635</v>
      </c>
      <c r="F206" s="118">
        <v>303.32</v>
      </c>
      <c r="H206" s="120">
        <v>181.99</v>
      </c>
      <c r="I206" s="162">
        <v>9</v>
      </c>
    </row>
    <row r="207" spans="1:9">
      <c r="A207" t="s">
        <v>305</v>
      </c>
      <c r="D207" t="str">
        <f>VLOOKUP(A207,[1]Sheet3!$A:$D,4,FALSE)</f>
        <v>3"</v>
      </c>
      <c r="E207" t="s">
        <v>636</v>
      </c>
      <c r="F207" s="118">
        <v>522.65</v>
      </c>
      <c r="H207" s="120">
        <v>313.58999999999997</v>
      </c>
      <c r="I207" s="162">
        <v>20</v>
      </c>
    </row>
    <row r="208" spans="1:9">
      <c r="A208" t="s">
        <v>288</v>
      </c>
      <c r="D208" t="s">
        <v>352</v>
      </c>
      <c r="E208" t="s">
        <v>637</v>
      </c>
      <c r="F208" s="118">
        <v>399.3</v>
      </c>
      <c r="H208" s="120">
        <v>239.58</v>
      </c>
      <c r="I208" s="162" t="e">
        <v>#N/A</v>
      </c>
    </row>
    <row r="209" spans="1:9">
      <c r="A209" t="s">
        <v>289</v>
      </c>
      <c r="D209" t="s">
        <v>352</v>
      </c>
      <c r="E209" t="s">
        <v>638</v>
      </c>
      <c r="F209" s="118">
        <v>4.49</v>
      </c>
      <c r="H209" s="120">
        <v>2.7</v>
      </c>
      <c r="I209" s="162">
        <v>0.12</v>
      </c>
    </row>
    <row r="210" spans="1:9">
      <c r="A210" t="s">
        <v>299</v>
      </c>
      <c r="D210" t="s">
        <v>352</v>
      </c>
      <c r="E210" t="s">
        <v>639</v>
      </c>
      <c r="F210" s="118">
        <v>13.78</v>
      </c>
      <c r="H210" s="120">
        <v>8.27</v>
      </c>
      <c r="I210" s="162">
        <v>0.2</v>
      </c>
    </row>
    <row r="211" spans="1:9">
      <c r="A211" t="s">
        <v>290</v>
      </c>
      <c r="D211" t="s">
        <v>352</v>
      </c>
      <c r="E211" t="s">
        <v>640</v>
      </c>
      <c r="F211" s="118">
        <v>3.49</v>
      </c>
      <c r="H211" s="120">
        <v>2.1</v>
      </c>
      <c r="I211" s="162">
        <v>0.06</v>
      </c>
    </row>
    <row r="212" spans="1:9">
      <c r="A212" t="s">
        <v>291</v>
      </c>
      <c r="D212" t="s">
        <v>352</v>
      </c>
      <c r="E212" t="s">
        <v>641</v>
      </c>
      <c r="F212" s="118">
        <v>4.99</v>
      </c>
      <c r="H212" s="120">
        <v>2.99</v>
      </c>
      <c r="I212" s="162">
        <v>0.08</v>
      </c>
    </row>
    <row r="213" spans="1:9">
      <c r="A213" t="s">
        <v>292</v>
      </c>
      <c r="D213" t="s">
        <v>352</v>
      </c>
      <c r="E213" t="s">
        <v>642</v>
      </c>
      <c r="F213" s="118">
        <v>5.49</v>
      </c>
      <c r="H213" s="120">
        <v>3.29</v>
      </c>
      <c r="I213" s="162">
        <v>0.12</v>
      </c>
    </row>
    <row r="214" spans="1:9">
      <c r="A214" t="s">
        <v>293</v>
      </c>
      <c r="D214" t="s">
        <v>352</v>
      </c>
      <c r="E214" t="s">
        <v>643</v>
      </c>
      <c r="F214" s="118">
        <v>5.25</v>
      </c>
      <c r="H214" s="120">
        <v>3.15</v>
      </c>
      <c r="I214" s="162">
        <v>0.06</v>
      </c>
    </row>
    <row r="215" spans="1:9">
      <c r="A215" t="s">
        <v>294</v>
      </c>
      <c r="D215" t="s">
        <v>352</v>
      </c>
      <c r="E215" t="s">
        <v>644</v>
      </c>
      <c r="F215" s="118">
        <v>6.25</v>
      </c>
      <c r="H215" s="120">
        <v>3.75</v>
      </c>
      <c r="I215" s="162">
        <v>0.2</v>
      </c>
    </row>
    <row r="216" spans="1:9">
      <c r="A216" t="s">
        <v>295</v>
      </c>
      <c r="D216" t="str">
        <f>VLOOKUP(A216,[1]Sheet3!$A:$D,4,FALSE)</f>
        <v>1/2"</v>
      </c>
      <c r="E216" t="s">
        <v>645</v>
      </c>
      <c r="F216" s="118">
        <v>539.99</v>
      </c>
      <c r="H216" s="120">
        <v>323.99</v>
      </c>
      <c r="I216" s="162">
        <v>30</v>
      </c>
    </row>
    <row r="217" spans="1:9">
      <c r="A217" t="s">
        <v>296</v>
      </c>
      <c r="D217" t="str">
        <f>VLOOKUP(A217,[1]Sheet3!$A:$D,4,FALSE)</f>
        <v>1/2"</v>
      </c>
      <c r="E217" t="s">
        <v>646</v>
      </c>
      <c r="F217" s="118">
        <v>4.49</v>
      </c>
      <c r="H217" s="120">
        <v>2.7</v>
      </c>
      <c r="I217" s="162">
        <v>0.2</v>
      </c>
    </row>
    <row r="218" spans="1:9">
      <c r="A218" t="s">
        <v>297</v>
      </c>
      <c r="D218" t="s">
        <v>352</v>
      </c>
      <c r="E218" t="s">
        <v>647</v>
      </c>
      <c r="F218" s="118">
        <v>5.97</v>
      </c>
      <c r="H218" s="120">
        <v>3.58</v>
      </c>
      <c r="I218" s="162">
        <v>0.16</v>
      </c>
    </row>
    <row r="219" spans="1:9">
      <c r="A219" t="s">
        <v>298</v>
      </c>
      <c r="D219" t="s">
        <v>352</v>
      </c>
      <c r="E219" t="s">
        <v>648</v>
      </c>
      <c r="F219" s="118">
        <v>7.73</v>
      </c>
      <c r="H219" s="120">
        <v>4.6399999999999997</v>
      </c>
      <c r="I219" s="162">
        <v>0.125</v>
      </c>
    </row>
    <row r="220" spans="1:9">
      <c r="A220" t="s">
        <v>649</v>
      </c>
      <c r="D220" t="s">
        <v>352</v>
      </c>
      <c r="E220" t="s">
        <v>650</v>
      </c>
      <c r="F220" s="118">
        <v>18</v>
      </c>
      <c r="H220" s="120">
        <v>18</v>
      </c>
      <c r="I220" s="162" t="e">
        <v>#N/A</v>
      </c>
    </row>
    <row r="221" spans="1:9">
      <c r="A221" t="s">
        <v>300</v>
      </c>
      <c r="D221" t="s">
        <v>352</v>
      </c>
      <c r="E221" t="s">
        <v>651</v>
      </c>
      <c r="F221" s="118">
        <v>14.83</v>
      </c>
      <c r="H221" s="120">
        <v>8.9</v>
      </c>
      <c r="I221" s="162">
        <v>3.9</v>
      </c>
    </row>
    <row r="222" spans="1:9">
      <c r="A222" t="s">
        <v>652</v>
      </c>
      <c r="D222" t="s">
        <v>352</v>
      </c>
      <c r="E222" t="s">
        <v>653</v>
      </c>
      <c r="F222" s="118">
        <v>184.99</v>
      </c>
      <c r="H222" s="120">
        <v>147.99</v>
      </c>
      <c r="I222" s="162" t="e">
        <v>#N/A</v>
      </c>
    </row>
    <row r="223" spans="1:9">
      <c r="A223" t="s">
        <v>195</v>
      </c>
      <c r="D223" t="str">
        <f>VLOOKUP(A223,[1]Sheet3!$A:$D,4,FALSE)</f>
        <v>1"</v>
      </c>
      <c r="E223" t="s">
        <v>654</v>
      </c>
      <c r="F223" s="118">
        <v>60.97</v>
      </c>
      <c r="H223" s="120">
        <v>36.58</v>
      </c>
      <c r="I223" s="162">
        <v>4</v>
      </c>
    </row>
    <row r="224" spans="1:9">
      <c r="A224" t="s">
        <v>196</v>
      </c>
      <c r="D224" t="str">
        <f>VLOOKUP(A224,[1]Sheet3!$A:$D,4,FALSE)</f>
        <v>1-1/2"</v>
      </c>
      <c r="E224" t="s">
        <v>655</v>
      </c>
      <c r="F224" s="118">
        <v>86.9</v>
      </c>
      <c r="H224" s="120">
        <v>52.14</v>
      </c>
      <c r="I224" s="162">
        <v>6</v>
      </c>
    </row>
    <row r="225" spans="1:9">
      <c r="A225" t="s">
        <v>197</v>
      </c>
      <c r="D225" t="str">
        <f>VLOOKUP(A225,[1]Sheet3!$A:$D,4,FALSE)</f>
        <v>2"</v>
      </c>
      <c r="E225" t="s">
        <v>656</v>
      </c>
      <c r="F225" s="118">
        <v>101.29</v>
      </c>
      <c r="H225" s="120">
        <v>60.77</v>
      </c>
      <c r="I225" s="162">
        <v>12</v>
      </c>
    </row>
    <row r="226" spans="1:9">
      <c r="A226" t="s">
        <v>198</v>
      </c>
      <c r="D226" t="str">
        <f>VLOOKUP(A226,[1]Sheet3!$A:$D,4,FALSE)</f>
        <v>3"</v>
      </c>
      <c r="E226" t="s">
        <v>657</v>
      </c>
      <c r="F226" s="118">
        <v>179.91</v>
      </c>
      <c r="H226" s="120">
        <v>107.95</v>
      </c>
      <c r="I226" s="162">
        <v>18</v>
      </c>
    </row>
    <row r="227" spans="1:9">
      <c r="A227" t="s">
        <v>199</v>
      </c>
      <c r="D227" t="str">
        <f>VLOOKUP(A227,[1]Sheet3!$A:$D,4,FALSE)</f>
        <v>4"</v>
      </c>
      <c r="E227" t="s">
        <v>658</v>
      </c>
      <c r="F227" s="118">
        <v>172.99</v>
      </c>
      <c r="H227" s="120">
        <v>103.79</v>
      </c>
      <c r="I227" s="162">
        <v>28</v>
      </c>
    </row>
    <row r="228" spans="1:9">
      <c r="A228" t="s">
        <v>200</v>
      </c>
      <c r="D228" t="str">
        <f>VLOOKUP(A228,[1]Sheet3!$A:$D,4,FALSE)</f>
        <v>6"</v>
      </c>
      <c r="E228" t="s">
        <v>659</v>
      </c>
      <c r="F228" s="118">
        <v>229.95</v>
      </c>
      <c r="H228" s="120">
        <v>137.97</v>
      </c>
      <c r="I228" s="162">
        <v>28</v>
      </c>
    </row>
    <row r="229" spans="1:9">
      <c r="A229" t="s">
        <v>21</v>
      </c>
      <c r="D229" t="str">
        <f>VLOOKUP(A229,[1]Sheet3!$A:$D,4,FALSE)</f>
        <v>3/4"</v>
      </c>
      <c r="E229" t="s">
        <v>660</v>
      </c>
      <c r="F229" s="118">
        <v>45.99</v>
      </c>
      <c r="H229" s="120">
        <v>27.59</v>
      </c>
      <c r="I229" s="162">
        <v>3</v>
      </c>
    </row>
    <row r="230" spans="1:9">
      <c r="A230" t="s">
        <v>661</v>
      </c>
      <c r="D230" t="str">
        <f>VLOOKUP(A230,[1]Sheet3!$A:$D,4,FALSE)</f>
        <v>3/4"</v>
      </c>
      <c r="E230" t="s">
        <v>662</v>
      </c>
      <c r="F230" s="118">
        <v>524.24</v>
      </c>
      <c r="H230" s="120">
        <v>314.54000000000002</v>
      </c>
      <c r="I230" s="162" t="e">
        <v>#N/A</v>
      </c>
    </row>
    <row r="231" spans="1:9">
      <c r="A231" t="s">
        <v>29</v>
      </c>
      <c r="D231" t="str">
        <f>VLOOKUP(A231,[1]Sheet3!$A:$D,4,FALSE)</f>
        <v>3/4"</v>
      </c>
      <c r="E231" t="s">
        <v>663</v>
      </c>
      <c r="F231" s="118">
        <v>48.29</v>
      </c>
      <c r="H231" s="120">
        <v>28.98</v>
      </c>
      <c r="I231" s="162">
        <v>3</v>
      </c>
    </row>
    <row r="232" spans="1:9">
      <c r="A232" t="s">
        <v>664</v>
      </c>
      <c r="D232" t="str">
        <f>VLOOKUP(A232,[1]Sheet3!$A:$D,4,FALSE)</f>
        <v>3/4"</v>
      </c>
      <c r="E232" t="s">
        <v>665</v>
      </c>
      <c r="F232" s="118">
        <v>82.41</v>
      </c>
      <c r="H232" s="120">
        <v>49.45</v>
      </c>
      <c r="I232" s="162">
        <v>6.05</v>
      </c>
    </row>
    <row r="233" spans="1:9">
      <c r="A233" t="s">
        <v>65</v>
      </c>
      <c r="D233" t="str">
        <f>VLOOKUP(A233,[1]Sheet3!$A:$D,4,FALSE)</f>
        <v>3/4"</v>
      </c>
      <c r="E233" t="s">
        <v>666</v>
      </c>
      <c r="F233" s="118">
        <v>14.37</v>
      </c>
      <c r="H233" s="120">
        <v>8.6199999999999992</v>
      </c>
      <c r="I233" s="162">
        <v>0.19</v>
      </c>
    </row>
    <row r="234" spans="1:9">
      <c r="A234" t="s">
        <v>81</v>
      </c>
      <c r="D234" t="str">
        <f>VLOOKUP(A234,[1]Sheet3!$A:$D,4,FALSE)</f>
        <v>3/4"</v>
      </c>
      <c r="E234" t="s">
        <v>667</v>
      </c>
      <c r="F234" s="118">
        <v>15.67</v>
      </c>
      <c r="H234" s="120">
        <v>9.4</v>
      </c>
      <c r="I234" s="162">
        <v>0.28000000000000003</v>
      </c>
    </row>
    <row r="235" spans="1:9">
      <c r="A235" t="s">
        <v>100</v>
      </c>
      <c r="D235" t="str">
        <f>VLOOKUP(A235,[1]Sheet3!$A:$D,4,FALSE)</f>
        <v>3/4"</v>
      </c>
      <c r="E235" t="s">
        <v>668</v>
      </c>
      <c r="F235" s="118">
        <v>19.88</v>
      </c>
      <c r="H235" s="120">
        <v>11.93</v>
      </c>
      <c r="I235" s="162">
        <v>0.17</v>
      </c>
    </row>
    <row r="236" spans="1:9">
      <c r="A236" t="s">
        <v>187</v>
      </c>
      <c r="D236" t="str">
        <f>VLOOKUP(A236,[1]Sheet3!$A:$D,4,FALSE)</f>
        <v>3/4"</v>
      </c>
      <c r="E236" t="s">
        <v>669</v>
      </c>
      <c r="F236" s="118">
        <v>26.7</v>
      </c>
      <c r="H236" s="120">
        <v>16.02</v>
      </c>
      <c r="I236" s="162">
        <v>0.19</v>
      </c>
    </row>
    <row r="237" spans="1:9">
      <c r="A237" t="s">
        <v>124</v>
      </c>
      <c r="D237" t="str">
        <f>VLOOKUP(A237,[1]Sheet3!$A:$D,4,FALSE)</f>
        <v>3/4"</v>
      </c>
      <c r="E237" t="s">
        <v>670</v>
      </c>
      <c r="F237" s="118">
        <v>34.69</v>
      </c>
      <c r="H237" s="120">
        <v>20.82</v>
      </c>
      <c r="I237" s="162">
        <v>0.56000000000000005</v>
      </c>
    </row>
    <row r="238" spans="1:9">
      <c r="A238" t="s">
        <v>125</v>
      </c>
      <c r="D238" t="str">
        <f>VLOOKUP(A238,[1]Sheet3!$A:$D,4,FALSE)</f>
        <v>3/4"</v>
      </c>
      <c r="E238" t="s">
        <v>671</v>
      </c>
      <c r="F238" s="118">
        <v>34.69</v>
      </c>
      <c r="H238" s="120">
        <v>20.82</v>
      </c>
      <c r="I238" s="162">
        <v>1.02</v>
      </c>
    </row>
    <row r="239" spans="1:9">
      <c r="A239" t="s">
        <v>672</v>
      </c>
      <c r="D239" t="str">
        <f>VLOOKUP(A239,[1]Sheet3!$A:$D,4,FALSE)</f>
        <v>3/4"</v>
      </c>
      <c r="E239" t="s">
        <v>673</v>
      </c>
      <c r="F239" s="118">
        <v>52.95</v>
      </c>
      <c r="H239" s="120">
        <v>31.77</v>
      </c>
      <c r="I239" s="162">
        <v>0</v>
      </c>
    </row>
    <row r="240" spans="1:9">
      <c r="A240" t="s">
        <v>166</v>
      </c>
      <c r="D240" t="str">
        <f>VLOOKUP(A240,[1]Sheet3!$A:$D,4,FALSE)</f>
        <v>3/4"</v>
      </c>
      <c r="E240" t="s">
        <v>674</v>
      </c>
      <c r="F240" s="118">
        <v>22.63</v>
      </c>
      <c r="H240" s="120">
        <v>13.58</v>
      </c>
      <c r="I240" s="162">
        <v>7.0000000000000007E-2</v>
      </c>
    </row>
    <row r="241" spans="1:9">
      <c r="A241" t="s">
        <v>228</v>
      </c>
      <c r="D241" t="str">
        <f>VLOOKUP(A241,[1]Sheet3!$A:$D,4,FALSE)</f>
        <v>3/4"</v>
      </c>
      <c r="E241" t="s">
        <v>675</v>
      </c>
      <c r="F241" s="118">
        <v>7.2</v>
      </c>
      <c r="H241" s="120">
        <v>4.32</v>
      </c>
      <c r="I241" s="162">
        <v>7.0000000000000007E-2</v>
      </c>
    </row>
    <row r="242" spans="1:9">
      <c r="A242" t="s">
        <v>37</v>
      </c>
      <c r="D242" t="str">
        <f>VLOOKUP(A242,[1]Sheet3!$A:$D,4,FALSE)</f>
        <v>3/4"</v>
      </c>
      <c r="E242" t="s">
        <v>676</v>
      </c>
      <c r="F242" s="118">
        <v>19.95</v>
      </c>
      <c r="H242" s="120">
        <v>11.97</v>
      </c>
      <c r="I242" s="162">
        <v>0.44</v>
      </c>
    </row>
    <row r="243" spans="1:9">
      <c r="A243" t="s">
        <v>209</v>
      </c>
      <c r="D243" t="str">
        <f>VLOOKUP(A243,[1]Sheet3!$A:$D,4,FALSE)</f>
        <v>3/4"</v>
      </c>
      <c r="E243" t="s">
        <v>677</v>
      </c>
      <c r="F243" s="118">
        <v>44.5</v>
      </c>
      <c r="H243" s="120">
        <v>26.7</v>
      </c>
      <c r="I243" s="162">
        <v>0.4</v>
      </c>
    </row>
    <row r="244" spans="1:9">
      <c r="A244" t="s">
        <v>678</v>
      </c>
      <c r="D244" t="str">
        <f>VLOOKUP(A244,[1]Sheet3!$A:$D,4,FALSE)</f>
        <v>3/4"</v>
      </c>
      <c r="E244" t="s">
        <v>679</v>
      </c>
      <c r="F244" s="118">
        <v>30.7</v>
      </c>
      <c r="H244" s="120">
        <v>18.420000000000002</v>
      </c>
      <c r="I244" s="162">
        <v>2.38</v>
      </c>
    </row>
    <row r="245" spans="1:9">
      <c r="A245" t="s">
        <v>211</v>
      </c>
      <c r="D245" t="str">
        <f>VLOOKUP(A245,[1]Sheet3!$A:$D,4,FALSE)</f>
        <v>3/4"</v>
      </c>
      <c r="E245" t="s">
        <v>680</v>
      </c>
      <c r="F245" s="118">
        <v>71.25</v>
      </c>
      <c r="H245" s="120">
        <v>42.75</v>
      </c>
      <c r="I245" s="162">
        <v>1.1299999999999999</v>
      </c>
    </row>
    <row r="246" spans="1:9">
      <c r="A246" t="s">
        <v>214</v>
      </c>
      <c r="D246" t="str">
        <f>VLOOKUP(A246,[1]Sheet3!$A:$D,4,FALSE)</f>
        <v>3/4"</v>
      </c>
      <c r="E246" t="s">
        <v>681</v>
      </c>
      <c r="F246" s="118">
        <v>59.7</v>
      </c>
      <c r="H246" s="120">
        <v>35.82</v>
      </c>
      <c r="I246" s="162">
        <v>0.54</v>
      </c>
    </row>
    <row r="247" spans="1:9">
      <c r="A247" t="s">
        <v>108</v>
      </c>
      <c r="D247" t="str">
        <f>VLOOKUP(A247,[1]Sheet3!$A:$D,4,FALSE)</f>
        <v>3/4"</v>
      </c>
      <c r="E247" t="s">
        <v>682</v>
      </c>
      <c r="F247" s="118">
        <v>20.45</v>
      </c>
      <c r="H247" s="120">
        <v>12.27</v>
      </c>
      <c r="I247" s="162">
        <v>0</v>
      </c>
    </row>
    <row r="248" spans="1:9">
      <c r="A248" t="s">
        <v>683</v>
      </c>
      <c r="D248" t="str">
        <f>VLOOKUP(A248,[1]Sheet3!$A:$D,4,FALSE)</f>
        <v>3/4"</v>
      </c>
      <c r="E248" t="s">
        <v>684</v>
      </c>
      <c r="F248" s="118">
        <v>2.99</v>
      </c>
      <c r="H248" s="120">
        <v>1.8</v>
      </c>
      <c r="I248" s="162">
        <v>0.5</v>
      </c>
    </row>
    <row r="249" spans="1:9">
      <c r="A249" t="s">
        <v>94</v>
      </c>
      <c r="D249" t="str">
        <f>VLOOKUP(A249,[1]Sheet3!$A:$D,4,FALSE)</f>
        <v>3/4"</v>
      </c>
      <c r="E249" t="s">
        <v>685</v>
      </c>
      <c r="F249" s="118">
        <v>30.94</v>
      </c>
      <c r="H249" s="120">
        <v>18.559999999999999</v>
      </c>
      <c r="I249" s="162">
        <v>0</v>
      </c>
    </row>
    <row r="250" spans="1:9">
      <c r="A250" t="s">
        <v>249</v>
      </c>
      <c r="D250" t="str">
        <f>VLOOKUP(A250,[1]Sheet3!$A:$D,4,FALSE)</f>
        <v>3/4"</v>
      </c>
      <c r="E250" t="s">
        <v>686</v>
      </c>
      <c r="F250" s="118">
        <v>4.55</v>
      </c>
      <c r="H250" s="120">
        <v>2.73</v>
      </c>
      <c r="I250" s="162">
        <v>0.19</v>
      </c>
    </row>
    <row r="251" spans="1:9">
      <c r="A251" t="s">
        <v>687</v>
      </c>
      <c r="D251" t="str">
        <f>VLOOKUP(A251,[1]Sheet3!$A:$D,4,FALSE)</f>
        <v>3/4"</v>
      </c>
      <c r="E251" t="s">
        <v>688</v>
      </c>
      <c r="F251" s="118">
        <v>11.65</v>
      </c>
      <c r="H251" s="120">
        <v>6.99</v>
      </c>
      <c r="I251" s="162">
        <v>0.47</v>
      </c>
    </row>
    <row r="252" spans="1:9">
      <c r="A252" t="s">
        <v>95</v>
      </c>
      <c r="D252" t="str">
        <f>VLOOKUP(A252,[1]Sheet3!$A:$D,4,FALSE)</f>
        <v>3/4"</v>
      </c>
      <c r="E252" t="s">
        <v>689</v>
      </c>
      <c r="F252" s="118">
        <v>32.1</v>
      </c>
      <c r="H252" s="120">
        <v>19.260000000000002</v>
      </c>
      <c r="I252" s="162">
        <v>1.07</v>
      </c>
    </row>
    <row r="253" spans="1:9">
      <c r="A253" t="s">
        <v>135</v>
      </c>
      <c r="D253" t="str">
        <f>VLOOKUP(A253,[1]Sheet3!$A:$D,4,FALSE)</f>
        <v>3/4"</v>
      </c>
      <c r="E253" t="s">
        <v>690</v>
      </c>
      <c r="F253" s="118">
        <v>65.97</v>
      </c>
      <c r="H253" s="120">
        <v>39.58</v>
      </c>
      <c r="I253" s="162">
        <v>0.53</v>
      </c>
    </row>
    <row r="254" spans="1:9">
      <c r="A254" t="s">
        <v>167</v>
      </c>
      <c r="D254" t="str">
        <f>VLOOKUP(A254,[1]Sheet3!$A:$D,4,FALSE)</f>
        <v>3/4"</v>
      </c>
      <c r="E254" t="s">
        <v>691</v>
      </c>
      <c r="F254" s="118">
        <v>22.57</v>
      </c>
      <c r="H254" s="120">
        <v>13.54</v>
      </c>
      <c r="I254" s="162">
        <v>0.19</v>
      </c>
    </row>
    <row r="255" spans="1:9">
      <c r="A255" t="s">
        <v>177</v>
      </c>
      <c r="D255" t="str">
        <f>VLOOKUP(A255,[1]Sheet3!$A:$D,4,FALSE)</f>
        <v>3/4"</v>
      </c>
      <c r="E255" t="s">
        <v>692</v>
      </c>
      <c r="F255" s="118">
        <v>24.47</v>
      </c>
      <c r="H255" s="120">
        <v>14.68</v>
      </c>
      <c r="I255" s="162">
        <v>1.3</v>
      </c>
    </row>
    <row r="256" spans="1:9">
      <c r="A256" t="s">
        <v>180</v>
      </c>
      <c r="D256" t="str">
        <f>VLOOKUP(A256,[1]Sheet3!$A:$D,4,FALSE)</f>
        <v>3/4"</v>
      </c>
      <c r="E256" t="s">
        <v>693</v>
      </c>
      <c r="F256" s="118">
        <v>25.95</v>
      </c>
      <c r="H256" s="120">
        <v>15.57</v>
      </c>
      <c r="I256" s="162">
        <v>22</v>
      </c>
    </row>
    <row r="257" spans="1:9">
      <c r="A257" t="s">
        <v>694</v>
      </c>
      <c r="D257" t="s">
        <v>352</v>
      </c>
      <c r="E257" t="s">
        <v>695</v>
      </c>
      <c r="F257" s="118">
        <v>1164.99</v>
      </c>
      <c r="H257" s="120">
        <v>698.99</v>
      </c>
      <c r="I257" s="162" t="e">
        <v>#N/A</v>
      </c>
    </row>
    <row r="258" spans="1:9">
      <c r="A258" t="s">
        <v>26</v>
      </c>
      <c r="D258" t="str">
        <f>VLOOKUP(A258,[1]Sheet3!$A:$D,4,FALSE)</f>
        <v>3/4"</v>
      </c>
      <c r="E258" t="s">
        <v>696</v>
      </c>
      <c r="F258" s="118">
        <v>23.74</v>
      </c>
      <c r="H258" s="120">
        <v>14.24</v>
      </c>
      <c r="I258" s="162">
        <v>1.3</v>
      </c>
    </row>
    <row r="259" spans="1:9">
      <c r="A259" t="s">
        <v>697</v>
      </c>
      <c r="D259" t="str">
        <f>VLOOKUP(A259,[1]Sheet3!$A:$D,4,FALSE)</f>
        <v>3/4"</v>
      </c>
      <c r="E259" t="s">
        <v>698</v>
      </c>
      <c r="F259" s="118">
        <v>270.58999999999997</v>
      </c>
      <c r="H259" s="120">
        <v>162.35</v>
      </c>
      <c r="I259" s="162">
        <v>1</v>
      </c>
    </row>
    <row r="260" spans="1:9">
      <c r="A260" t="s">
        <v>699</v>
      </c>
      <c r="D260" t="str">
        <f>VLOOKUP(A260,[1]Sheet3!$A:$D,4,FALSE)</f>
        <v>3/4"</v>
      </c>
      <c r="E260" t="s">
        <v>700</v>
      </c>
      <c r="F260" s="118">
        <v>26.95</v>
      </c>
      <c r="H260" s="120">
        <v>16.170000000000002</v>
      </c>
      <c r="I260" s="162">
        <v>70</v>
      </c>
    </row>
    <row r="261" spans="1:9">
      <c r="A261" t="s">
        <v>22</v>
      </c>
      <c r="D261" t="str">
        <f>VLOOKUP(A261,[1]Sheet3!$A:$D,4,FALSE)</f>
        <v>1"</v>
      </c>
      <c r="E261" t="s">
        <v>701</v>
      </c>
      <c r="F261" s="118">
        <v>65.95</v>
      </c>
      <c r="H261" s="120">
        <v>39.57</v>
      </c>
      <c r="I261" s="162">
        <v>4.2</v>
      </c>
    </row>
    <row r="262" spans="1:9">
      <c r="A262" t="s">
        <v>702</v>
      </c>
      <c r="D262" t="str">
        <f>VLOOKUP(A262,[1]Sheet3!$A:$D,4,FALSE)</f>
        <v>1"</v>
      </c>
      <c r="E262" t="s">
        <v>703</v>
      </c>
      <c r="F262" s="118">
        <v>751.87</v>
      </c>
      <c r="H262" s="120">
        <v>451.12</v>
      </c>
      <c r="I262" s="162">
        <v>1.19</v>
      </c>
    </row>
    <row r="263" spans="1:9">
      <c r="A263" t="s">
        <v>30</v>
      </c>
      <c r="D263" t="str">
        <f>VLOOKUP(A263,[1]Sheet3!$A:$D,4,FALSE)</f>
        <v>1"</v>
      </c>
      <c r="E263" t="s">
        <v>704</v>
      </c>
      <c r="F263" s="118">
        <v>72.55</v>
      </c>
      <c r="H263" s="120">
        <v>43.53</v>
      </c>
      <c r="I263" s="162">
        <v>4.2</v>
      </c>
    </row>
    <row r="264" spans="1:9">
      <c r="A264" t="s">
        <v>705</v>
      </c>
      <c r="D264" t="str">
        <f>VLOOKUP(A264,[1]Sheet3!$A:$D,4,FALSE)</f>
        <v>1"</v>
      </c>
      <c r="E264" t="s">
        <v>706</v>
      </c>
      <c r="F264" s="118">
        <v>101.81</v>
      </c>
      <c r="H264" s="120">
        <v>61.09</v>
      </c>
      <c r="I264" s="162">
        <v>7.8</v>
      </c>
    </row>
    <row r="265" spans="1:9">
      <c r="A265" t="s">
        <v>67</v>
      </c>
      <c r="D265" t="str">
        <f>VLOOKUP(A265,[1]Sheet3!$A:$D,4,FALSE)</f>
        <v>1"</v>
      </c>
      <c r="E265" t="s">
        <v>707</v>
      </c>
      <c r="F265" s="118">
        <v>22.27</v>
      </c>
      <c r="H265" s="120">
        <v>13.36</v>
      </c>
      <c r="I265" s="162">
        <v>0.36</v>
      </c>
    </row>
    <row r="266" spans="1:9">
      <c r="A266" t="s">
        <v>708</v>
      </c>
      <c r="D266" t="str">
        <f>VLOOKUP(A266,[1]Sheet3!$A:$D,4,FALSE)</f>
        <v>1"</v>
      </c>
      <c r="E266" t="s">
        <v>709</v>
      </c>
      <c r="F266" s="118">
        <v>22.37</v>
      </c>
      <c r="H266" s="120">
        <v>13.42</v>
      </c>
      <c r="I266" s="162" t="e">
        <v>#N/A</v>
      </c>
    </row>
    <row r="267" spans="1:9">
      <c r="A267" t="s">
        <v>82</v>
      </c>
      <c r="D267" t="str">
        <f>VLOOKUP(A267,[1]Sheet3!$A:$D,4,FALSE)</f>
        <v>1"</v>
      </c>
      <c r="E267" t="s">
        <v>710</v>
      </c>
      <c r="F267" s="118">
        <v>23.64</v>
      </c>
      <c r="H267" s="120">
        <v>14.19</v>
      </c>
      <c r="I267" s="162">
        <v>0.33</v>
      </c>
    </row>
    <row r="268" spans="1:9">
      <c r="A268" t="s">
        <v>711</v>
      </c>
      <c r="D268" t="str">
        <f>VLOOKUP(A268,[1]Sheet3!$A:$D,4,FALSE)</f>
        <v>1"</v>
      </c>
      <c r="E268" t="s">
        <v>712</v>
      </c>
      <c r="F268" s="118">
        <v>23.76</v>
      </c>
      <c r="H268" s="120">
        <v>14.25</v>
      </c>
      <c r="I268" s="162" t="e">
        <v>#N/A</v>
      </c>
    </row>
    <row r="269" spans="1:9">
      <c r="A269" t="s">
        <v>88</v>
      </c>
      <c r="D269" t="str">
        <f>VLOOKUP(A269,[1]Sheet3!$A:$D,4,FALSE)</f>
        <v>1"</v>
      </c>
      <c r="E269" t="s">
        <v>713</v>
      </c>
      <c r="F269" s="118">
        <v>23.94</v>
      </c>
      <c r="H269" s="120">
        <v>14.36</v>
      </c>
      <c r="I269" s="162">
        <v>0.5</v>
      </c>
    </row>
    <row r="270" spans="1:9">
      <c r="A270" t="s">
        <v>101</v>
      </c>
      <c r="D270" t="str">
        <f>VLOOKUP(A270,[1]Sheet3!$A:$D,4,FALSE)</f>
        <v>1"</v>
      </c>
      <c r="E270" t="s">
        <v>714</v>
      </c>
      <c r="F270" s="118">
        <v>28.05</v>
      </c>
      <c r="H270" s="120">
        <v>16.829999999999998</v>
      </c>
      <c r="I270" s="162">
        <v>0.31</v>
      </c>
    </row>
    <row r="271" spans="1:9">
      <c r="A271" t="s">
        <v>715</v>
      </c>
      <c r="D271" t="str">
        <f>VLOOKUP(A271,[1]Sheet3!$A:$D,4,FALSE)</f>
        <v>1"</v>
      </c>
      <c r="E271" t="s">
        <v>716</v>
      </c>
      <c r="F271" s="118">
        <v>28.3</v>
      </c>
      <c r="H271" s="120">
        <v>16.98</v>
      </c>
      <c r="I271" s="162" t="e">
        <v>#N/A</v>
      </c>
    </row>
    <row r="272" spans="1:9">
      <c r="A272" t="s">
        <v>188</v>
      </c>
      <c r="D272" t="str">
        <f>VLOOKUP(A272,[1]Sheet3!$A:$D,4,FALSE)</f>
        <v>1"</v>
      </c>
      <c r="E272" t="s">
        <v>717</v>
      </c>
      <c r="F272" s="118">
        <v>34.950000000000003</v>
      </c>
      <c r="H272" s="120">
        <v>20.97</v>
      </c>
      <c r="I272" s="162">
        <v>0.3</v>
      </c>
    </row>
    <row r="273" spans="1:9">
      <c r="A273" t="s">
        <v>126</v>
      </c>
      <c r="D273" t="str">
        <f>VLOOKUP(A273,[1]Sheet3!$A:$D,4,FALSE)</f>
        <v>1"</v>
      </c>
      <c r="E273" t="s">
        <v>718</v>
      </c>
      <c r="F273" s="118">
        <v>41.65</v>
      </c>
      <c r="H273" s="120">
        <v>24.99</v>
      </c>
      <c r="I273" s="162">
        <v>1.05</v>
      </c>
    </row>
    <row r="274" spans="1:9">
      <c r="A274" t="s">
        <v>128</v>
      </c>
      <c r="D274" t="str">
        <f>VLOOKUP(A274,[1]Sheet3!$A:$D,4,FALSE)</f>
        <v>1"</v>
      </c>
      <c r="E274" t="s">
        <v>719</v>
      </c>
      <c r="F274" s="118">
        <v>41.65</v>
      </c>
      <c r="H274" s="120">
        <v>24.99</v>
      </c>
      <c r="I274" s="162">
        <v>1.05</v>
      </c>
    </row>
    <row r="275" spans="1:9">
      <c r="A275" t="s">
        <v>127</v>
      </c>
      <c r="D275" t="str">
        <f>VLOOKUP(A275,[1]Sheet3!$A:$D,4,FALSE)</f>
        <v>1"</v>
      </c>
      <c r="E275" t="s">
        <v>720</v>
      </c>
      <c r="F275" s="118">
        <v>41.65</v>
      </c>
      <c r="H275" s="120">
        <v>24.99</v>
      </c>
      <c r="I275" s="162">
        <v>1.25</v>
      </c>
    </row>
    <row r="276" spans="1:9">
      <c r="A276" t="s">
        <v>721</v>
      </c>
      <c r="D276" t="str">
        <f>VLOOKUP(A276,[1]Sheet3!$A:$D,4,FALSE)</f>
        <v>1"</v>
      </c>
      <c r="E276" t="s">
        <v>722</v>
      </c>
      <c r="F276" s="118">
        <v>41.9</v>
      </c>
      <c r="H276" s="120">
        <v>25.14</v>
      </c>
      <c r="I276" s="162" t="e">
        <v>#N/A</v>
      </c>
    </row>
    <row r="277" spans="1:9">
      <c r="A277" t="s">
        <v>153</v>
      </c>
      <c r="D277" t="str">
        <f>VLOOKUP(A277,[1]Sheet3!$A:$D,4,FALSE)</f>
        <v>1"</v>
      </c>
      <c r="E277" t="s">
        <v>723</v>
      </c>
      <c r="F277" s="118">
        <v>40.97</v>
      </c>
      <c r="H277" s="120">
        <v>24.58</v>
      </c>
      <c r="I277" s="162">
        <v>1.24</v>
      </c>
    </row>
    <row r="278" spans="1:9">
      <c r="A278" t="s">
        <v>154</v>
      </c>
      <c r="D278" t="str">
        <f>VLOOKUP(A278,[1]Sheet3!$A:$D,4,FALSE)</f>
        <v>1"</v>
      </c>
      <c r="E278" t="s">
        <v>724</v>
      </c>
      <c r="F278" s="118">
        <v>40.97</v>
      </c>
      <c r="H278" s="120">
        <v>24.58</v>
      </c>
      <c r="I278" s="162">
        <v>1.24</v>
      </c>
    </row>
    <row r="279" spans="1:9">
      <c r="A279" t="s">
        <v>725</v>
      </c>
      <c r="D279" t="str">
        <f>VLOOKUP(A279,[1]Sheet3!$A:$D,4,FALSE)</f>
        <v>1"</v>
      </c>
      <c r="E279" t="s">
        <v>726</v>
      </c>
      <c r="F279" s="118">
        <v>53.95</v>
      </c>
      <c r="H279" s="120">
        <v>32.369999999999997</v>
      </c>
      <c r="I279" s="162">
        <v>0.33</v>
      </c>
    </row>
    <row r="280" spans="1:9">
      <c r="A280" t="s">
        <v>168</v>
      </c>
      <c r="D280" t="str">
        <f>VLOOKUP(A280,[1]Sheet3!$A:$D,4,FALSE)</f>
        <v>1"</v>
      </c>
      <c r="E280" t="s">
        <v>727</v>
      </c>
      <c r="F280" s="118">
        <v>28.27</v>
      </c>
      <c r="H280" s="120">
        <v>16.96</v>
      </c>
      <c r="I280" s="162">
        <v>0.1</v>
      </c>
    </row>
    <row r="281" spans="1:9">
      <c r="A281" t="s">
        <v>229</v>
      </c>
      <c r="D281" t="str">
        <f>VLOOKUP(A281,[1]Sheet3!$A:$D,4,FALSE)</f>
        <v>1"</v>
      </c>
      <c r="E281" t="s">
        <v>728</v>
      </c>
      <c r="F281" s="118">
        <v>7.95</v>
      </c>
      <c r="H281" s="120">
        <v>4.7699999999999996</v>
      </c>
      <c r="I281" s="162">
        <v>0.1</v>
      </c>
    </row>
    <row r="282" spans="1:9">
      <c r="A282" t="s">
        <v>38</v>
      </c>
      <c r="D282" t="str">
        <f>VLOOKUP(A282,[1]Sheet3!$A:$D,4,FALSE)</f>
        <v>1"</v>
      </c>
      <c r="E282" t="s">
        <v>729</v>
      </c>
      <c r="F282" s="118">
        <v>23.68</v>
      </c>
      <c r="H282" s="120">
        <v>14.21</v>
      </c>
      <c r="I282" s="162">
        <v>0.5</v>
      </c>
    </row>
    <row r="283" spans="1:9">
      <c r="A283" t="s">
        <v>730</v>
      </c>
      <c r="D283" t="str">
        <f>VLOOKUP(A283,[1]Sheet3!$A:$D,4,FALSE)</f>
        <v>1"</v>
      </c>
      <c r="E283" t="s">
        <v>731</v>
      </c>
      <c r="F283" s="118">
        <v>23.68</v>
      </c>
      <c r="H283" s="120">
        <v>14.21</v>
      </c>
      <c r="I283" s="162" t="e">
        <v>#N/A</v>
      </c>
    </row>
    <row r="284" spans="1:9">
      <c r="A284" t="s">
        <v>210</v>
      </c>
      <c r="D284" t="str">
        <f>VLOOKUP(A284,[1]Sheet3!$A:$D,4,FALSE)</f>
        <v>1"</v>
      </c>
      <c r="E284" t="s">
        <v>732</v>
      </c>
      <c r="F284" s="118">
        <v>44.29</v>
      </c>
      <c r="H284" s="120">
        <v>26.58</v>
      </c>
      <c r="I284" s="162">
        <v>1.71</v>
      </c>
    </row>
    <row r="285" spans="1:9">
      <c r="A285" t="s">
        <v>733</v>
      </c>
      <c r="D285" t="str">
        <f>VLOOKUP(A285,[1]Sheet3!$A:$D,4,FALSE)</f>
        <v>1"</v>
      </c>
      <c r="E285" t="s">
        <v>734</v>
      </c>
      <c r="F285" s="118">
        <v>39.99</v>
      </c>
      <c r="H285" s="120">
        <v>23.99</v>
      </c>
      <c r="I285" s="162">
        <v>2.66</v>
      </c>
    </row>
    <row r="286" spans="1:9">
      <c r="A286" t="s">
        <v>735</v>
      </c>
      <c r="D286" t="str">
        <f>VLOOKUP(A286,[1]Sheet3!$A:$D,4,FALSE)</f>
        <v>1"</v>
      </c>
      <c r="E286" t="s">
        <v>736</v>
      </c>
      <c r="F286" s="118">
        <v>44.94</v>
      </c>
      <c r="H286" s="120">
        <v>26.97</v>
      </c>
      <c r="I286" s="162" t="e">
        <v>#N/A</v>
      </c>
    </row>
    <row r="287" spans="1:9">
      <c r="A287" t="s">
        <v>212</v>
      </c>
      <c r="D287" t="str">
        <f>VLOOKUP(A287,[1]Sheet3!$A:$D,4,FALSE)</f>
        <v>1"</v>
      </c>
      <c r="E287" t="s">
        <v>737</v>
      </c>
      <c r="F287" s="118">
        <v>71.13</v>
      </c>
      <c r="H287" s="120">
        <v>42.68</v>
      </c>
      <c r="I287" s="162">
        <v>1.98</v>
      </c>
    </row>
    <row r="288" spans="1:9">
      <c r="A288" t="s">
        <v>215</v>
      </c>
      <c r="D288" t="str">
        <f>VLOOKUP(A288,[1]Sheet3!$A:$D,4,FALSE)</f>
        <v>1"</v>
      </c>
      <c r="E288" t="s">
        <v>738</v>
      </c>
      <c r="F288" s="118">
        <v>69.75</v>
      </c>
      <c r="H288" s="120">
        <v>41.85</v>
      </c>
      <c r="I288" s="162">
        <v>1</v>
      </c>
    </row>
    <row r="289" spans="1:9">
      <c r="A289" t="s">
        <v>739</v>
      </c>
      <c r="D289" t="str">
        <f>VLOOKUP(A289,[1]Sheet3!$A:$D,4,FALSE)</f>
        <v>1"</v>
      </c>
      <c r="E289" t="s">
        <v>740</v>
      </c>
      <c r="F289" s="118">
        <v>44.99</v>
      </c>
      <c r="H289" s="120">
        <v>26.99</v>
      </c>
      <c r="I289" s="162">
        <v>1.71</v>
      </c>
    </row>
    <row r="290" spans="1:9">
      <c r="A290" t="s">
        <v>741</v>
      </c>
      <c r="D290" t="str">
        <f>VLOOKUP(A290,[1]Sheet3!$A:$D,4,FALSE)</f>
        <v>1"</v>
      </c>
      <c r="E290" t="s">
        <v>742</v>
      </c>
      <c r="F290" s="118">
        <v>48.73</v>
      </c>
      <c r="H290" s="120">
        <v>29.24</v>
      </c>
      <c r="I290" s="162">
        <v>0.7</v>
      </c>
    </row>
    <row r="291" spans="1:9">
      <c r="A291" t="s">
        <v>109</v>
      </c>
      <c r="D291" t="str">
        <f>VLOOKUP(A291,[1]Sheet3!$A:$D,4,FALSE)</f>
        <v>1"</v>
      </c>
      <c r="E291" t="s">
        <v>743</v>
      </c>
      <c r="F291" s="118">
        <v>32.090000000000003</v>
      </c>
      <c r="H291" s="120">
        <v>19.260000000000002</v>
      </c>
      <c r="I291" s="162">
        <v>0.01</v>
      </c>
    </row>
    <row r="292" spans="1:9">
      <c r="A292" t="s">
        <v>744</v>
      </c>
      <c r="D292" t="str">
        <f>VLOOKUP(A292,[1]Sheet3!$A:$D,4,FALSE)</f>
        <v>1"</v>
      </c>
      <c r="E292" t="s">
        <v>745</v>
      </c>
      <c r="F292" s="118">
        <v>3.09</v>
      </c>
      <c r="H292" s="120">
        <v>1.85</v>
      </c>
      <c r="I292" s="162">
        <v>0.01</v>
      </c>
    </row>
    <row r="293" spans="1:9">
      <c r="A293" t="s">
        <v>746</v>
      </c>
      <c r="D293" t="str">
        <f>VLOOKUP(A293,[1]Sheet3!$A:$D,4,FALSE)</f>
        <v>1"</v>
      </c>
      <c r="E293" t="s">
        <v>747</v>
      </c>
      <c r="F293" s="118">
        <v>3.09</v>
      </c>
      <c r="H293" s="120">
        <v>1.85</v>
      </c>
      <c r="I293" s="162">
        <v>0</v>
      </c>
    </row>
    <row r="294" spans="1:9">
      <c r="A294" t="s">
        <v>748</v>
      </c>
      <c r="D294" t="str">
        <f>VLOOKUP(A294,[1]Sheet3!$A:$D,4,FALSE)</f>
        <v>1"</v>
      </c>
      <c r="E294" t="s">
        <v>749</v>
      </c>
      <c r="F294" s="118">
        <v>3.09</v>
      </c>
      <c r="H294" s="120">
        <v>1.85</v>
      </c>
      <c r="I294" s="162">
        <v>0.5</v>
      </c>
    </row>
    <row r="295" spans="1:9">
      <c r="A295" t="s">
        <v>96</v>
      </c>
      <c r="D295" t="str">
        <f>VLOOKUP(A295,[1]Sheet3!$A:$D,4,FALSE)</f>
        <v>1"</v>
      </c>
      <c r="E295" t="s">
        <v>750</v>
      </c>
      <c r="F295" s="118">
        <v>37.97</v>
      </c>
      <c r="H295" s="120">
        <v>22.78</v>
      </c>
      <c r="I295" s="162">
        <v>0</v>
      </c>
    </row>
    <row r="296" spans="1:9">
      <c r="A296" t="s">
        <v>250</v>
      </c>
      <c r="D296" t="str">
        <f>VLOOKUP(A296,[1]Sheet3!$A:$D,4,FALSE)</f>
        <v>1"</v>
      </c>
      <c r="E296" t="s">
        <v>751</v>
      </c>
      <c r="F296" s="118">
        <v>5.0999999999999996</v>
      </c>
      <c r="H296" s="120">
        <v>3.06</v>
      </c>
      <c r="I296" s="162">
        <v>0.44</v>
      </c>
    </row>
    <row r="297" spans="1:9">
      <c r="A297" t="s">
        <v>752</v>
      </c>
      <c r="D297" t="str">
        <f>VLOOKUP(A297,[1]Sheet3!$A:$D,4,FALSE)</f>
        <v>1"</v>
      </c>
      <c r="E297" t="s">
        <v>753</v>
      </c>
      <c r="F297" s="118">
        <v>13.15</v>
      </c>
      <c r="H297" s="120">
        <v>7.89</v>
      </c>
      <c r="I297" s="162">
        <v>0.88</v>
      </c>
    </row>
    <row r="298" spans="1:9">
      <c r="A298" t="s">
        <v>98</v>
      </c>
      <c r="D298" t="str">
        <f>VLOOKUP(A298,[1]Sheet3!$A:$D,4,FALSE)</f>
        <v>1"</v>
      </c>
      <c r="E298" t="s">
        <v>754</v>
      </c>
      <c r="F298" s="118">
        <v>37.69</v>
      </c>
      <c r="H298" s="120">
        <v>22.61</v>
      </c>
      <c r="I298" s="162">
        <v>0.88</v>
      </c>
    </row>
    <row r="299" spans="1:9">
      <c r="A299" t="s">
        <v>97</v>
      </c>
      <c r="D299" t="str">
        <f>VLOOKUP(A299,[1]Sheet3!$A:$D,4,FALSE)</f>
        <v>1"</v>
      </c>
      <c r="E299" t="s">
        <v>755</v>
      </c>
      <c r="F299" s="118">
        <v>37.69</v>
      </c>
      <c r="H299" s="120">
        <v>22.61</v>
      </c>
      <c r="I299" s="162">
        <v>1.23</v>
      </c>
    </row>
    <row r="300" spans="1:9">
      <c r="A300" t="s">
        <v>118</v>
      </c>
      <c r="D300" t="str">
        <f>VLOOKUP(A300,[1]Sheet3!$A:$D,4,FALSE)</f>
        <v>1"</v>
      </c>
      <c r="E300" t="s">
        <v>756</v>
      </c>
      <c r="F300" s="118">
        <v>27.95</v>
      </c>
      <c r="H300" s="120">
        <v>16.77</v>
      </c>
      <c r="I300" s="162">
        <v>0.28999999999999998</v>
      </c>
    </row>
    <row r="301" spans="1:9">
      <c r="A301" t="s">
        <v>155</v>
      </c>
      <c r="D301" t="str">
        <f>VLOOKUP(A301,[1]Sheet3!$A:$D,4,FALSE)</f>
        <v>1"</v>
      </c>
      <c r="E301" t="s">
        <v>757</v>
      </c>
      <c r="F301" s="118">
        <v>40.97</v>
      </c>
      <c r="H301" s="120">
        <v>24.58</v>
      </c>
      <c r="I301" s="162">
        <v>0.93</v>
      </c>
    </row>
    <row r="302" spans="1:9">
      <c r="A302" t="s">
        <v>169</v>
      </c>
      <c r="D302" t="str">
        <f>VLOOKUP(A302,[1]Sheet3!$A:$D,4,FALSE)</f>
        <v>1"</v>
      </c>
      <c r="E302" t="s">
        <v>758</v>
      </c>
      <c r="F302" s="118">
        <v>28.27</v>
      </c>
      <c r="H302" s="120">
        <v>16.96</v>
      </c>
      <c r="I302" s="162">
        <v>0.27</v>
      </c>
    </row>
    <row r="303" spans="1:9">
      <c r="A303" t="s">
        <v>759</v>
      </c>
      <c r="D303" t="str">
        <f>VLOOKUP(A303,[1]Sheet3!$A:$D,4,FALSE)</f>
        <v>1"</v>
      </c>
      <c r="E303" t="s">
        <v>760</v>
      </c>
      <c r="F303" s="118">
        <v>28.52</v>
      </c>
      <c r="H303" s="120">
        <v>17.11</v>
      </c>
      <c r="I303" s="162" t="e">
        <v>#N/A</v>
      </c>
    </row>
    <row r="304" spans="1:9">
      <c r="A304" t="s">
        <v>73</v>
      </c>
      <c r="D304" t="str">
        <f>VLOOKUP(A304,[1]Sheet3!$A:$D,4,FALSE)</f>
        <v>1"</v>
      </c>
      <c r="E304" t="s">
        <v>761</v>
      </c>
      <c r="F304" s="118">
        <v>22.86</v>
      </c>
      <c r="H304" s="120">
        <v>13.71</v>
      </c>
      <c r="I304" s="162">
        <v>0.63</v>
      </c>
    </row>
    <row r="305" spans="1:9">
      <c r="A305" t="s">
        <v>143</v>
      </c>
      <c r="D305" t="str">
        <f>VLOOKUP(A305,[1]Sheet3!$A:$D,4,FALSE)</f>
        <v>1"</v>
      </c>
      <c r="E305" t="s">
        <v>762</v>
      </c>
      <c r="F305" s="118">
        <v>33.119999999999997</v>
      </c>
      <c r="H305" s="120">
        <v>19.87</v>
      </c>
      <c r="I305" s="162">
        <v>0.01</v>
      </c>
    </row>
    <row r="306" spans="1:9">
      <c r="A306" t="s">
        <v>256</v>
      </c>
      <c r="D306" t="str">
        <f>VLOOKUP(A306,[1]Sheet3!$A:$D,4,FALSE)</f>
        <v>1"</v>
      </c>
      <c r="E306" t="s">
        <v>763</v>
      </c>
      <c r="F306" s="118">
        <v>3.35</v>
      </c>
      <c r="H306" s="120">
        <v>2.0099999999999998</v>
      </c>
      <c r="I306" s="162">
        <v>0.31</v>
      </c>
    </row>
    <row r="307" spans="1:9">
      <c r="A307" t="s">
        <v>170</v>
      </c>
      <c r="D307" t="str">
        <f>VLOOKUP(A307,[1]Sheet3!$A:$D,4,FALSE)</f>
        <v>1"</v>
      </c>
      <c r="E307" t="s">
        <v>764</v>
      </c>
      <c r="F307" s="118">
        <v>28.32</v>
      </c>
      <c r="H307" s="120">
        <v>16.989999999999998</v>
      </c>
      <c r="I307" s="162">
        <v>0.35</v>
      </c>
    </row>
    <row r="308" spans="1:9">
      <c r="A308" t="s">
        <v>765</v>
      </c>
      <c r="D308" t="str">
        <f>VLOOKUP(A308,[1]Sheet3!$A:$D,4,FALSE)</f>
        <v>1"</v>
      </c>
      <c r="E308" t="s">
        <v>766</v>
      </c>
      <c r="F308" s="118">
        <v>28.57</v>
      </c>
      <c r="H308" s="120">
        <v>17.14</v>
      </c>
      <c r="I308" s="162" t="e">
        <v>#N/A</v>
      </c>
    </row>
    <row r="309" spans="1:9">
      <c r="A309" t="s">
        <v>178</v>
      </c>
      <c r="D309" t="str">
        <f>VLOOKUP(A309,[1]Sheet3!$A:$D,4,FALSE)</f>
        <v>1"</v>
      </c>
      <c r="E309" t="s">
        <v>767</v>
      </c>
      <c r="F309" s="118">
        <v>32.07</v>
      </c>
      <c r="H309" s="120">
        <v>19.239999999999998</v>
      </c>
      <c r="I309" s="162">
        <v>1.5</v>
      </c>
    </row>
    <row r="310" spans="1:9">
      <c r="A310" t="s">
        <v>181</v>
      </c>
      <c r="D310" t="str">
        <f>VLOOKUP(A310,[1]Sheet3!$A:$D,4,FALSE)</f>
        <v>1"</v>
      </c>
      <c r="E310" t="s">
        <v>768</v>
      </c>
      <c r="F310" s="118">
        <v>33.75</v>
      </c>
      <c r="H310" s="120">
        <v>20.25</v>
      </c>
      <c r="I310" s="162">
        <v>1.72</v>
      </c>
    </row>
    <row r="311" spans="1:9">
      <c r="A311" t="s">
        <v>136</v>
      </c>
      <c r="D311" t="str">
        <f>VLOOKUP(A311,[1]Sheet3!$A:$D,4,FALSE)</f>
        <v>1"</v>
      </c>
      <c r="E311" t="s">
        <v>769</v>
      </c>
      <c r="F311" s="118">
        <v>80.52</v>
      </c>
      <c r="H311" s="120">
        <v>48.31</v>
      </c>
      <c r="I311" s="162">
        <v>0.86</v>
      </c>
    </row>
    <row r="312" spans="1:9">
      <c r="A312" t="s">
        <v>182</v>
      </c>
      <c r="D312" t="str">
        <f>VLOOKUP(A312,[1]Sheet3!$A:$D,4,FALSE)</f>
        <v>1"</v>
      </c>
      <c r="E312" t="s">
        <v>770</v>
      </c>
      <c r="F312" s="118">
        <v>33.75</v>
      </c>
      <c r="H312" s="120">
        <v>20.25</v>
      </c>
      <c r="I312" s="162">
        <v>27</v>
      </c>
    </row>
    <row r="313" spans="1:9">
      <c r="A313" t="s">
        <v>314</v>
      </c>
      <c r="D313" t="str">
        <f>VLOOKUP(A313,[1]Sheet3!$A:$D,4,FALSE)</f>
        <v>1"</v>
      </c>
      <c r="E313" t="s">
        <v>771</v>
      </c>
      <c r="F313" s="118">
        <v>517.94000000000005</v>
      </c>
      <c r="H313" s="120">
        <v>310.76</v>
      </c>
      <c r="I313" s="162">
        <v>9</v>
      </c>
    </row>
    <row r="314" spans="1:9">
      <c r="A314" t="s">
        <v>318</v>
      </c>
      <c r="D314" t="str">
        <f>VLOOKUP(A314,[1]Sheet3!$A:$D,4,FALSE)</f>
        <v>1"</v>
      </c>
      <c r="E314" t="s">
        <v>772</v>
      </c>
      <c r="F314" s="118">
        <v>374.99</v>
      </c>
      <c r="H314" s="120">
        <v>224.99</v>
      </c>
      <c r="I314" s="162">
        <v>34</v>
      </c>
    </row>
    <row r="315" spans="1:9">
      <c r="A315" t="s">
        <v>315</v>
      </c>
      <c r="D315" t="str">
        <f>VLOOKUP(A315,[1]Sheet3!$A:$D,4,FALSE)</f>
        <v>1"</v>
      </c>
      <c r="E315" t="s">
        <v>773</v>
      </c>
      <c r="F315" s="118">
        <v>724.99</v>
      </c>
      <c r="H315" s="120">
        <v>434.99</v>
      </c>
      <c r="I315" s="162">
        <v>11.6</v>
      </c>
    </row>
    <row r="316" spans="1:9">
      <c r="A316" t="s">
        <v>319</v>
      </c>
      <c r="D316" t="str">
        <f>VLOOKUP(A316,[1]Sheet3!$A:$D,4,FALSE)</f>
        <v>1"</v>
      </c>
      <c r="E316" t="s">
        <v>774</v>
      </c>
      <c r="F316" s="118">
        <v>474.99</v>
      </c>
      <c r="H316" s="120">
        <v>284.99</v>
      </c>
      <c r="I316" s="162">
        <v>66</v>
      </c>
    </row>
    <row r="317" spans="1:9">
      <c r="A317" t="s">
        <v>316</v>
      </c>
      <c r="D317" t="str">
        <f>VLOOKUP(A317,[1]Sheet3!$A:$D,4,FALSE)</f>
        <v>1"</v>
      </c>
      <c r="E317" t="s">
        <v>775</v>
      </c>
      <c r="F317" s="118">
        <v>1064.99</v>
      </c>
      <c r="H317" s="120">
        <v>638.99</v>
      </c>
      <c r="I317" s="162">
        <v>12</v>
      </c>
    </row>
    <row r="318" spans="1:9">
      <c r="A318" t="s">
        <v>317</v>
      </c>
      <c r="D318" t="str">
        <f>VLOOKUP(A318,[1]Sheet3!$A:$D,4,FALSE)</f>
        <v>1"</v>
      </c>
      <c r="E318" t="s">
        <v>776</v>
      </c>
      <c r="F318" s="118">
        <v>1294.99</v>
      </c>
      <c r="H318" s="120">
        <v>776.99</v>
      </c>
      <c r="I318" s="162">
        <v>15</v>
      </c>
    </row>
    <row r="319" spans="1:9">
      <c r="A319" t="s">
        <v>329</v>
      </c>
      <c r="D319" t="s">
        <v>352</v>
      </c>
      <c r="E319" t="s">
        <v>777</v>
      </c>
      <c r="F319" s="118">
        <v>1395</v>
      </c>
      <c r="H319" s="120">
        <v>837</v>
      </c>
      <c r="I319" s="162" t="e">
        <v>#N/A</v>
      </c>
    </row>
    <row r="320" spans="1:9">
      <c r="A320" t="s">
        <v>27</v>
      </c>
      <c r="D320" t="str">
        <f>VLOOKUP(A320,[1]Sheet3!$A:$D,4,FALSE)</f>
        <v>1"</v>
      </c>
      <c r="E320" t="s">
        <v>778</v>
      </c>
      <c r="F320" s="118">
        <v>34.520000000000003</v>
      </c>
      <c r="H320" s="120">
        <v>20.71</v>
      </c>
      <c r="I320" s="162">
        <v>1.5</v>
      </c>
    </row>
    <row r="321" spans="1:9">
      <c r="A321" t="s">
        <v>779</v>
      </c>
      <c r="D321" t="str">
        <f>VLOOKUP(A321,[1]Sheet3!$A:$D,4,FALSE)</f>
        <v>1"</v>
      </c>
      <c r="E321" t="s">
        <v>780</v>
      </c>
      <c r="F321" s="118">
        <v>399.57</v>
      </c>
      <c r="H321" s="120">
        <v>239.74</v>
      </c>
      <c r="I321" s="162">
        <v>1.6</v>
      </c>
    </row>
    <row r="322" spans="1:9">
      <c r="A322" t="s">
        <v>781</v>
      </c>
      <c r="D322" t="s">
        <v>352</v>
      </c>
      <c r="E322" t="s">
        <v>782</v>
      </c>
      <c r="F322" s="118">
        <v>9.15</v>
      </c>
      <c r="H322" s="120">
        <v>5.49</v>
      </c>
      <c r="I322" s="162">
        <v>0.02</v>
      </c>
    </row>
    <row r="323" spans="1:9">
      <c r="A323" t="s">
        <v>783</v>
      </c>
      <c r="D323" t="s">
        <v>352</v>
      </c>
      <c r="E323" t="s">
        <v>784</v>
      </c>
      <c r="F323" s="118">
        <v>3.09</v>
      </c>
      <c r="H323" s="120">
        <v>1.85</v>
      </c>
      <c r="I323" s="162">
        <v>0.25</v>
      </c>
    </row>
    <row r="324" spans="1:9">
      <c r="A324" t="s">
        <v>785</v>
      </c>
      <c r="D324" t="s">
        <v>352</v>
      </c>
      <c r="E324" t="s">
        <v>786</v>
      </c>
      <c r="F324" s="118">
        <v>8.74</v>
      </c>
      <c r="H324" s="120">
        <v>5.24</v>
      </c>
      <c r="I324" s="162">
        <v>0.24</v>
      </c>
    </row>
    <row r="325" spans="1:9">
      <c r="A325" t="s">
        <v>787</v>
      </c>
      <c r="D325" t="s">
        <v>352</v>
      </c>
      <c r="E325" t="s">
        <v>788</v>
      </c>
      <c r="F325" s="118">
        <v>8.74</v>
      </c>
      <c r="H325" s="120">
        <v>5.24</v>
      </c>
      <c r="I325" s="162">
        <v>0.18</v>
      </c>
    </row>
    <row r="326" spans="1:9">
      <c r="A326" t="s">
        <v>789</v>
      </c>
      <c r="D326" t="s">
        <v>352</v>
      </c>
      <c r="E326" t="s">
        <v>790</v>
      </c>
      <c r="F326" s="118">
        <v>8.74</v>
      </c>
      <c r="H326" s="120">
        <v>5.24</v>
      </c>
      <c r="I326" s="162">
        <v>0.21</v>
      </c>
    </row>
    <row r="327" spans="1:9">
      <c r="A327" t="s">
        <v>791</v>
      </c>
      <c r="D327" t="s">
        <v>352</v>
      </c>
      <c r="E327" t="s">
        <v>792</v>
      </c>
      <c r="F327" s="118">
        <v>9.35</v>
      </c>
      <c r="H327" s="120">
        <v>5.61</v>
      </c>
      <c r="I327" s="162">
        <v>0</v>
      </c>
    </row>
    <row r="328" spans="1:9">
      <c r="A328" t="s">
        <v>793</v>
      </c>
      <c r="D328" t="s">
        <v>352</v>
      </c>
      <c r="E328" t="s">
        <v>794</v>
      </c>
      <c r="F328" s="118">
        <v>2.99</v>
      </c>
      <c r="H328" s="120">
        <v>1.8</v>
      </c>
      <c r="I328" s="162">
        <v>0.18</v>
      </c>
    </row>
    <row r="329" spans="1:9">
      <c r="A329" t="s">
        <v>795</v>
      </c>
      <c r="D329" t="s">
        <v>352</v>
      </c>
      <c r="E329" t="s">
        <v>796</v>
      </c>
      <c r="F329" s="118">
        <v>7.97</v>
      </c>
      <c r="H329" s="120">
        <v>4.78</v>
      </c>
      <c r="I329" s="162">
        <v>0.11</v>
      </c>
    </row>
    <row r="330" spans="1:9">
      <c r="A330" t="s">
        <v>797</v>
      </c>
      <c r="D330" t="s">
        <v>352</v>
      </c>
      <c r="E330" t="s">
        <v>798</v>
      </c>
      <c r="F330" s="118">
        <v>7.97</v>
      </c>
      <c r="H330" s="120">
        <v>4.78</v>
      </c>
      <c r="I330" s="162">
        <v>8.4</v>
      </c>
    </row>
    <row r="331" spans="1:9">
      <c r="A331" t="s">
        <v>23</v>
      </c>
      <c r="D331" t="str">
        <f>VLOOKUP(A331,[1]Sheet3!$A:$D,4,FALSE)</f>
        <v>1.5"</v>
      </c>
      <c r="E331" t="s">
        <v>799</v>
      </c>
      <c r="F331" s="118">
        <v>99.29</v>
      </c>
      <c r="H331" s="120">
        <v>59.57</v>
      </c>
      <c r="I331" s="162">
        <v>8.4</v>
      </c>
    </row>
    <row r="332" spans="1:9">
      <c r="A332" t="s">
        <v>31</v>
      </c>
      <c r="D332" t="str">
        <f>VLOOKUP(A332,[1]Sheet3!$A:$D,4,FALSE)</f>
        <v>1.5"</v>
      </c>
      <c r="E332" t="s">
        <v>800</v>
      </c>
      <c r="F332" s="118">
        <v>107.61</v>
      </c>
      <c r="H332" s="120">
        <v>64.56</v>
      </c>
      <c r="I332" s="162">
        <v>8.4</v>
      </c>
    </row>
    <row r="333" spans="1:9">
      <c r="A333" t="s">
        <v>801</v>
      </c>
      <c r="D333" t="str">
        <f>VLOOKUP(A333,[1]Sheet3!$A:$D,4,FALSE)</f>
        <v>1.5"</v>
      </c>
      <c r="E333" t="s">
        <v>802</v>
      </c>
      <c r="F333" s="118">
        <v>193.52</v>
      </c>
      <c r="H333" s="120">
        <v>116.11</v>
      </c>
      <c r="I333" s="162">
        <v>14.83</v>
      </c>
    </row>
    <row r="334" spans="1:9">
      <c r="A334" t="s">
        <v>68</v>
      </c>
      <c r="D334" t="str">
        <f>VLOOKUP(A334,[1]Sheet3!$A:$D,4,FALSE)</f>
        <v>1.5"</v>
      </c>
      <c r="E334" t="s">
        <v>803</v>
      </c>
      <c r="F334" s="118">
        <v>36.6</v>
      </c>
      <c r="H334" s="120">
        <v>21.96</v>
      </c>
      <c r="I334" s="162">
        <v>1.26</v>
      </c>
    </row>
    <row r="335" spans="1:9">
      <c r="A335" t="s">
        <v>83</v>
      </c>
      <c r="D335" t="str">
        <f>VLOOKUP(A335,[1]Sheet3!$A:$D,4,FALSE)</f>
        <v>1.5"</v>
      </c>
      <c r="E335" t="s">
        <v>804</v>
      </c>
      <c r="F335" s="118">
        <v>38.1</v>
      </c>
      <c r="H335" s="120">
        <v>22.86</v>
      </c>
      <c r="I335" s="162">
        <v>1.2</v>
      </c>
    </row>
    <row r="336" spans="1:9">
      <c r="A336" t="s">
        <v>89</v>
      </c>
      <c r="D336" t="str">
        <f>VLOOKUP(A336,[1]Sheet3!$A:$D,4,FALSE)</f>
        <v>1.5"</v>
      </c>
      <c r="E336" t="s">
        <v>805</v>
      </c>
      <c r="F336" s="118">
        <v>44.39</v>
      </c>
      <c r="H336" s="120">
        <v>26.63</v>
      </c>
      <c r="I336" s="162">
        <v>1.78</v>
      </c>
    </row>
    <row r="337" spans="1:9">
      <c r="A337" t="s">
        <v>102</v>
      </c>
      <c r="D337" t="str">
        <f>VLOOKUP(A337,[1]Sheet3!$A:$D,4,FALSE)</f>
        <v>1.5"</v>
      </c>
      <c r="E337" t="s">
        <v>806</v>
      </c>
      <c r="F337" s="118">
        <v>59.71</v>
      </c>
      <c r="H337" s="120">
        <v>35.83</v>
      </c>
      <c r="I337" s="162">
        <v>1.1299999999999999</v>
      </c>
    </row>
    <row r="338" spans="1:9">
      <c r="A338" t="s">
        <v>189</v>
      </c>
      <c r="D338" t="str">
        <f>VLOOKUP(A338,[1]Sheet3!$A:$D,4,FALSE)</f>
        <v>1.5"</v>
      </c>
      <c r="E338" t="s">
        <v>807</v>
      </c>
      <c r="F338" s="118">
        <v>43.5</v>
      </c>
      <c r="H338" s="120">
        <v>26.1</v>
      </c>
      <c r="I338" s="162">
        <v>0.18</v>
      </c>
    </row>
    <row r="339" spans="1:9">
      <c r="A339" t="s">
        <v>130</v>
      </c>
      <c r="D339" t="str">
        <f>VLOOKUP(A339,[1]Sheet3!$A:$D,4,FALSE)</f>
        <v>1.5"</v>
      </c>
      <c r="E339" t="s">
        <v>808</v>
      </c>
      <c r="F339" s="118">
        <v>63.68</v>
      </c>
      <c r="H339" s="120">
        <v>38.21</v>
      </c>
      <c r="I339" s="162">
        <v>2</v>
      </c>
    </row>
    <row r="340" spans="1:9">
      <c r="A340" t="s">
        <v>129</v>
      </c>
      <c r="D340" t="str">
        <f>VLOOKUP(A340,[1]Sheet3!$A:$D,4,FALSE)</f>
        <v>1.5"</v>
      </c>
      <c r="E340" t="s">
        <v>809</v>
      </c>
      <c r="F340" s="118">
        <v>63.68</v>
      </c>
      <c r="H340" s="120">
        <v>38.21</v>
      </c>
      <c r="I340" s="162">
        <v>1.25</v>
      </c>
    </row>
    <row r="341" spans="1:9">
      <c r="A341" t="s">
        <v>156</v>
      </c>
      <c r="D341" t="str">
        <f>VLOOKUP(A341,[1]Sheet3!$A:$D,4,FALSE)</f>
        <v>1.5"</v>
      </c>
      <c r="E341" t="s">
        <v>810</v>
      </c>
      <c r="F341" s="118">
        <v>47.11</v>
      </c>
      <c r="H341" s="120">
        <v>28.27</v>
      </c>
      <c r="I341" s="162">
        <v>1.1599999999999999</v>
      </c>
    </row>
    <row r="342" spans="1:9">
      <c r="A342" t="s">
        <v>157</v>
      </c>
      <c r="D342" t="str">
        <f>VLOOKUP(A342,[1]Sheet3!$A:$D,4,FALSE)</f>
        <v>1.5"</v>
      </c>
      <c r="E342" t="s">
        <v>811</v>
      </c>
      <c r="F342" s="118">
        <v>47.11</v>
      </c>
      <c r="H342" s="120">
        <v>28.26</v>
      </c>
      <c r="I342" s="162">
        <v>0.02</v>
      </c>
    </row>
    <row r="343" spans="1:9">
      <c r="A343" t="s">
        <v>230</v>
      </c>
      <c r="D343" t="str">
        <f>VLOOKUP(A343,[1]Sheet3!$A:$D,4,FALSE)</f>
        <v>1.5"</v>
      </c>
      <c r="E343" t="s">
        <v>812</v>
      </c>
      <c r="F343" s="118">
        <v>14.45</v>
      </c>
      <c r="H343" s="120">
        <v>8.67</v>
      </c>
      <c r="I343" s="162">
        <v>0.18</v>
      </c>
    </row>
    <row r="344" spans="1:9">
      <c r="A344" t="s">
        <v>39</v>
      </c>
      <c r="D344" t="str">
        <f>VLOOKUP(A344,[1]Sheet3!$A:$D,4,FALSE)</f>
        <v>1.5"</v>
      </c>
      <c r="E344" t="s">
        <v>813</v>
      </c>
      <c r="F344" s="118">
        <v>40.65</v>
      </c>
      <c r="H344" s="120">
        <v>24.39</v>
      </c>
      <c r="I344" s="162">
        <v>1.81</v>
      </c>
    </row>
    <row r="345" spans="1:9">
      <c r="A345" t="s">
        <v>110</v>
      </c>
      <c r="D345" t="str">
        <f>VLOOKUP(A345,[1]Sheet3!$A:$D,4,FALSE)</f>
        <v>1.5"</v>
      </c>
      <c r="E345" t="s">
        <v>814</v>
      </c>
      <c r="F345" s="118">
        <v>64.97</v>
      </c>
      <c r="H345" s="120">
        <v>38.979999999999997</v>
      </c>
      <c r="I345" s="162">
        <v>0.01</v>
      </c>
    </row>
    <row r="346" spans="1:9">
      <c r="A346" t="s">
        <v>815</v>
      </c>
      <c r="D346" t="str">
        <f>VLOOKUP(A346,[1]Sheet3!$A:$D,4,FALSE)</f>
        <v>1.5"</v>
      </c>
      <c r="E346" t="s">
        <v>816</v>
      </c>
      <c r="F346" s="118">
        <v>2.99</v>
      </c>
      <c r="H346" s="120">
        <v>1.8</v>
      </c>
      <c r="I346" s="162">
        <v>0.01</v>
      </c>
    </row>
    <row r="347" spans="1:9">
      <c r="A347" t="s">
        <v>817</v>
      </c>
      <c r="D347" t="str">
        <f>VLOOKUP(A347,[1]Sheet3!$A:$D,4,FALSE)</f>
        <v>1.5"</v>
      </c>
      <c r="E347" t="s">
        <v>818</v>
      </c>
      <c r="F347" s="118">
        <v>3.99</v>
      </c>
      <c r="H347" s="120">
        <v>2.4</v>
      </c>
      <c r="I347" s="162">
        <v>0.31</v>
      </c>
    </row>
    <row r="348" spans="1:9">
      <c r="A348" t="s">
        <v>819</v>
      </c>
      <c r="D348" t="str">
        <f>VLOOKUP(A348,[1]Sheet3!$A:$D,4,FALSE)</f>
        <v>1.5"</v>
      </c>
      <c r="E348" t="s">
        <v>820</v>
      </c>
      <c r="F348" s="118">
        <v>7.49</v>
      </c>
      <c r="H348" s="120">
        <v>4.49</v>
      </c>
      <c r="I348" s="162">
        <v>0.08</v>
      </c>
    </row>
    <row r="349" spans="1:9">
      <c r="A349" t="s">
        <v>821</v>
      </c>
      <c r="D349" t="str">
        <f>VLOOKUP(A349,[1]Sheet3!$A:$D,4,FALSE)</f>
        <v>1.5"</v>
      </c>
      <c r="E349" t="s">
        <v>822</v>
      </c>
      <c r="F349" s="118">
        <v>2.99</v>
      </c>
      <c r="H349" s="120">
        <v>1.8</v>
      </c>
      <c r="I349" s="162">
        <v>0.08</v>
      </c>
    </row>
    <row r="350" spans="1:9">
      <c r="A350" t="s">
        <v>823</v>
      </c>
      <c r="D350" t="str">
        <f>VLOOKUP(A350,[1]Sheet3!$A:$D,4,FALSE)</f>
        <v>1.5"</v>
      </c>
      <c r="E350" t="s">
        <v>824</v>
      </c>
      <c r="F350" s="118">
        <v>2.99</v>
      </c>
      <c r="H350" s="120">
        <v>1.8</v>
      </c>
      <c r="I350" s="162">
        <v>0.01</v>
      </c>
    </row>
    <row r="351" spans="1:9">
      <c r="A351" t="s">
        <v>825</v>
      </c>
      <c r="D351" t="str">
        <f>VLOOKUP(A351,[1]Sheet3!$A:$D,4,FALSE)</f>
        <v>1.5"</v>
      </c>
      <c r="E351" t="s">
        <v>826</v>
      </c>
      <c r="F351" s="118">
        <v>3.99</v>
      </c>
      <c r="H351" s="120">
        <v>2.4</v>
      </c>
      <c r="I351" s="162">
        <v>0.5</v>
      </c>
    </row>
    <row r="352" spans="1:9">
      <c r="A352" t="s">
        <v>251</v>
      </c>
      <c r="D352" t="str">
        <f>VLOOKUP(A352,[1]Sheet3!$A:$D,4,FALSE)</f>
        <v>1.5"</v>
      </c>
      <c r="E352" t="s">
        <v>827</v>
      </c>
      <c r="F352" s="118">
        <v>5.75</v>
      </c>
      <c r="H352" s="120">
        <v>3.45</v>
      </c>
      <c r="I352" s="162">
        <v>0</v>
      </c>
    </row>
    <row r="353" spans="1:9">
      <c r="A353" t="s">
        <v>828</v>
      </c>
      <c r="D353" t="str">
        <f>VLOOKUP(A353,[1]Sheet3!$A:$D,4,FALSE)</f>
        <v>1.5"</v>
      </c>
      <c r="E353" t="s">
        <v>829</v>
      </c>
      <c r="F353" s="118">
        <v>23.95</v>
      </c>
      <c r="H353" s="120">
        <v>14.37</v>
      </c>
      <c r="I353" s="162">
        <v>1.1599999999999999</v>
      </c>
    </row>
    <row r="354" spans="1:9">
      <c r="A354" t="s">
        <v>144</v>
      </c>
      <c r="D354" t="str">
        <f>VLOOKUP(A354,[1]Sheet3!$A:$D,4,FALSE)</f>
        <v>1.5"</v>
      </c>
      <c r="E354" t="s">
        <v>830</v>
      </c>
      <c r="F354" s="118">
        <v>40.99</v>
      </c>
      <c r="H354" s="120">
        <v>24.59</v>
      </c>
      <c r="I354" s="162">
        <v>1.4</v>
      </c>
    </row>
    <row r="355" spans="1:9">
      <c r="A355" t="s">
        <v>158</v>
      </c>
      <c r="D355" t="str">
        <f>VLOOKUP(A355,[1]Sheet3!$A:$D,4,FALSE)</f>
        <v>1.5"</v>
      </c>
      <c r="E355" t="s">
        <v>831</v>
      </c>
      <c r="F355" s="118">
        <v>46.88</v>
      </c>
      <c r="H355" s="120">
        <v>28.13</v>
      </c>
      <c r="I355" s="162">
        <v>1.2</v>
      </c>
    </row>
    <row r="356" spans="1:9">
      <c r="A356" t="s">
        <v>119</v>
      </c>
      <c r="D356" t="str">
        <f>VLOOKUP(A356,[1]Sheet3!$A:$D,4,FALSE)</f>
        <v>1.5"</v>
      </c>
      <c r="E356" t="s">
        <v>832</v>
      </c>
      <c r="F356" s="118">
        <v>54.97</v>
      </c>
      <c r="H356" s="120">
        <v>32.979999999999997</v>
      </c>
      <c r="I356" s="162">
        <v>1.45</v>
      </c>
    </row>
    <row r="357" spans="1:9">
      <c r="A357" t="s">
        <v>120</v>
      </c>
      <c r="D357" t="str">
        <f>VLOOKUP(A357,[1]Sheet3!$A:$D,4,FALSE)</f>
        <v>1.5"</v>
      </c>
      <c r="E357" t="s">
        <v>833</v>
      </c>
      <c r="F357" s="118">
        <v>56.48</v>
      </c>
      <c r="H357" s="120">
        <v>33.89</v>
      </c>
      <c r="I357" s="162">
        <v>0.64</v>
      </c>
    </row>
    <row r="358" spans="1:9">
      <c r="A358" t="s">
        <v>145</v>
      </c>
      <c r="D358" t="str">
        <f>VLOOKUP(A358,[1]Sheet3!$A:$D,4,FALSE)</f>
        <v>1.5"</v>
      </c>
      <c r="E358" t="s">
        <v>834</v>
      </c>
      <c r="F358" s="118">
        <v>41.9</v>
      </c>
      <c r="H358" s="120">
        <v>25.14</v>
      </c>
      <c r="I358" s="162">
        <v>0.02</v>
      </c>
    </row>
    <row r="359" spans="1:9">
      <c r="A359" t="s">
        <v>257</v>
      </c>
      <c r="D359" t="str">
        <f>VLOOKUP(A359,[1]Sheet3!$A:$D,4,FALSE)</f>
        <v>1.5"</v>
      </c>
      <c r="E359" t="s">
        <v>835</v>
      </c>
      <c r="F359" s="118">
        <v>3.55</v>
      </c>
      <c r="H359" s="120">
        <v>2.13</v>
      </c>
      <c r="I359" s="162">
        <v>1.05</v>
      </c>
    </row>
    <row r="360" spans="1:9">
      <c r="A360" t="s">
        <v>171</v>
      </c>
      <c r="D360" t="str">
        <f>VLOOKUP(A360,[1]Sheet3!$A:$D,4,FALSE)</f>
        <v>1.5"</v>
      </c>
      <c r="E360" t="s">
        <v>836</v>
      </c>
      <c r="F360" s="118">
        <v>52.95</v>
      </c>
      <c r="H360" s="120">
        <v>31.77</v>
      </c>
      <c r="I360" s="162">
        <v>0.73</v>
      </c>
    </row>
    <row r="361" spans="1:9">
      <c r="A361" t="s">
        <v>75</v>
      </c>
      <c r="D361" t="str">
        <f>VLOOKUP(A361,[1]Sheet3!$A:$D,4,FALSE)</f>
        <v>1.5"</v>
      </c>
      <c r="E361" t="s">
        <v>837</v>
      </c>
      <c r="F361" s="118">
        <v>35.450000000000003</v>
      </c>
      <c r="H361" s="120">
        <v>21.27</v>
      </c>
      <c r="I361" s="162">
        <v>0.7</v>
      </c>
    </row>
    <row r="362" spans="1:9">
      <c r="A362" t="s">
        <v>74</v>
      </c>
      <c r="D362" t="str">
        <f>VLOOKUP(A362,[1]Sheet3!$A:$D,4,FALSE)</f>
        <v>1.5"</v>
      </c>
      <c r="E362" t="s">
        <v>838</v>
      </c>
      <c r="F362" s="118">
        <v>35.450000000000003</v>
      </c>
      <c r="H362" s="120">
        <v>21.27</v>
      </c>
      <c r="I362" s="162">
        <v>1.08</v>
      </c>
    </row>
    <row r="363" spans="1:9">
      <c r="A363" t="s">
        <v>183</v>
      </c>
      <c r="D363" t="str">
        <f>VLOOKUP(A363,[1]Sheet3!$A:$D,4,FALSE)</f>
        <v>1.5"</v>
      </c>
      <c r="E363" t="s">
        <v>839</v>
      </c>
      <c r="F363" s="118">
        <v>38.47</v>
      </c>
      <c r="H363" s="120">
        <v>23.08</v>
      </c>
      <c r="I363" s="162">
        <v>1.2</v>
      </c>
    </row>
    <row r="364" spans="1:9">
      <c r="A364" t="s">
        <v>840</v>
      </c>
      <c r="D364" t="str">
        <f>VLOOKUP(A364,[1]Sheet3!$A:$D,4,FALSE)</f>
        <v>1.5"</v>
      </c>
      <c r="E364" t="s">
        <v>841</v>
      </c>
      <c r="F364" s="118">
        <v>38.47</v>
      </c>
      <c r="H364" s="120">
        <v>23.08</v>
      </c>
      <c r="I364" s="162">
        <v>4.54</v>
      </c>
    </row>
    <row r="365" spans="1:9">
      <c r="A365" t="s">
        <v>172</v>
      </c>
      <c r="D365" t="str">
        <f>VLOOKUP(A365,[1]Sheet3!$A:$D,4,FALSE)</f>
        <v>1.5"</v>
      </c>
      <c r="E365" t="s">
        <v>842</v>
      </c>
      <c r="F365" s="118">
        <v>52.75</v>
      </c>
      <c r="H365" s="120">
        <v>31.65</v>
      </c>
      <c r="I365" s="162">
        <v>1.28</v>
      </c>
    </row>
    <row r="366" spans="1:9">
      <c r="A366" t="s">
        <v>179</v>
      </c>
      <c r="D366" t="str">
        <f>VLOOKUP(A366,[1]Sheet3!$A:$D,4,FALSE)</f>
        <v>1.5"</v>
      </c>
      <c r="E366" t="s">
        <v>843</v>
      </c>
      <c r="F366" s="118">
        <v>56.21</v>
      </c>
      <c r="H366" s="120">
        <v>33.72</v>
      </c>
      <c r="I366" s="162">
        <v>10.6</v>
      </c>
    </row>
    <row r="367" spans="1:9">
      <c r="A367" t="s">
        <v>137</v>
      </c>
      <c r="D367" t="str">
        <f>VLOOKUP(A367,[1]Sheet3!$A:$D,4,FALSE)</f>
        <v>1.5"</v>
      </c>
      <c r="E367" t="s">
        <v>844</v>
      </c>
      <c r="F367" s="118">
        <v>179.45</v>
      </c>
      <c r="H367" s="120">
        <v>107.67</v>
      </c>
      <c r="I367" s="162">
        <v>4</v>
      </c>
    </row>
    <row r="368" spans="1:9">
      <c r="A368" t="s">
        <v>28</v>
      </c>
      <c r="D368" t="str">
        <f>VLOOKUP(A368,[1]Sheet3!$A:$D,4,FALSE)</f>
        <v>1.5"</v>
      </c>
      <c r="E368" t="s">
        <v>845</v>
      </c>
      <c r="F368" s="118">
        <v>51.95</v>
      </c>
      <c r="H368" s="120">
        <v>31.17</v>
      </c>
      <c r="I368" s="162">
        <v>4</v>
      </c>
    </row>
    <row r="369" spans="1:9">
      <c r="A369" t="s">
        <v>846</v>
      </c>
      <c r="D369" t="str">
        <f>VLOOKUP(A369,[1]Sheet3!$A:$D,4,FALSE)</f>
        <v>1.5"</v>
      </c>
      <c r="E369" t="s">
        <v>847</v>
      </c>
      <c r="F369" s="118">
        <v>57.97</v>
      </c>
      <c r="H369" s="120">
        <v>34.78</v>
      </c>
      <c r="I369" s="162">
        <v>3</v>
      </c>
    </row>
    <row r="370" spans="1:9">
      <c r="A370" t="s">
        <v>24</v>
      </c>
      <c r="D370" t="str">
        <f>VLOOKUP(A370,[1]Sheet3!$A:$D,4,FALSE)</f>
        <v>2"</v>
      </c>
      <c r="E370" t="s">
        <v>848</v>
      </c>
      <c r="F370" s="118">
        <v>128.24</v>
      </c>
      <c r="H370" s="120">
        <v>76.94</v>
      </c>
      <c r="I370" s="162">
        <v>10.6</v>
      </c>
    </row>
    <row r="371" spans="1:9">
      <c r="A371" t="s">
        <v>32</v>
      </c>
      <c r="D371" t="str">
        <f>VLOOKUP(A371,[1]Sheet3!$A:$D,4,FALSE)</f>
        <v>2"</v>
      </c>
      <c r="E371" t="s">
        <v>849</v>
      </c>
      <c r="F371" s="118">
        <v>139.77000000000001</v>
      </c>
      <c r="H371" s="120">
        <v>83.86</v>
      </c>
      <c r="I371" s="162">
        <v>10.6</v>
      </c>
    </row>
    <row r="372" spans="1:9">
      <c r="A372" t="s">
        <v>850</v>
      </c>
      <c r="D372" t="str">
        <f>VLOOKUP(A372,[1]Sheet3!$A:$D,4,FALSE)</f>
        <v>2"</v>
      </c>
      <c r="E372" t="s">
        <v>851</v>
      </c>
      <c r="F372" s="118">
        <v>246.91</v>
      </c>
      <c r="H372" s="120">
        <v>148.15</v>
      </c>
      <c r="I372" s="162">
        <v>18.96</v>
      </c>
    </row>
    <row r="373" spans="1:9">
      <c r="A373" t="s">
        <v>69</v>
      </c>
      <c r="D373" t="str">
        <f>VLOOKUP(A373,[1]Sheet3!$A:$D,4,FALSE)</f>
        <v>2"</v>
      </c>
      <c r="E373" t="s">
        <v>852</v>
      </c>
      <c r="F373" s="118">
        <v>45.47</v>
      </c>
      <c r="H373" s="120">
        <v>27.28</v>
      </c>
      <c r="I373" s="162">
        <v>2.4900000000000002</v>
      </c>
    </row>
    <row r="374" spans="1:9">
      <c r="A374" t="s">
        <v>84</v>
      </c>
      <c r="D374" t="str">
        <f>VLOOKUP(A374,[1]Sheet3!$A:$D,4,FALSE)</f>
        <v>2"</v>
      </c>
      <c r="E374" t="s">
        <v>853</v>
      </c>
      <c r="F374" s="118">
        <v>53.94</v>
      </c>
      <c r="H374" s="120">
        <v>32.369999999999997</v>
      </c>
      <c r="I374" s="162">
        <v>2.2000000000000002</v>
      </c>
    </row>
    <row r="375" spans="1:9">
      <c r="A375" t="s">
        <v>90</v>
      </c>
      <c r="D375" t="str">
        <f>VLOOKUP(A375,[1]Sheet3!$A:$D,4,FALSE)</f>
        <v>2"</v>
      </c>
      <c r="E375" t="s">
        <v>854</v>
      </c>
      <c r="F375" s="118">
        <v>58.79</v>
      </c>
      <c r="H375" s="120">
        <v>35.270000000000003</v>
      </c>
      <c r="I375" s="162">
        <v>3.59</v>
      </c>
    </row>
    <row r="376" spans="1:9">
      <c r="A376" t="s">
        <v>103</v>
      </c>
      <c r="D376" t="str">
        <f>VLOOKUP(A376,[1]Sheet3!$A:$D,4,FALSE)</f>
        <v>2"</v>
      </c>
      <c r="E376" t="s">
        <v>855</v>
      </c>
      <c r="F376" s="118">
        <v>74.17</v>
      </c>
      <c r="H376" s="120">
        <v>44.5</v>
      </c>
      <c r="I376" s="162">
        <v>1.96</v>
      </c>
    </row>
    <row r="377" spans="1:9">
      <c r="A377" t="s">
        <v>190</v>
      </c>
      <c r="D377" t="str">
        <f>VLOOKUP(A377,[1]Sheet3!$A:$D,4,FALSE)</f>
        <v>2"</v>
      </c>
      <c r="E377" t="s">
        <v>856</v>
      </c>
      <c r="F377" s="118">
        <v>61.45</v>
      </c>
      <c r="H377" s="120">
        <v>36.869999999999997</v>
      </c>
      <c r="I377" s="162">
        <v>0.91</v>
      </c>
    </row>
    <row r="378" spans="1:9">
      <c r="A378" t="s">
        <v>132</v>
      </c>
      <c r="D378" t="str">
        <f>VLOOKUP(A378,[1]Sheet3!$A:$D,4,FALSE)</f>
        <v>2"</v>
      </c>
      <c r="E378" t="s">
        <v>857</v>
      </c>
      <c r="F378" s="118">
        <v>69.94</v>
      </c>
      <c r="H378" s="120">
        <v>41.96</v>
      </c>
      <c r="I378" s="162">
        <v>3</v>
      </c>
    </row>
    <row r="379" spans="1:9">
      <c r="A379" t="s">
        <v>131</v>
      </c>
      <c r="D379" t="str">
        <f>VLOOKUP(A379,[1]Sheet3!$A:$D,4,FALSE)</f>
        <v>2"</v>
      </c>
      <c r="E379" t="s">
        <v>858</v>
      </c>
      <c r="F379" s="118">
        <v>69.94</v>
      </c>
      <c r="H379" s="120">
        <v>41.96</v>
      </c>
      <c r="I379" s="162">
        <v>2</v>
      </c>
    </row>
    <row r="380" spans="1:9">
      <c r="A380" t="s">
        <v>159</v>
      </c>
      <c r="D380" t="str">
        <f>VLOOKUP(A380,[1]Sheet3!$A:$D,4,FALSE)</f>
        <v>2"</v>
      </c>
      <c r="E380" t="s">
        <v>859</v>
      </c>
      <c r="F380" s="118">
        <v>51.64</v>
      </c>
      <c r="H380" s="120">
        <v>30.99</v>
      </c>
      <c r="I380" s="162">
        <v>1.57</v>
      </c>
    </row>
    <row r="381" spans="1:9">
      <c r="A381" t="s">
        <v>160</v>
      </c>
      <c r="D381" t="str">
        <f>VLOOKUP(A381,[1]Sheet3!$A:$D,4,FALSE)</f>
        <v>2"</v>
      </c>
      <c r="E381" t="s">
        <v>860</v>
      </c>
      <c r="F381" s="118">
        <v>51.64</v>
      </c>
      <c r="H381" s="120">
        <v>30.99</v>
      </c>
      <c r="I381" s="162">
        <v>0.3</v>
      </c>
    </row>
    <row r="382" spans="1:9">
      <c r="A382" t="s">
        <v>231</v>
      </c>
      <c r="D382" t="str">
        <f>VLOOKUP(A382,[1]Sheet3!$A:$D,4,FALSE)</f>
        <v>2"</v>
      </c>
      <c r="E382" t="s">
        <v>861</v>
      </c>
      <c r="F382" s="118">
        <v>67.2</v>
      </c>
      <c r="H382" s="120">
        <v>40.32</v>
      </c>
      <c r="I382" s="162">
        <v>0.91</v>
      </c>
    </row>
    <row r="383" spans="1:9">
      <c r="A383" t="s">
        <v>40</v>
      </c>
      <c r="D383" t="str">
        <f>VLOOKUP(A383,[1]Sheet3!$A:$D,4,FALSE)</f>
        <v>2"</v>
      </c>
      <c r="E383" t="s">
        <v>862</v>
      </c>
      <c r="F383" s="118">
        <v>51.15</v>
      </c>
      <c r="H383" s="120">
        <v>30.69</v>
      </c>
      <c r="I383" s="162">
        <v>2.31</v>
      </c>
    </row>
    <row r="384" spans="1:9">
      <c r="A384" t="s">
        <v>111</v>
      </c>
      <c r="D384" t="str">
        <f>VLOOKUP(A384,[1]Sheet3!$A:$D,4,FALSE)</f>
        <v>2"</v>
      </c>
      <c r="E384" t="s">
        <v>863</v>
      </c>
      <c r="F384" s="118">
        <v>85.9</v>
      </c>
      <c r="H384" s="120">
        <v>51.54</v>
      </c>
      <c r="I384" s="162">
        <v>0.01</v>
      </c>
    </row>
    <row r="385" spans="1:9">
      <c r="A385" t="s">
        <v>864</v>
      </c>
      <c r="D385" t="str">
        <f>VLOOKUP(A385,[1]Sheet3!$A:$D,4,FALSE)</f>
        <v>2"</v>
      </c>
      <c r="E385" t="s">
        <v>865</v>
      </c>
      <c r="F385" s="118">
        <v>3.99</v>
      </c>
      <c r="H385" s="120">
        <v>2.4</v>
      </c>
      <c r="I385" s="162">
        <v>0.01</v>
      </c>
    </row>
    <row r="386" spans="1:9">
      <c r="A386" t="s">
        <v>866</v>
      </c>
      <c r="D386" t="str">
        <f>VLOOKUP(A386,[1]Sheet3!$A:$D,4,FALSE)</f>
        <v>2"</v>
      </c>
      <c r="E386" t="s">
        <v>867</v>
      </c>
      <c r="F386" s="118">
        <v>5.45</v>
      </c>
      <c r="H386" s="120">
        <v>3.27</v>
      </c>
      <c r="I386" s="162">
        <v>0.88</v>
      </c>
    </row>
    <row r="387" spans="1:9">
      <c r="A387" t="s">
        <v>252</v>
      </c>
      <c r="D387" t="str">
        <f>VLOOKUP(A387,[1]Sheet3!$A:$D,4,FALSE)</f>
        <v>2"</v>
      </c>
      <c r="E387" t="s">
        <v>868</v>
      </c>
      <c r="F387" s="118">
        <v>6.95</v>
      </c>
      <c r="H387" s="120">
        <v>4.17</v>
      </c>
      <c r="I387" s="162">
        <v>0</v>
      </c>
    </row>
    <row r="388" spans="1:9">
      <c r="A388" t="s">
        <v>869</v>
      </c>
      <c r="D388" t="str">
        <f>VLOOKUP(A388,[1]Sheet3!$A:$D,4,FALSE)</f>
        <v>2"</v>
      </c>
      <c r="E388" t="s">
        <v>870</v>
      </c>
      <c r="F388" s="118">
        <v>30.7</v>
      </c>
      <c r="H388" s="120">
        <v>18.420000000000002</v>
      </c>
      <c r="I388" s="162">
        <v>1.57</v>
      </c>
    </row>
    <row r="389" spans="1:9">
      <c r="A389" t="s">
        <v>146</v>
      </c>
      <c r="D389" t="str">
        <f>VLOOKUP(A389,[1]Sheet3!$A:$D,4,FALSE)</f>
        <v>2"</v>
      </c>
      <c r="E389" t="s">
        <v>871</v>
      </c>
      <c r="F389" s="118">
        <v>43.32</v>
      </c>
      <c r="H389" s="120">
        <v>25.99</v>
      </c>
      <c r="I389" s="162">
        <v>2.5</v>
      </c>
    </row>
    <row r="390" spans="1:9">
      <c r="A390" t="s">
        <v>161</v>
      </c>
      <c r="D390" t="str">
        <f>VLOOKUP(A390,[1]Sheet3!$A:$D,4,FALSE)</f>
        <v>2"</v>
      </c>
      <c r="E390" t="s">
        <v>872</v>
      </c>
      <c r="F390" s="118">
        <v>49.97</v>
      </c>
      <c r="H390" s="120">
        <v>29.98</v>
      </c>
      <c r="I390" s="162">
        <v>1.6</v>
      </c>
    </row>
    <row r="391" spans="1:9">
      <c r="A391" t="s">
        <v>121</v>
      </c>
      <c r="D391" t="str">
        <f>VLOOKUP(A391,[1]Sheet3!$A:$D,4,FALSE)</f>
        <v>2"</v>
      </c>
      <c r="E391" t="s">
        <v>873</v>
      </c>
      <c r="F391" s="118">
        <v>69.61</v>
      </c>
      <c r="H391" s="120">
        <v>41.77</v>
      </c>
      <c r="I391" s="162">
        <v>2.5</v>
      </c>
    </row>
    <row r="392" spans="1:9">
      <c r="A392" t="s">
        <v>122</v>
      </c>
      <c r="D392" t="str">
        <f>VLOOKUP(A392,[1]Sheet3!$A:$D,4,FALSE)</f>
        <v>2"</v>
      </c>
      <c r="E392" t="s">
        <v>874</v>
      </c>
      <c r="F392" s="118">
        <v>71.61</v>
      </c>
      <c r="H392" s="120">
        <v>42.97</v>
      </c>
      <c r="I392" s="162">
        <v>0.99</v>
      </c>
    </row>
    <row r="393" spans="1:9">
      <c r="A393" t="s">
        <v>147</v>
      </c>
      <c r="D393" t="str">
        <f>VLOOKUP(A393,[1]Sheet3!$A:$D,4,FALSE)</f>
        <v>2"</v>
      </c>
      <c r="E393" t="s">
        <v>875</v>
      </c>
      <c r="F393" s="118">
        <v>43.9</v>
      </c>
      <c r="H393" s="120">
        <v>26.34</v>
      </c>
      <c r="I393" s="162">
        <v>0.01</v>
      </c>
    </row>
    <row r="394" spans="1:9">
      <c r="A394" t="s">
        <v>258</v>
      </c>
      <c r="D394" t="str">
        <f>VLOOKUP(A394,[1]Sheet3!$A:$D,4,FALSE)</f>
        <v>2"</v>
      </c>
      <c r="E394" t="s">
        <v>876</v>
      </c>
      <c r="F394" s="118">
        <v>4.0999999999999996</v>
      </c>
      <c r="H394" s="120">
        <v>2.46</v>
      </c>
      <c r="I394" s="162">
        <v>1.2</v>
      </c>
    </row>
    <row r="395" spans="1:9">
      <c r="A395" t="s">
        <v>77</v>
      </c>
      <c r="D395" t="str">
        <f>VLOOKUP(A395,[1]Sheet3!$A:$D,4,FALSE)</f>
        <v>2"</v>
      </c>
      <c r="E395" t="s">
        <v>877</v>
      </c>
      <c r="F395" s="118">
        <v>45.67</v>
      </c>
      <c r="H395" s="120">
        <v>27.4</v>
      </c>
      <c r="I395" s="162">
        <v>1.1000000000000001</v>
      </c>
    </row>
    <row r="396" spans="1:9">
      <c r="A396" t="s">
        <v>76</v>
      </c>
      <c r="D396" t="str">
        <f>VLOOKUP(A396,[1]Sheet3!$A:$D,4,FALSE)</f>
        <v>2"</v>
      </c>
      <c r="E396" t="s">
        <v>878</v>
      </c>
      <c r="F396" s="118">
        <v>45.67</v>
      </c>
      <c r="H396" s="120">
        <v>27.4</v>
      </c>
      <c r="I396" s="162">
        <v>1.76</v>
      </c>
    </row>
    <row r="397" spans="1:9">
      <c r="A397" t="s">
        <v>184</v>
      </c>
      <c r="D397" t="str">
        <f>VLOOKUP(A397,[1]Sheet3!$A:$D,4,FALSE)</f>
        <v>2"</v>
      </c>
      <c r="E397" t="s">
        <v>879</v>
      </c>
      <c r="F397" s="118">
        <v>59.97</v>
      </c>
      <c r="H397" s="120">
        <v>35.979999999999997</v>
      </c>
      <c r="I397" s="162">
        <v>1.6</v>
      </c>
    </row>
    <row r="398" spans="1:9">
      <c r="A398" t="s">
        <v>185</v>
      </c>
      <c r="D398" t="str">
        <f>VLOOKUP(A398,[1]Sheet3!$A:$D,4,FALSE)</f>
        <v>2"</v>
      </c>
      <c r="E398" t="s">
        <v>880</v>
      </c>
      <c r="F398" s="118">
        <v>59.97</v>
      </c>
      <c r="H398" s="120">
        <v>35.979999999999997</v>
      </c>
      <c r="I398" s="162">
        <v>7</v>
      </c>
    </row>
    <row r="399" spans="1:9">
      <c r="A399" t="s">
        <v>173</v>
      </c>
      <c r="D399" t="str">
        <f>VLOOKUP(A399,[1]Sheet3!$A:$D,4,FALSE)</f>
        <v>2"</v>
      </c>
      <c r="E399" t="s">
        <v>881</v>
      </c>
      <c r="F399" s="118">
        <v>66.349999999999994</v>
      </c>
      <c r="H399" s="120">
        <v>39.81</v>
      </c>
      <c r="I399" s="162">
        <v>1.6</v>
      </c>
    </row>
    <row r="400" spans="1:9">
      <c r="A400" t="s">
        <v>78</v>
      </c>
      <c r="D400" t="str">
        <f>VLOOKUP(A400,[1]Sheet3!$A:$D,4,FALSE)</f>
        <v>2"</v>
      </c>
      <c r="E400" t="s">
        <v>882</v>
      </c>
      <c r="F400" s="118">
        <v>48.73</v>
      </c>
      <c r="H400" s="120">
        <v>29.24</v>
      </c>
      <c r="I400" s="162">
        <v>1.79</v>
      </c>
    </row>
    <row r="401" spans="1:9">
      <c r="A401" t="s">
        <v>174</v>
      </c>
      <c r="D401" t="str">
        <f>VLOOKUP(A401,[1]Sheet3!$A:$D,4,FALSE)</f>
        <v>2"</v>
      </c>
      <c r="E401" t="s">
        <v>883</v>
      </c>
      <c r="F401" s="118">
        <v>69.5</v>
      </c>
      <c r="H401" s="120">
        <v>41.7</v>
      </c>
      <c r="I401" s="162">
        <v>0.5</v>
      </c>
    </row>
    <row r="402" spans="1:9">
      <c r="A402" t="s">
        <v>138</v>
      </c>
      <c r="D402" t="str">
        <f>VLOOKUP(A402,[1]Sheet3!$A:$D,4,FALSE)</f>
        <v>2"</v>
      </c>
      <c r="E402" t="s">
        <v>884</v>
      </c>
      <c r="F402" s="118">
        <v>264.94</v>
      </c>
      <c r="H402" s="120">
        <v>158.97</v>
      </c>
      <c r="I402" s="162">
        <v>4.0999999999999996</v>
      </c>
    </row>
    <row r="403" spans="1:9">
      <c r="A403" t="s">
        <v>885</v>
      </c>
      <c r="D403" t="str">
        <f>VLOOKUP(A403,[1]Sheet3!$A:$D,4,FALSE)</f>
        <v>2"</v>
      </c>
      <c r="E403" t="s">
        <v>886</v>
      </c>
      <c r="F403" s="118">
        <v>67.489999999999995</v>
      </c>
      <c r="H403" s="120">
        <v>40.5</v>
      </c>
      <c r="I403" s="162">
        <v>4.2</v>
      </c>
    </row>
    <row r="404" spans="1:9">
      <c r="A404" t="s">
        <v>887</v>
      </c>
      <c r="D404" t="str">
        <f>VLOOKUP(A404,[1]Sheet3!$A:$D,4,FALSE)</f>
        <v>2"</v>
      </c>
      <c r="E404" t="s">
        <v>888</v>
      </c>
      <c r="F404" s="118">
        <v>74.95</v>
      </c>
      <c r="H404" s="120">
        <v>44.97</v>
      </c>
      <c r="I404" s="162">
        <v>7</v>
      </c>
    </row>
    <row r="405" spans="1:9">
      <c r="A405" t="s">
        <v>889</v>
      </c>
      <c r="D405" t="str">
        <f>VLOOKUP(A405,[1]Sheet3!$A:$D,4,FALSE)</f>
        <v>1"</v>
      </c>
      <c r="E405" t="s">
        <v>890</v>
      </c>
      <c r="F405" s="118">
        <v>1069.76</v>
      </c>
      <c r="H405" s="120">
        <v>748.83</v>
      </c>
      <c r="I405" s="162">
        <v>26.46</v>
      </c>
    </row>
    <row r="406" spans="1:9">
      <c r="A406" t="s">
        <v>891</v>
      </c>
      <c r="D406" t="str">
        <f>VLOOKUP(A406,[1]Sheet3!$A:$D,4,FALSE)</f>
        <v>1"</v>
      </c>
      <c r="E406" t="s">
        <v>892</v>
      </c>
      <c r="F406" s="118">
        <v>153.77000000000001</v>
      </c>
      <c r="H406" s="120">
        <v>107.64</v>
      </c>
      <c r="I406" s="162">
        <v>1.85</v>
      </c>
    </row>
    <row r="407" spans="1:9">
      <c r="A407" t="s">
        <v>893</v>
      </c>
      <c r="D407" t="str">
        <f>VLOOKUP(A407,[1]Sheet3!$A:$D,4,FALSE)</f>
        <v>1"</v>
      </c>
      <c r="E407" t="s">
        <v>894</v>
      </c>
      <c r="F407" s="118">
        <v>153.77000000000001</v>
      </c>
      <c r="H407" s="120">
        <v>107.64</v>
      </c>
      <c r="I407" s="162">
        <v>1.85</v>
      </c>
    </row>
    <row r="408" spans="1:9">
      <c r="A408" t="s">
        <v>895</v>
      </c>
      <c r="D408" t="str">
        <f>VLOOKUP(A408,[1]Sheet3!$A:$D,4,FALSE)</f>
        <v>1"</v>
      </c>
      <c r="E408" t="s">
        <v>896</v>
      </c>
      <c r="F408" s="118">
        <v>399.49</v>
      </c>
      <c r="H408" s="120">
        <v>279.64</v>
      </c>
      <c r="I408" s="162">
        <v>3</v>
      </c>
    </row>
    <row r="409" spans="1:9">
      <c r="A409" t="s">
        <v>897</v>
      </c>
      <c r="D409" t="str">
        <f>VLOOKUP(A409,[1]Sheet3!$A:$D,4,FALSE)</f>
        <v>1"</v>
      </c>
      <c r="E409" t="s">
        <v>898</v>
      </c>
      <c r="F409" s="118">
        <v>399.49</v>
      </c>
      <c r="H409" s="120">
        <v>279.64</v>
      </c>
      <c r="I409" s="162">
        <v>3.04</v>
      </c>
    </row>
    <row r="410" spans="1:9">
      <c r="A410" t="s">
        <v>899</v>
      </c>
      <c r="D410" t="str">
        <f>VLOOKUP(A410,[1]Sheet3!$A:$D,4,FALSE)</f>
        <v>1"</v>
      </c>
      <c r="E410" t="s">
        <v>900</v>
      </c>
      <c r="F410" s="118">
        <v>710.15</v>
      </c>
      <c r="H410" s="120">
        <v>497.11</v>
      </c>
      <c r="I410" s="162">
        <v>5</v>
      </c>
    </row>
    <row r="411" spans="1:9">
      <c r="A411" t="s">
        <v>901</v>
      </c>
      <c r="D411" t="str">
        <f>VLOOKUP(A411,[1]Sheet3!$A:$D,4,FALSE)</f>
        <v>1"</v>
      </c>
      <c r="E411" t="s">
        <v>902</v>
      </c>
      <c r="F411" s="118">
        <v>743.1</v>
      </c>
      <c r="H411" s="120">
        <v>520.16999999999996</v>
      </c>
      <c r="I411" s="162">
        <v>6</v>
      </c>
    </row>
    <row r="412" spans="1:9">
      <c r="A412" t="s">
        <v>903</v>
      </c>
      <c r="D412" t="str">
        <f>VLOOKUP(A412,[1]Sheet3!$A:$D,4,FALSE)</f>
        <v>1"</v>
      </c>
      <c r="E412" t="s">
        <v>904</v>
      </c>
      <c r="F412" s="118">
        <v>737.89</v>
      </c>
      <c r="H412" s="120">
        <v>516.52</v>
      </c>
      <c r="I412" s="162">
        <v>24</v>
      </c>
    </row>
    <row r="413" spans="1:9">
      <c r="A413" t="s">
        <v>905</v>
      </c>
      <c r="D413" t="s">
        <v>352</v>
      </c>
      <c r="E413" t="s">
        <v>906</v>
      </c>
      <c r="F413" s="118">
        <v>2200</v>
      </c>
      <c r="H413" s="120">
        <v>1540</v>
      </c>
      <c r="I413" s="162" t="e">
        <v>#N/A</v>
      </c>
    </row>
    <row r="414" spans="1:9">
      <c r="A414" t="s">
        <v>907</v>
      </c>
      <c r="D414" t="str">
        <f>VLOOKUP(A414,[1]Sheet3!$A:$D,4,FALSE)</f>
        <v>3/4"</v>
      </c>
      <c r="E414" t="s">
        <v>908</v>
      </c>
      <c r="F414" s="118">
        <v>16.16</v>
      </c>
      <c r="H414" s="120">
        <v>9.6999999999999993</v>
      </c>
      <c r="I414" s="162">
        <v>0.09</v>
      </c>
    </row>
    <row r="415" spans="1:9">
      <c r="A415" t="s">
        <v>909</v>
      </c>
      <c r="D415" t="str">
        <f>VLOOKUP(A415,[1]Sheet3!$A:$D,4,FALSE)</f>
        <v>3/4"</v>
      </c>
      <c r="E415" t="s">
        <v>910</v>
      </c>
      <c r="F415" s="118">
        <v>17.68</v>
      </c>
      <c r="H415" s="120">
        <v>10.61</v>
      </c>
      <c r="I415" s="162">
        <v>0.13</v>
      </c>
    </row>
    <row r="416" spans="1:9">
      <c r="A416" t="s">
        <v>911</v>
      </c>
      <c r="D416" t="str">
        <f>VLOOKUP(A416,[1]Sheet3!$A:$D,4,FALSE)</f>
        <v>3/4"</v>
      </c>
      <c r="E416" t="s">
        <v>912</v>
      </c>
      <c r="F416" s="118">
        <v>17.5</v>
      </c>
      <c r="H416" s="120">
        <v>10.5</v>
      </c>
      <c r="I416" s="162">
        <v>0.11</v>
      </c>
    </row>
    <row r="417" spans="1:9">
      <c r="A417" t="s">
        <v>913</v>
      </c>
      <c r="D417" t="str">
        <f>VLOOKUP(A417,[1]Sheet3!$A:$D,4,FALSE)</f>
        <v>3/4"</v>
      </c>
      <c r="E417" t="s">
        <v>914</v>
      </c>
      <c r="F417" s="118">
        <v>22.19</v>
      </c>
      <c r="H417" s="120">
        <v>13.31</v>
      </c>
      <c r="I417" s="162">
        <v>0.26</v>
      </c>
    </row>
    <row r="418" spans="1:9">
      <c r="A418" t="s">
        <v>915</v>
      </c>
      <c r="D418" t="str">
        <f>VLOOKUP(A418,[1]Sheet3!$A:$D,4,FALSE)</f>
        <v>3/4"</v>
      </c>
      <c r="E418" t="s">
        <v>916</v>
      </c>
      <c r="F418" s="118">
        <v>29.71</v>
      </c>
      <c r="H418" s="120">
        <v>17.829999999999998</v>
      </c>
      <c r="I418" s="162">
        <v>0.11</v>
      </c>
    </row>
    <row r="419" spans="1:9">
      <c r="A419" t="s">
        <v>917</v>
      </c>
      <c r="D419" t="str">
        <f>VLOOKUP(A419,[1]Sheet3!$A:$D,4,FALSE)</f>
        <v>3/4"</v>
      </c>
      <c r="E419" t="s">
        <v>918</v>
      </c>
      <c r="F419" s="118">
        <v>39.4</v>
      </c>
      <c r="H419" s="120">
        <v>23.64</v>
      </c>
      <c r="I419" s="162">
        <v>0.26</v>
      </c>
    </row>
    <row r="420" spans="1:9">
      <c r="A420" t="s">
        <v>919</v>
      </c>
      <c r="D420" t="str">
        <f>VLOOKUP(A420,[1]Sheet3!$A:$D,4,FALSE)</f>
        <v>3/4"</v>
      </c>
      <c r="E420" t="s">
        <v>920</v>
      </c>
      <c r="F420" s="118">
        <v>75.92</v>
      </c>
      <c r="H420" s="120">
        <v>45.55</v>
      </c>
      <c r="I420" s="162">
        <v>1.25</v>
      </c>
    </row>
    <row r="421" spans="1:9">
      <c r="A421" t="s">
        <v>921</v>
      </c>
      <c r="D421" t="str">
        <f>VLOOKUP(A421,[1]Sheet3!$A:$D,4,FALSE)</f>
        <v>3/4"</v>
      </c>
      <c r="E421" t="s">
        <v>922</v>
      </c>
      <c r="F421" s="118">
        <v>25.19</v>
      </c>
      <c r="H421" s="120">
        <v>15.11</v>
      </c>
      <c r="I421" s="162">
        <v>0.11</v>
      </c>
    </row>
    <row r="422" spans="1:9">
      <c r="A422" t="s">
        <v>923</v>
      </c>
      <c r="D422" t="str">
        <f>VLOOKUP(A422,[1]Sheet3!$A:$D,4,FALSE)</f>
        <v>3/4"</v>
      </c>
      <c r="E422" t="s">
        <v>924</v>
      </c>
      <c r="F422" s="118">
        <v>22.96</v>
      </c>
      <c r="H422" s="120">
        <v>13.78</v>
      </c>
      <c r="I422" s="162">
        <v>0.11</v>
      </c>
    </row>
    <row r="423" spans="1:9">
      <c r="A423" t="s">
        <v>925</v>
      </c>
      <c r="D423" t="str">
        <f>VLOOKUP(A423,[1]Sheet3!$A:$D,4,FALSE)</f>
        <v>3/4"</v>
      </c>
      <c r="E423" t="s">
        <v>926</v>
      </c>
      <c r="F423" s="118">
        <v>68.650000000000006</v>
      </c>
      <c r="H423" s="120">
        <v>41.19</v>
      </c>
      <c r="I423" s="162">
        <v>1.3</v>
      </c>
    </row>
    <row r="424" spans="1:9">
      <c r="A424" t="s">
        <v>927</v>
      </c>
      <c r="D424" t="str">
        <f>VLOOKUP(A424,[1]Sheet3!$A:$D,4,FALSE)</f>
        <v>3/4"</v>
      </c>
      <c r="E424" t="s">
        <v>928</v>
      </c>
      <c r="F424" s="118">
        <v>79.36</v>
      </c>
      <c r="H424" s="120">
        <v>47.62</v>
      </c>
      <c r="I424" s="162">
        <v>1.78</v>
      </c>
    </row>
    <row r="425" spans="1:9">
      <c r="A425" t="s">
        <v>929</v>
      </c>
      <c r="D425" t="str">
        <f>VLOOKUP(A425,[1]Sheet3!$A:$D,4,FALSE)</f>
        <v>3/4"</v>
      </c>
      <c r="E425" t="s">
        <v>930</v>
      </c>
      <c r="F425" s="118">
        <v>72.95</v>
      </c>
      <c r="H425" s="120">
        <v>43.77</v>
      </c>
      <c r="I425" s="162">
        <v>2</v>
      </c>
    </row>
    <row r="426" spans="1:9">
      <c r="A426" t="s">
        <v>931</v>
      </c>
      <c r="D426" t="str">
        <f>VLOOKUP(A426,[1]Sheet3!$A:$D,4,FALSE)</f>
        <v>3/4"</v>
      </c>
      <c r="E426" t="s">
        <v>932</v>
      </c>
      <c r="F426" s="118">
        <v>41.13</v>
      </c>
      <c r="H426" s="120">
        <v>24.68</v>
      </c>
      <c r="I426" s="162">
        <v>0.13</v>
      </c>
    </row>
    <row r="427" spans="1:9">
      <c r="A427" t="s">
        <v>933</v>
      </c>
      <c r="D427" t="str">
        <f>VLOOKUP(A427,[1]Sheet3!$A:$D,4,FALSE)</f>
        <v>3/4"</v>
      </c>
      <c r="E427" t="s">
        <v>934</v>
      </c>
      <c r="F427" s="118">
        <v>39.659999999999997</v>
      </c>
      <c r="H427" s="120">
        <v>23.8</v>
      </c>
      <c r="I427" s="162">
        <v>0.2</v>
      </c>
    </row>
    <row r="428" spans="1:9">
      <c r="A428" t="s">
        <v>935</v>
      </c>
      <c r="D428" t="str">
        <f>VLOOKUP(A428,[1]Sheet3!$A:$D,4,FALSE)</f>
        <v>3/4"</v>
      </c>
      <c r="E428" t="s">
        <v>936</v>
      </c>
      <c r="F428" s="118">
        <v>23.36</v>
      </c>
      <c r="H428" s="120">
        <v>14.02</v>
      </c>
      <c r="I428" s="162">
        <v>0.33</v>
      </c>
    </row>
    <row r="429" spans="1:9">
      <c r="A429" t="s">
        <v>937</v>
      </c>
      <c r="D429" t="str">
        <f>VLOOKUP(A429,[1]Sheet3!$A:$D,4,FALSE)</f>
        <v>3/4"</v>
      </c>
      <c r="E429" t="s">
        <v>938</v>
      </c>
      <c r="F429" s="118">
        <v>46.35</v>
      </c>
      <c r="H429" s="120">
        <v>27.81</v>
      </c>
      <c r="I429" s="162">
        <v>0.2</v>
      </c>
    </row>
    <row r="430" spans="1:9">
      <c r="A430" t="s">
        <v>939</v>
      </c>
      <c r="D430" t="str">
        <f>VLOOKUP(A430,[1]Sheet3!$A:$D,4,FALSE)</f>
        <v>3/4"</v>
      </c>
      <c r="E430" t="s">
        <v>940</v>
      </c>
      <c r="F430" s="118">
        <v>9.4700000000000006</v>
      </c>
      <c r="H430" s="120">
        <v>5.68</v>
      </c>
      <c r="I430" s="162">
        <v>0.02</v>
      </c>
    </row>
    <row r="431" spans="1:9">
      <c r="A431" t="s">
        <v>941</v>
      </c>
      <c r="D431" t="str">
        <f>VLOOKUP(A431,[1]Sheet3!$A:$D,4,FALSE)</f>
        <v>3/4"</v>
      </c>
      <c r="E431" t="s">
        <v>942</v>
      </c>
      <c r="F431" s="118">
        <v>36.71</v>
      </c>
      <c r="H431" s="120">
        <v>22.02</v>
      </c>
      <c r="I431" s="162">
        <v>0.25</v>
      </c>
    </row>
    <row r="432" spans="1:9">
      <c r="A432" t="s">
        <v>943</v>
      </c>
      <c r="D432" t="str">
        <f>VLOOKUP(A432,[1]Sheet3!$A:$D,4,FALSE)</f>
        <v>3/4"</v>
      </c>
      <c r="E432" t="s">
        <v>944</v>
      </c>
      <c r="F432" s="118">
        <v>55.9</v>
      </c>
      <c r="H432" s="120">
        <v>33.54</v>
      </c>
      <c r="I432" s="162">
        <v>0.2</v>
      </c>
    </row>
    <row r="433" spans="1:9">
      <c r="A433" t="s">
        <v>945</v>
      </c>
      <c r="D433" t="str">
        <f>VLOOKUP(A433,[1]Sheet3!$A:$D,4,FALSE)</f>
        <v>3/4"</v>
      </c>
      <c r="E433" t="s">
        <v>946</v>
      </c>
      <c r="F433" s="118">
        <v>67.97</v>
      </c>
      <c r="H433" s="120">
        <v>40.78</v>
      </c>
      <c r="I433" s="162">
        <v>2</v>
      </c>
    </row>
    <row r="434" spans="1:9">
      <c r="A434" t="s">
        <v>947</v>
      </c>
      <c r="D434" t="str">
        <f>VLOOKUP(A434,[1]Sheet3!$A:$D,4,FALSE)</f>
        <v>3/4"</v>
      </c>
      <c r="E434" t="s">
        <v>948</v>
      </c>
      <c r="F434" s="118">
        <v>27.92</v>
      </c>
      <c r="H434" s="120">
        <v>16.75</v>
      </c>
      <c r="I434" s="162">
        <v>0.13</v>
      </c>
    </row>
    <row r="435" spans="1:9">
      <c r="A435" t="s">
        <v>949</v>
      </c>
      <c r="D435" t="str">
        <f>VLOOKUP(A435,[1]Sheet3!$A:$D,4,FALSE)</f>
        <v>3/4"</v>
      </c>
      <c r="E435" t="s">
        <v>950</v>
      </c>
      <c r="F435" s="118">
        <v>27.92</v>
      </c>
      <c r="H435" s="120">
        <v>16.75</v>
      </c>
      <c r="I435" s="162">
        <v>0.13</v>
      </c>
    </row>
    <row r="436" spans="1:9">
      <c r="A436" t="s">
        <v>951</v>
      </c>
      <c r="D436" t="str">
        <f>VLOOKUP(A436,[1]Sheet3!$A:$D,4,FALSE)</f>
        <v>1"</v>
      </c>
      <c r="E436" t="s">
        <v>952</v>
      </c>
      <c r="F436" s="118">
        <v>25.61</v>
      </c>
      <c r="H436" s="120">
        <v>15.36</v>
      </c>
      <c r="I436" s="162">
        <v>0.11</v>
      </c>
    </row>
    <row r="437" spans="1:9">
      <c r="A437" t="s">
        <v>953</v>
      </c>
      <c r="D437" t="str">
        <f>VLOOKUP(A437,[1]Sheet3!$A:$D,4,FALSE)</f>
        <v>1"</v>
      </c>
      <c r="E437" t="s">
        <v>954</v>
      </c>
      <c r="F437" s="118">
        <v>27.2</v>
      </c>
      <c r="H437" s="120">
        <v>16.32</v>
      </c>
      <c r="I437" s="162">
        <v>0.2</v>
      </c>
    </row>
    <row r="438" spans="1:9">
      <c r="A438" t="s">
        <v>955</v>
      </c>
      <c r="D438" t="str">
        <f>VLOOKUP(A438,[1]Sheet3!$A:$D,4,FALSE)</f>
        <v>1"</v>
      </c>
      <c r="E438" t="s">
        <v>956</v>
      </c>
      <c r="F438" s="118">
        <v>27.58</v>
      </c>
      <c r="H438" s="120">
        <v>16.55</v>
      </c>
      <c r="I438" s="162">
        <v>0.18</v>
      </c>
    </row>
    <row r="439" spans="1:9">
      <c r="A439" t="s">
        <v>957</v>
      </c>
      <c r="D439" t="str">
        <f>VLOOKUP(A439,[1]Sheet3!$A:$D,4,FALSE)</f>
        <v>1"</v>
      </c>
      <c r="E439" t="s">
        <v>958</v>
      </c>
      <c r="F439" s="118">
        <v>32.33</v>
      </c>
      <c r="H439" s="120">
        <v>19.399999999999999</v>
      </c>
      <c r="I439" s="162">
        <v>0.33</v>
      </c>
    </row>
    <row r="440" spans="1:9">
      <c r="A440" t="s">
        <v>959</v>
      </c>
      <c r="D440" t="str">
        <f>VLOOKUP(A440,[1]Sheet3!$A:$D,4,FALSE)</f>
        <v>1"</v>
      </c>
      <c r="E440" t="s">
        <v>960</v>
      </c>
      <c r="F440" s="118">
        <v>39.53</v>
      </c>
      <c r="H440" s="120">
        <v>23.72</v>
      </c>
      <c r="I440" s="162">
        <v>0.11</v>
      </c>
    </row>
    <row r="441" spans="1:9">
      <c r="A441" t="s">
        <v>961</v>
      </c>
      <c r="D441" t="str">
        <f>VLOOKUP(A441,[1]Sheet3!$A:$D,4,FALSE)</f>
        <v>1"</v>
      </c>
      <c r="E441" t="s">
        <v>962</v>
      </c>
      <c r="F441" s="118">
        <v>47.93</v>
      </c>
      <c r="H441" s="120">
        <v>28.76</v>
      </c>
      <c r="I441" s="162">
        <v>0.26</v>
      </c>
    </row>
    <row r="442" spans="1:9">
      <c r="A442" t="s">
        <v>963</v>
      </c>
      <c r="D442" t="str">
        <f>VLOOKUP(A442,[1]Sheet3!$A:$D,4,FALSE)</f>
        <v>1"</v>
      </c>
      <c r="E442" t="s">
        <v>964</v>
      </c>
      <c r="F442" s="118">
        <v>47.09</v>
      </c>
      <c r="H442" s="120">
        <v>28.25</v>
      </c>
      <c r="I442" s="162">
        <v>0.28999999999999998</v>
      </c>
    </row>
    <row r="443" spans="1:9">
      <c r="A443" t="s">
        <v>965</v>
      </c>
      <c r="D443" t="str">
        <f>VLOOKUP(A443,[1]Sheet3!$A:$D,4,FALSE)</f>
        <v>1"</v>
      </c>
      <c r="E443" t="s">
        <v>966</v>
      </c>
      <c r="F443" s="118">
        <v>105.4</v>
      </c>
      <c r="H443" s="120">
        <v>63.24</v>
      </c>
      <c r="I443" s="162">
        <v>1.3</v>
      </c>
    </row>
    <row r="444" spans="1:9">
      <c r="A444" t="s">
        <v>967</v>
      </c>
      <c r="D444" t="str">
        <f>VLOOKUP(A444,[1]Sheet3!$A:$D,4,FALSE)</f>
        <v>1"</v>
      </c>
      <c r="E444" t="s">
        <v>968</v>
      </c>
      <c r="F444" s="118">
        <v>36.74</v>
      </c>
      <c r="H444" s="120">
        <v>22.04</v>
      </c>
      <c r="I444" s="162">
        <v>0.13</v>
      </c>
    </row>
    <row r="445" spans="1:9">
      <c r="A445" t="s">
        <v>969</v>
      </c>
      <c r="D445" t="str">
        <f>VLOOKUP(A445,[1]Sheet3!$A:$D,4,FALSE)</f>
        <v>1"</v>
      </c>
      <c r="E445" t="s">
        <v>970</v>
      </c>
      <c r="F445" s="118">
        <v>26.12</v>
      </c>
      <c r="H445" s="120">
        <v>15.67</v>
      </c>
      <c r="I445" s="162">
        <v>0.15</v>
      </c>
    </row>
    <row r="446" spans="1:9">
      <c r="A446" t="s">
        <v>971</v>
      </c>
      <c r="D446" t="str">
        <f>VLOOKUP(A446,[1]Sheet3!$A:$D,4,FALSE)</f>
        <v>1"</v>
      </c>
      <c r="E446" t="s">
        <v>972</v>
      </c>
      <c r="F446" s="118">
        <v>76.069999999999993</v>
      </c>
      <c r="H446" s="120">
        <v>45.64</v>
      </c>
      <c r="I446" s="162">
        <v>1.35</v>
      </c>
    </row>
    <row r="447" spans="1:9">
      <c r="A447" t="s">
        <v>973</v>
      </c>
      <c r="D447" t="str">
        <f>VLOOKUP(A447,[1]Sheet3!$A:$D,4,FALSE)</f>
        <v>1"</v>
      </c>
      <c r="E447" t="s">
        <v>974</v>
      </c>
      <c r="F447" s="118">
        <v>95.8</v>
      </c>
      <c r="H447" s="120">
        <v>57.48</v>
      </c>
      <c r="I447" s="162">
        <v>2.25</v>
      </c>
    </row>
    <row r="448" spans="1:9">
      <c r="A448" t="s">
        <v>975</v>
      </c>
      <c r="D448" t="str">
        <f>VLOOKUP(A448,[1]Sheet3!$A:$D,4,FALSE)</f>
        <v>1"</v>
      </c>
      <c r="E448" t="s">
        <v>976</v>
      </c>
      <c r="F448" s="118">
        <v>83.49</v>
      </c>
      <c r="H448" s="120">
        <v>50.09</v>
      </c>
      <c r="I448" s="162">
        <v>2</v>
      </c>
    </row>
    <row r="449" spans="1:9">
      <c r="A449" t="s">
        <v>977</v>
      </c>
      <c r="D449" t="str">
        <f>VLOOKUP(A449,[1]Sheet3!$A:$D,4,FALSE)</f>
        <v>1"</v>
      </c>
      <c r="E449" t="s">
        <v>978</v>
      </c>
      <c r="F449" s="118">
        <v>60.12</v>
      </c>
      <c r="H449" s="120">
        <v>36.07</v>
      </c>
      <c r="I449" s="162">
        <v>0.15</v>
      </c>
    </row>
    <row r="450" spans="1:9">
      <c r="A450" t="s">
        <v>979</v>
      </c>
      <c r="D450" t="str">
        <f>VLOOKUP(A450,[1]Sheet3!$A:$D,4,FALSE)</f>
        <v>1"</v>
      </c>
      <c r="E450" t="s">
        <v>980</v>
      </c>
      <c r="F450" s="118">
        <v>41.43</v>
      </c>
      <c r="H450" s="120">
        <v>24.86</v>
      </c>
      <c r="I450" s="162">
        <v>0.2</v>
      </c>
    </row>
    <row r="451" spans="1:9">
      <c r="A451" t="s">
        <v>981</v>
      </c>
      <c r="D451" t="str">
        <f>VLOOKUP(A451,[1]Sheet3!$A:$D,4,FALSE)</f>
        <v>1"</v>
      </c>
      <c r="E451" t="s">
        <v>982</v>
      </c>
      <c r="F451" s="118">
        <v>36.590000000000003</v>
      </c>
      <c r="H451" s="120">
        <v>21.95</v>
      </c>
      <c r="I451" s="162">
        <v>0.44</v>
      </c>
    </row>
    <row r="452" spans="1:9">
      <c r="A452" t="s">
        <v>983</v>
      </c>
      <c r="D452" t="str">
        <f>VLOOKUP(A452,[1]Sheet3!$A:$D,4,FALSE)</f>
        <v>1"</v>
      </c>
      <c r="E452" t="s">
        <v>984</v>
      </c>
      <c r="F452" s="118">
        <v>47.8</v>
      </c>
      <c r="H452" s="120">
        <v>28.68</v>
      </c>
      <c r="I452" s="162">
        <v>0.2</v>
      </c>
    </row>
    <row r="453" spans="1:9">
      <c r="A453" t="s">
        <v>985</v>
      </c>
      <c r="D453" t="str">
        <f>VLOOKUP(A453,[1]Sheet3!$A:$D,4,FALSE)</f>
        <v>1"</v>
      </c>
      <c r="E453" t="s">
        <v>986</v>
      </c>
      <c r="F453" s="118">
        <v>15.99</v>
      </c>
      <c r="H453" s="120">
        <v>9.59</v>
      </c>
      <c r="I453" s="162">
        <v>0.03</v>
      </c>
    </row>
    <row r="454" spans="1:9">
      <c r="A454" t="s">
        <v>987</v>
      </c>
      <c r="D454" t="str">
        <f>VLOOKUP(A454,[1]Sheet3!$A:$D,4,FALSE)</f>
        <v>1"</v>
      </c>
      <c r="E454" t="s">
        <v>988</v>
      </c>
      <c r="F454" s="118">
        <v>43.4</v>
      </c>
      <c r="H454" s="120">
        <v>26.04</v>
      </c>
      <c r="I454" s="162">
        <v>0.35</v>
      </c>
    </row>
    <row r="455" spans="1:9">
      <c r="A455" t="s">
        <v>989</v>
      </c>
      <c r="D455" t="str">
        <f>VLOOKUP(A455,[1]Sheet3!$A:$D,4,FALSE)</f>
        <v>1"</v>
      </c>
      <c r="E455" t="s">
        <v>990</v>
      </c>
      <c r="F455" s="118">
        <v>57.35</v>
      </c>
      <c r="H455" s="120">
        <v>34.409999999999997</v>
      </c>
      <c r="I455" s="162">
        <v>0.2</v>
      </c>
    </row>
    <row r="456" spans="1:9">
      <c r="A456" t="s">
        <v>991</v>
      </c>
      <c r="D456" t="str">
        <f>VLOOKUP(A456,[1]Sheet3!$A:$D,4,FALSE)</f>
        <v>1"</v>
      </c>
      <c r="E456" t="s">
        <v>992</v>
      </c>
      <c r="F456" s="118">
        <v>47.93</v>
      </c>
      <c r="H456" s="120">
        <v>28.76</v>
      </c>
      <c r="I456" s="162">
        <v>0.33</v>
      </c>
    </row>
    <row r="457" spans="1:9">
      <c r="A457" t="s">
        <v>993</v>
      </c>
      <c r="D457" t="str">
        <f>VLOOKUP(A457,[1]Sheet3!$A:$D,4,FALSE)</f>
        <v>1"</v>
      </c>
      <c r="E457" t="s">
        <v>994</v>
      </c>
      <c r="F457" s="118">
        <v>66.77</v>
      </c>
      <c r="H457" s="120">
        <v>40.06</v>
      </c>
      <c r="I457" s="162">
        <v>0.51</v>
      </c>
    </row>
    <row r="458" spans="1:9">
      <c r="A458" t="s">
        <v>995</v>
      </c>
      <c r="D458" t="str">
        <f>VLOOKUP(A458,[1]Sheet3!$A:$D,4,FALSE)</f>
        <v>1"</v>
      </c>
      <c r="E458" t="s">
        <v>996</v>
      </c>
      <c r="F458" s="118">
        <v>36.74</v>
      </c>
      <c r="H458" s="120">
        <v>22.04</v>
      </c>
      <c r="I458" s="162">
        <v>0.13</v>
      </c>
    </row>
    <row r="459" spans="1:9">
      <c r="A459" t="s">
        <v>997</v>
      </c>
      <c r="D459" t="str">
        <f>VLOOKUP(A459,[1]Sheet3!$A:$D,4,FALSE)</f>
        <v>1"</v>
      </c>
      <c r="E459" t="s">
        <v>998</v>
      </c>
      <c r="F459" s="118">
        <v>26.15</v>
      </c>
      <c r="H459" s="120">
        <v>15.69</v>
      </c>
      <c r="I459" s="162">
        <v>0.11</v>
      </c>
    </row>
    <row r="460" spans="1:9">
      <c r="A460" t="s">
        <v>999</v>
      </c>
      <c r="D460" t="str">
        <f>VLOOKUP(A460,[1]Sheet3!$A:$D,4,FALSE)</f>
        <v>1"</v>
      </c>
      <c r="E460" t="s">
        <v>1000</v>
      </c>
      <c r="F460" s="118">
        <v>7.45</v>
      </c>
      <c r="H460" s="120">
        <v>4.47</v>
      </c>
      <c r="I460" s="162">
        <v>0.02</v>
      </c>
    </row>
    <row r="461" spans="1:9">
      <c r="A461" t="s">
        <v>1001</v>
      </c>
      <c r="D461" t="str">
        <f>VLOOKUP(A461,[1]Sheet3!$A:$D,4,FALSE)</f>
        <v>1"</v>
      </c>
      <c r="E461" t="s">
        <v>1002</v>
      </c>
      <c r="F461" s="118">
        <v>36.74</v>
      </c>
      <c r="H461" s="120">
        <v>22.04</v>
      </c>
      <c r="I461" s="162">
        <v>0.15</v>
      </c>
    </row>
    <row r="462" spans="1:9">
      <c r="A462" t="s">
        <v>1003</v>
      </c>
      <c r="D462" t="str">
        <f>VLOOKUP(A462,[1]Sheet3!$A:$D,4,FALSE)</f>
        <v>1"</v>
      </c>
      <c r="E462" t="s">
        <v>1004</v>
      </c>
      <c r="F462" s="118">
        <v>36.74</v>
      </c>
      <c r="H462" s="120">
        <v>22.05</v>
      </c>
      <c r="I462" s="162">
        <v>0.15</v>
      </c>
    </row>
    <row r="463" spans="1:9">
      <c r="A463" t="s">
        <v>1005</v>
      </c>
      <c r="D463" t="str">
        <f>VLOOKUP(A463,[1]Sheet3!$A:$D,4,FALSE)</f>
        <v>1"</v>
      </c>
      <c r="E463" t="s">
        <v>1006</v>
      </c>
      <c r="F463" s="118">
        <v>98.73</v>
      </c>
      <c r="H463" s="120">
        <v>59.24</v>
      </c>
      <c r="I463" s="162">
        <v>3</v>
      </c>
    </row>
    <row r="464" spans="1:9">
      <c r="A464" t="s">
        <v>1007</v>
      </c>
      <c r="D464" t="str">
        <f>VLOOKUP(A464,[1]Sheet3!$A:$D,4,FALSE)</f>
        <v>1.5"</v>
      </c>
      <c r="E464" t="s">
        <v>1008</v>
      </c>
      <c r="F464" s="118">
        <v>41.12</v>
      </c>
      <c r="H464" s="120">
        <v>24.67</v>
      </c>
      <c r="I464" s="162">
        <v>0.35</v>
      </c>
    </row>
    <row r="465" spans="1:9">
      <c r="A465" t="s">
        <v>1009</v>
      </c>
      <c r="D465" t="str">
        <f>VLOOKUP(A465,[1]Sheet3!$A:$D,4,FALSE)</f>
        <v>1.5"</v>
      </c>
      <c r="E465" t="s">
        <v>1010</v>
      </c>
      <c r="F465" s="118">
        <v>43.09</v>
      </c>
      <c r="H465" s="120">
        <v>25.86</v>
      </c>
      <c r="I465" s="162">
        <v>0.55000000000000004</v>
      </c>
    </row>
    <row r="466" spans="1:9">
      <c r="A466" t="s">
        <v>1011</v>
      </c>
      <c r="D466" t="str">
        <f>VLOOKUP(A466,[1]Sheet3!$A:$D,4,FALSE)</f>
        <v>1.5"</v>
      </c>
      <c r="E466" t="s">
        <v>1012</v>
      </c>
      <c r="F466" s="118">
        <v>50.21</v>
      </c>
      <c r="H466" s="120">
        <v>30.12</v>
      </c>
      <c r="I466" s="162">
        <v>0.49</v>
      </c>
    </row>
    <row r="467" spans="1:9">
      <c r="A467" t="s">
        <v>1013</v>
      </c>
      <c r="D467" t="str">
        <f>VLOOKUP(A467,[1]Sheet3!$A:$D,4,FALSE)</f>
        <v>1.5"</v>
      </c>
      <c r="E467" t="s">
        <v>1014</v>
      </c>
      <c r="F467" s="118">
        <v>67.61</v>
      </c>
      <c r="H467" s="120">
        <v>40.56</v>
      </c>
      <c r="I467" s="162">
        <v>0.66</v>
      </c>
    </row>
    <row r="468" spans="1:9">
      <c r="A468" t="s">
        <v>1015</v>
      </c>
      <c r="D468" t="str">
        <f>VLOOKUP(A468,[1]Sheet3!$A:$D,4,FALSE)</f>
        <v>1.5"</v>
      </c>
      <c r="E468" t="s">
        <v>1016</v>
      </c>
      <c r="F468" s="118">
        <v>49.28</v>
      </c>
      <c r="H468" s="120">
        <v>29.57</v>
      </c>
      <c r="I468" s="162">
        <v>0.22</v>
      </c>
    </row>
    <row r="469" spans="1:9">
      <c r="A469" t="s">
        <v>1017</v>
      </c>
      <c r="D469" t="str">
        <f>VLOOKUP(A469,[1]Sheet3!$A:$D,4,FALSE)</f>
        <v>1.5"</v>
      </c>
      <c r="E469" t="s">
        <v>1018</v>
      </c>
      <c r="F469" s="118">
        <v>71.89</v>
      </c>
      <c r="H469" s="120">
        <v>43.14</v>
      </c>
      <c r="I469" s="162">
        <v>0.55000000000000004</v>
      </c>
    </row>
    <row r="470" spans="1:9">
      <c r="A470" t="s">
        <v>1019</v>
      </c>
      <c r="D470" t="str">
        <f>VLOOKUP(A470,[1]Sheet3!$A:$D,4,FALSE)</f>
        <v>1.5"</v>
      </c>
      <c r="E470" t="s">
        <v>1020</v>
      </c>
      <c r="F470" s="118">
        <v>52.66</v>
      </c>
      <c r="H470" s="120">
        <v>31.6</v>
      </c>
      <c r="I470" s="162">
        <v>0.44</v>
      </c>
    </row>
    <row r="471" spans="1:9">
      <c r="A471" t="s">
        <v>1021</v>
      </c>
      <c r="D471" t="str">
        <f>VLOOKUP(A471,[1]Sheet3!$A:$D,4,FALSE)</f>
        <v>1.5"</v>
      </c>
      <c r="E471" t="s">
        <v>1022</v>
      </c>
      <c r="F471" s="118">
        <v>35.049999999999997</v>
      </c>
      <c r="H471" s="120">
        <v>21.03</v>
      </c>
      <c r="I471" s="162">
        <v>0.55000000000000004</v>
      </c>
    </row>
    <row r="472" spans="1:9">
      <c r="A472" t="s">
        <v>1023</v>
      </c>
      <c r="D472" t="str">
        <f>VLOOKUP(A472,[1]Sheet3!$A:$D,4,FALSE)</f>
        <v>1.5"</v>
      </c>
      <c r="E472" t="s">
        <v>1024</v>
      </c>
      <c r="F472" s="118">
        <v>75.94</v>
      </c>
      <c r="H472" s="120">
        <v>45.56</v>
      </c>
      <c r="I472" s="162">
        <v>0.44</v>
      </c>
    </row>
    <row r="473" spans="1:9">
      <c r="A473" t="s">
        <v>1025</v>
      </c>
      <c r="D473" t="str">
        <f>VLOOKUP(A473,[1]Sheet3!$A:$D,4,FALSE)</f>
        <v>1.5"</v>
      </c>
      <c r="E473" t="s">
        <v>1026</v>
      </c>
      <c r="F473" s="118">
        <v>86.34</v>
      </c>
      <c r="H473" s="120">
        <v>51.81</v>
      </c>
      <c r="I473" s="162">
        <v>0.77</v>
      </c>
    </row>
    <row r="474" spans="1:9">
      <c r="A474" t="s">
        <v>1027</v>
      </c>
      <c r="D474" t="str">
        <f>VLOOKUP(A474,[1]Sheet3!$A:$D,4,FALSE)</f>
        <v>1.5"</v>
      </c>
      <c r="E474" t="s">
        <v>1028</v>
      </c>
      <c r="F474" s="118">
        <v>38.04</v>
      </c>
      <c r="H474" s="120">
        <v>22.83</v>
      </c>
      <c r="I474" s="162">
        <v>0.04</v>
      </c>
    </row>
    <row r="475" spans="1:9">
      <c r="A475" t="s">
        <v>1029</v>
      </c>
      <c r="D475" t="str">
        <f>VLOOKUP(A475,[1]Sheet3!$A:$D,4,FALSE)</f>
        <v>1.5"</v>
      </c>
      <c r="E475" t="s">
        <v>1030</v>
      </c>
      <c r="F475" s="118">
        <v>78.23</v>
      </c>
      <c r="H475" s="120">
        <v>46.94</v>
      </c>
      <c r="I475" s="162">
        <v>0.56999999999999995</v>
      </c>
    </row>
    <row r="476" spans="1:9">
      <c r="A476" t="s">
        <v>1031</v>
      </c>
      <c r="D476" t="str">
        <f>VLOOKUP(A476,[1]Sheet3!$A:$D,4,FALSE)</f>
        <v>1.5"</v>
      </c>
      <c r="E476" t="s">
        <v>1032</v>
      </c>
      <c r="F476" s="118">
        <v>71.89</v>
      </c>
      <c r="H476" s="120">
        <v>43.14</v>
      </c>
      <c r="I476" s="162">
        <v>0.55000000000000004</v>
      </c>
    </row>
    <row r="477" spans="1:9">
      <c r="A477" t="s">
        <v>1033</v>
      </c>
      <c r="D477" t="str">
        <f>VLOOKUP(A477,[1]Sheet3!$A:$D,4,FALSE)</f>
        <v>1.5"</v>
      </c>
      <c r="E477" t="s">
        <v>1034</v>
      </c>
      <c r="F477" s="118">
        <v>71.89</v>
      </c>
      <c r="H477" s="120">
        <v>43.13</v>
      </c>
      <c r="I477" s="162">
        <v>0.55000000000000004</v>
      </c>
    </row>
    <row r="478" spans="1:9">
      <c r="A478" t="s">
        <v>1035</v>
      </c>
      <c r="D478" t="str">
        <f>VLOOKUP(A478,[1]Sheet3!$A:$D,4,FALSE)</f>
        <v>1.5"</v>
      </c>
      <c r="E478" t="s">
        <v>1036</v>
      </c>
      <c r="F478" s="118">
        <v>84.14</v>
      </c>
      <c r="H478" s="120">
        <v>50.48</v>
      </c>
      <c r="I478" s="162">
        <v>0.68</v>
      </c>
    </row>
    <row r="479" spans="1:9">
      <c r="A479" t="s">
        <v>1037</v>
      </c>
      <c r="D479" t="str">
        <f>VLOOKUP(A479,[1]Sheet3!$A:$D,4,FALSE)</f>
        <v>1.5"</v>
      </c>
      <c r="E479" t="s">
        <v>1038</v>
      </c>
      <c r="F479" s="118">
        <v>7.74</v>
      </c>
      <c r="H479" s="120">
        <v>4.6399999999999997</v>
      </c>
      <c r="I479" s="162">
        <v>0.03</v>
      </c>
    </row>
    <row r="480" spans="1:9">
      <c r="A480" t="s">
        <v>1039</v>
      </c>
      <c r="D480" t="str">
        <f>VLOOKUP(A480,[1]Sheet3!$A:$D,4,FALSE)</f>
        <v>1.5"</v>
      </c>
      <c r="E480" t="s">
        <v>1040</v>
      </c>
      <c r="F480" s="118">
        <v>58.78</v>
      </c>
      <c r="H480" s="120">
        <v>35.270000000000003</v>
      </c>
      <c r="I480" s="162">
        <v>0.33</v>
      </c>
    </row>
    <row r="481" spans="1:9">
      <c r="A481" t="s">
        <v>1041</v>
      </c>
      <c r="D481" t="str">
        <f>VLOOKUP(A481,[1]Sheet3!$A:$D,4,FALSE)</f>
        <v>1.5"</v>
      </c>
      <c r="E481" t="s">
        <v>1042</v>
      </c>
      <c r="F481" s="118">
        <v>39.56</v>
      </c>
      <c r="H481" s="120">
        <v>23.74</v>
      </c>
      <c r="I481" s="162">
        <v>0.22</v>
      </c>
    </row>
    <row r="482" spans="1:9">
      <c r="A482" t="s">
        <v>1043</v>
      </c>
      <c r="D482" t="str">
        <f>VLOOKUP(A482,[1]Sheet3!$A:$D,4,FALSE)</f>
        <v>1.5"</v>
      </c>
      <c r="E482" t="s">
        <v>1044</v>
      </c>
      <c r="F482" s="118">
        <v>40.479999999999997</v>
      </c>
      <c r="H482" s="120">
        <v>24.29</v>
      </c>
      <c r="I482" s="162">
        <v>0.22</v>
      </c>
    </row>
    <row r="483" spans="1:9">
      <c r="A483" t="s">
        <v>1045</v>
      </c>
      <c r="D483" t="str">
        <f>VLOOKUP(A483,[1]Sheet3!$A:$D,4,FALSE)</f>
        <v>1.5"</v>
      </c>
      <c r="E483" t="s">
        <v>1046</v>
      </c>
      <c r="F483" s="118">
        <v>59.15</v>
      </c>
      <c r="H483" s="120">
        <v>35.49</v>
      </c>
      <c r="I483" s="162">
        <v>0.35</v>
      </c>
    </row>
    <row r="484" spans="1:9">
      <c r="A484" t="s">
        <v>1047</v>
      </c>
      <c r="D484" t="str">
        <f>VLOOKUP(A484,[1]Sheet3!$A:$D,4,FALSE)</f>
        <v>1.5"</v>
      </c>
      <c r="E484" t="s">
        <v>1048</v>
      </c>
      <c r="F484" s="118">
        <v>63.58</v>
      </c>
      <c r="H484" s="120">
        <v>38.15</v>
      </c>
      <c r="I484" s="162">
        <v>0.44</v>
      </c>
    </row>
    <row r="485" spans="1:9">
      <c r="A485" t="s">
        <v>1049</v>
      </c>
      <c r="D485" t="str">
        <f>VLOOKUP(A485,[1]Sheet3!$A:$D,4,FALSE)</f>
        <v>1.5"</v>
      </c>
      <c r="E485" t="s">
        <v>1050</v>
      </c>
      <c r="F485" s="118">
        <v>231.4</v>
      </c>
      <c r="H485" s="120">
        <v>138.84</v>
      </c>
      <c r="I485" s="162">
        <v>4</v>
      </c>
    </row>
    <row r="486" spans="1:9">
      <c r="A486" t="s">
        <v>1051</v>
      </c>
      <c r="D486" t="str">
        <f>VLOOKUP(A486,[1]Sheet3!$A:$D,4,FALSE)</f>
        <v>2"</v>
      </c>
      <c r="E486" t="s">
        <v>1052</v>
      </c>
      <c r="F486" s="118">
        <v>49.49</v>
      </c>
      <c r="H486" s="120">
        <v>29.69</v>
      </c>
      <c r="I486" s="162">
        <v>0.51</v>
      </c>
    </row>
    <row r="487" spans="1:9">
      <c r="A487" t="s">
        <v>1053</v>
      </c>
      <c r="D487" t="str">
        <f>VLOOKUP(A487,[1]Sheet3!$A:$D,4,FALSE)</f>
        <v>2"</v>
      </c>
      <c r="E487" t="s">
        <v>1054</v>
      </c>
      <c r="F487" s="118">
        <v>59.69</v>
      </c>
      <c r="H487" s="120">
        <v>35.81</v>
      </c>
      <c r="I487" s="162">
        <v>0.88</v>
      </c>
    </row>
    <row r="488" spans="1:9">
      <c r="A488" t="s">
        <v>1055</v>
      </c>
      <c r="D488" t="str">
        <f>VLOOKUP(A488,[1]Sheet3!$A:$D,4,FALSE)</f>
        <v>2"</v>
      </c>
      <c r="E488" t="s">
        <v>1056</v>
      </c>
      <c r="F488" s="118">
        <v>67.010000000000005</v>
      </c>
      <c r="H488" s="120">
        <v>40.200000000000003</v>
      </c>
      <c r="I488" s="162">
        <v>0.77</v>
      </c>
    </row>
    <row r="489" spans="1:9">
      <c r="A489" t="s">
        <v>1057</v>
      </c>
      <c r="D489" t="str">
        <f>VLOOKUP(A489,[1]Sheet3!$A:$D,4,FALSE)</f>
        <v>2"</v>
      </c>
      <c r="E489" t="s">
        <v>1058</v>
      </c>
      <c r="F489" s="118">
        <v>81.98</v>
      </c>
      <c r="H489" s="120">
        <v>49.19</v>
      </c>
      <c r="I489" s="162">
        <v>0.99</v>
      </c>
    </row>
    <row r="490" spans="1:9">
      <c r="A490" t="s">
        <v>1059</v>
      </c>
      <c r="D490" t="str">
        <f>VLOOKUP(A490,[1]Sheet3!$A:$D,4,FALSE)</f>
        <v>2"</v>
      </c>
      <c r="E490" t="s">
        <v>1060</v>
      </c>
      <c r="F490" s="118">
        <v>71.959999999999994</v>
      </c>
      <c r="H490" s="120">
        <v>43.18</v>
      </c>
      <c r="I490" s="162">
        <v>0.22</v>
      </c>
    </row>
    <row r="491" spans="1:9">
      <c r="A491" t="s">
        <v>1061</v>
      </c>
      <c r="D491" t="str">
        <f>VLOOKUP(A491,[1]Sheet3!$A:$D,4,FALSE)</f>
        <v>2"</v>
      </c>
      <c r="E491" t="s">
        <v>1062</v>
      </c>
      <c r="F491" s="118">
        <v>79.180000000000007</v>
      </c>
      <c r="H491" s="120">
        <v>47.51</v>
      </c>
      <c r="I491" s="162">
        <v>0.95</v>
      </c>
    </row>
    <row r="492" spans="1:9">
      <c r="A492" t="s">
        <v>1063</v>
      </c>
      <c r="D492" t="str">
        <f>VLOOKUP(A492,[1]Sheet3!$A:$D,4,FALSE)</f>
        <v>2"</v>
      </c>
      <c r="E492" t="s">
        <v>1064</v>
      </c>
      <c r="F492" s="118">
        <v>66.430000000000007</v>
      </c>
      <c r="H492" s="120">
        <v>39.86</v>
      </c>
      <c r="I492" s="162">
        <v>0.6</v>
      </c>
    </row>
    <row r="493" spans="1:9">
      <c r="A493" t="s">
        <v>1065</v>
      </c>
      <c r="D493" t="str">
        <f>VLOOKUP(A493,[1]Sheet3!$A:$D,4,FALSE)</f>
        <v>2"</v>
      </c>
      <c r="E493" t="s">
        <v>1066</v>
      </c>
      <c r="F493" s="118">
        <v>44.3</v>
      </c>
      <c r="H493" s="120">
        <v>26.58</v>
      </c>
      <c r="I493" s="162">
        <v>0.66</v>
      </c>
    </row>
    <row r="494" spans="1:9">
      <c r="A494" t="s">
        <v>1067</v>
      </c>
      <c r="D494" t="str">
        <f>VLOOKUP(A494,[1]Sheet3!$A:$D,4,FALSE)</f>
        <v>2"</v>
      </c>
      <c r="E494" t="s">
        <v>1068</v>
      </c>
      <c r="F494" s="118">
        <v>101.25</v>
      </c>
      <c r="H494" s="120">
        <v>60.75</v>
      </c>
      <c r="I494" s="162">
        <v>0.66</v>
      </c>
    </row>
    <row r="495" spans="1:9">
      <c r="A495" t="s">
        <v>1069</v>
      </c>
      <c r="D495" t="str">
        <f>VLOOKUP(A495,[1]Sheet3!$A:$D,4,FALSE)</f>
        <v>2"</v>
      </c>
      <c r="E495" t="s">
        <v>1070</v>
      </c>
      <c r="F495" s="118">
        <v>97.16</v>
      </c>
      <c r="H495" s="120">
        <v>58.3</v>
      </c>
      <c r="I495" s="162">
        <v>1.21</v>
      </c>
    </row>
    <row r="496" spans="1:9">
      <c r="A496" t="s">
        <v>1071</v>
      </c>
      <c r="D496" t="str">
        <f>VLOOKUP(A496,[1]Sheet3!$A:$D,4,FALSE)</f>
        <v>2"</v>
      </c>
      <c r="E496" t="s">
        <v>1072</v>
      </c>
      <c r="F496" s="118">
        <v>49.95</v>
      </c>
      <c r="H496" s="120">
        <v>29.97</v>
      </c>
      <c r="I496" s="162">
        <v>0.05</v>
      </c>
    </row>
    <row r="497" spans="1:9">
      <c r="A497" t="s">
        <v>1073</v>
      </c>
      <c r="D497" t="str">
        <f>VLOOKUP(A497,[1]Sheet3!$A:$D,4,FALSE)</f>
        <v>2"</v>
      </c>
      <c r="E497" t="s">
        <v>1074</v>
      </c>
      <c r="F497" s="118">
        <v>86.35</v>
      </c>
      <c r="H497" s="120">
        <v>51.81</v>
      </c>
      <c r="I497" s="162">
        <v>0.72</v>
      </c>
    </row>
    <row r="498" spans="1:9">
      <c r="A498" t="s">
        <v>1075</v>
      </c>
      <c r="D498" t="str">
        <f>VLOOKUP(A498,[1]Sheet3!$A:$D,4,FALSE)</f>
        <v>2"</v>
      </c>
      <c r="E498" t="s">
        <v>1076</v>
      </c>
      <c r="F498" s="118">
        <v>79.61</v>
      </c>
      <c r="H498" s="120">
        <v>47.76</v>
      </c>
      <c r="I498" s="162">
        <v>0.97</v>
      </c>
    </row>
    <row r="499" spans="1:9">
      <c r="A499" t="s">
        <v>1077</v>
      </c>
      <c r="D499" t="str">
        <f>VLOOKUP(A499,[1]Sheet3!$A:$D,4,FALSE)</f>
        <v>2"</v>
      </c>
      <c r="E499" t="s">
        <v>1078</v>
      </c>
      <c r="F499" s="118">
        <v>80.989999999999995</v>
      </c>
      <c r="H499" s="120">
        <v>48.59</v>
      </c>
      <c r="I499" s="162">
        <v>0.97</v>
      </c>
    </row>
    <row r="500" spans="1:9">
      <c r="A500" t="s">
        <v>1079</v>
      </c>
      <c r="D500" t="str">
        <f>VLOOKUP(A500,[1]Sheet3!$A:$D,4,FALSE)</f>
        <v>2"</v>
      </c>
      <c r="E500" t="s">
        <v>1080</v>
      </c>
      <c r="F500" s="118">
        <v>92.26</v>
      </c>
      <c r="H500" s="120">
        <v>55.36</v>
      </c>
      <c r="I500" s="162">
        <v>0.83</v>
      </c>
    </row>
    <row r="501" spans="1:9">
      <c r="A501" t="s">
        <v>1081</v>
      </c>
      <c r="D501" t="str">
        <f>VLOOKUP(A501,[1]Sheet3!$A:$D,4,FALSE)</f>
        <v>2"</v>
      </c>
      <c r="E501" t="s">
        <v>1082</v>
      </c>
      <c r="F501" s="118">
        <v>7.74</v>
      </c>
      <c r="H501" s="120">
        <v>4.6399999999999997</v>
      </c>
      <c r="I501" s="162">
        <v>0.04</v>
      </c>
    </row>
    <row r="502" spans="1:9">
      <c r="A502" t="s">
        <v>1083</v>
      </c>
      <c r="D502" t="str">
        <f>VLOOKUP(A502,[1]Sheet3!$A:$D,4,FALSE)</f>
        <v>2"</v>
      </c>
      <c r="E502" t="s">
        <v>1084</v>
      </c>
      <c r="F502" s="118">
        <v>52.76</v>
      </c>
      <c r="H502" s="120">
        <v>31.66</v>
      </c>
      <c r="I502" s="162">
        <v>0.35</v>
      </c>
    </row>
    <row r="503" spans="1:9">
      <c r="A503" t="s">
        <v>1085</v>
      </c>
      <c r="D503" t="str">
        <f>VLOOKUP(A503,[1]Sheet3!$A:$D,4,FALSE)</f>
        <v>2"</v>
      </c>
      <c r="E503" t="s">
        <v>1086</v>
      </c>
      <c r="F503" s="118">
        <v>52.48</v>
      </c>
      <c r="H503" s="120">
        <v>31.49</v>
      </c>
      <c r="I503" s="162">
        <v>0.35</v>
      </c>
    </row>
    <row r="504" spans="1:9">
      <c r="A504" t="s">
        <v>1087</v>
      </c>
      <c r="D504" t="str">
        <f>VLOOKUP(A504,[1]Sheet3!$A:$D,4,FALSE)</f>
        <v>2"</v>
      </c>
      <c r="E504" t="s">
        <v>1088</v>
      </c>
      <c r="F504" s="118">
        <v>68.36</v>
      </c>
      <c r="H504" s="120">
        <v>41.02</v>
      </c>
      <c r="I504" s="162">
        <v>0.62</v>
      </c>
    </row>
    <row r="505" spans="1:9">
      <c r="A505" t="s">
        <v>1089</v>
      </c>
      <c r="D505" t="str">
        <f>VLOOKUP(A505,[1]Sheet3!$A:$D,4,FALSE)</f>
        <v>2"</v>
      </c>
      <c r="E505" t="s">
        <v>1090</v>
      </c>
      <c r="F505" s="118">
        <v>54.59</v>
      </c>
      <c r="H505" s="120">
        <v>32.75</v>
      </c>
      <c r="I505" s="162">
        <v>0.44</v>
      </c>
    </row>
    <row r="506" spans="1:9">
      <c r="A506" t="s">
        <v>1091</v>
      </c>
      <c r="D506" t="str">
        <f>VLOOKUP(A506,[1]Sheet3!$A:$D,4,FALSE)</f>
        <v>2"</v>
      </c>
      <c r="E506" t="s">
        <v>1092</v>
      </c>
      <c r="F506" s="118">
        <v>69.56</v>
      </c>
      <c r="H506" s="120">
        <v>41.74</v>
      </c>
      <c r="I506" s="162">
        <v>0.66</v>
      </c>
    </row>
    <row r="507" spans="1:9">
      <c r="A507" t="s">
        <v>1093</v>
      </c>
      <c r="D507" t="str">
        <f>VLOOKUP(A507,[1]Sheet3!$A:$D,4,FALSE)</f>
        <v>2"</v>
      </c>
      <c r="E507" t="s">
        <v>1094</v>
      </c>
      <c r="F507" s="118">
        <v>335.7</v>
      </c>
      <c r="H507" s="120">
        <v>201.42</v>
      </c>
      <c r="I507" s="162">
        <v>5</v>
      </c>
    </row>
    <row r="508" spans="1:9">
      <c r="A508" t="s">
        <v>1095</v>
      </c>
      <c r="D508" t="str">
        <f>VLOOKUP(A508,[1]Sheet3!$A:$D,4,FALSE)</f>
        <v>3"</v>
      </c>
      <c r="E508" t="s">
        <v>1096</v>
      </c>
      <c r="F508" s="118">
        <v>107.98</v>
      </c>
      <c r="H508" s="120">
        <v>64.790000000000006</v>
      </c>
      <c r="I508" s="162">
        <v>1.5</v>
      </c>
    </row>
    <row r="509" spans="1:9">
      <c r="A509" t="s">
        <v>1097</v>
      </c>
      <c r="D509" t="str">
        <f>VLOOKUP(A509,[1]Sheet3!$A:$D,4,FALSE)</f>
        <v>3"</v>
      </c>
      <c r="E509" t="s">
        <v>1098</v>
      </c>
      <c r="F509" s="118">
        <v>152.4</v>
      </c>
      <c r="H509" s="120">
        <v>91.44</v>
      </c>
      <c r="I509" s="162">
        <v>2.5</v>
      </c>
    </row>
    <row r="510" spans="1:9">
      <c r="A510" t="s">
        <v>1099</v>
      </c>
      <c r="D510" t="str">
        <f>VLOOKUP(A510,[1]Sheet3!$A:$D,4,FALSE)</f>
        <v>3"</v>
      </c>
      <c r="E510" t="s">
        <v>1100</v>
      </c>
      <c r="F510" s="118">
        <v>152.93</v>
      </c>
      <c r="H510" s="120">
        <v>91.76</v>
      </c>
      <c r="I510" s="162">
        <v>2.5</v>
      </c>
    </row>
    <row r="511" spans="1:9">
      <c r="A511" t="s">
        <v>1101</v>
      </c>
      <c r="D511" t="str">
        <f>VLOOKUP(A511,[1]Sheet3!$A:$D,4,FALSE)</f>
        <v>3"</v>
      </c>
      <c r="E511" t="s">
        <v>1102</v>
      </c>
      <c r="F511" s="118">
        <v>152.4</v>
      </c>
      <c r="H511" s="120">
        <v>91.44</v>
      </c>
      <c r="I511" s="162">
        <v>4</v>
      </c>
    </row>
    <row r="512" spans="1:9">
      <c r="A512" t="s">
        <v>1103</v>
      </c>
      <c r="D512" t="str">
        <f>VLOOKUP(A512,[1]Sheet3!$A:$D,4,FALSE)</f>
        <v>3"</v>
      </c>
      <c r="E512" t="s">
        <v>1104</v>
      </c>
      <c r="F512" s="118">
        <v>83.32</v>
      </c>
      <c r="H512" s="120">
        <v>49.99</v>
      </c>
      <c r="I512" s="162">
        <v>3</v>
      </c>
    </row>
    <row r="513" spans="1:9">
      <c r="A513" t="s">
        <v>1105</v>
      </c>
      <c r="D513" t="str">
        <f>VLOOKUP(A513,[1]Sheet3!$A:$D,4,FALSE)</f>
        <v>3"</v>
      </c>
      <c r="E513" t="s">
        <v>1106</v>
      </c>
      <c r="F513" s="118">
        <v>113.9</v>
      </c>
      <c r="H513" s="120">
        <v>68.34</v>
      </c>
      <c r="I513" s="162">
        <v>1.5</v>
      </c>
    </row>
    <row r="514" spans="1:9">
      <c r="A514" t="s">
        <v>1107</v>
      </c>
      <c r="D514" t="str">
        <f>VLOOKUP(A514,[1]Sheet3!$A:$D,4,FALSE)</f>
        <v>3"</v>
      </c>
      <c r="E514" t="s">
        <v>1108</v>
      </c>
      <c r="F514" s="118">
        <v>263.25</v>
      </c>
      <c r="H514" s="120">
        <v>157.94999999999999</v>
      </c>
      <c r="I514" s="162">
        <v>5</v>
      </c>
    </row>
    <row r="515" spans="1:9">
      <c r="A515" t="s">
        <v>1109</v>
      </c>
      <c r="D515" t="str">
        <f>VLOOKUP(A515,[1]Sheet3!$A:$D,4,FALSE)</f>
        <v>3"</v>
      </c>
      <c r="E515" t="s">
        <v>1110</v>
      </c>
      <c r="F515" s="118">
        <v>187.95</v>
      </c>
      <c r="H515" s="120">
        <v>112.77</v>
      </c>
      <c r="I515" s="162">
        <v>0.1</v>
      </c>
    </row>
    <row r="516" spans="1:9">
      <c r="A516" t="s">
        <v>1111</v>
      </c>
      <c r="D516" t="str">
        <f>VLOOKUP(A516,[1]Sheet3!$A:$D,4,FALSE)</f>
        <v>3"</v>
      </c>
      <c r="E516" t="s">
        <v>1112</v>
      </c>
      <c r="F516" s="118">
        <v>89.97</v>
      </c>
      <c r="H516" s="120">
        <v>53.98</v>
      </c>
      <c r="I516" s="162">
        <v>2</v>
      </c>
    </row>
    <row r="517" spans="1:9">
      <c r="A517" t="s">
        <v>1113</v>
      </c>
      <c r="D517" t="str">
        <f>VLOOKUP(A517,[1]Sheet3!$A:$D,4,FALSE)</f>
        <v>3"</v>
      </c>
      <c r="E517" t="s">
        <v>1114</v>
      </c>
      <c r="F517" s="118">
        <v>150.29</v>
      </c>
      <c r="H517" s="120">
        <v>90.17</v>
      </c>
      <c r="I517" s="162">
        <v>4</v>
      </c>
    </row>
    <row r="518" spans="1:9">
      <c r="A518" t="s">
        <v>1115</v>
      </c>
      <c r="D518" t="str">
        <f>VLOOKUP(A518,[1]Sheet3!$A:$D,4,FALSE)</f>
        <v>3"</v>
      </c>
      <c r="E518" t="s">
        <v>1116</v>
      </c>
      <c r="F518" s="118">
        <v>89.97</v>
      </c>
      <c r="H518" s="120">
        <v>53.98</v>
      </c>
      <c r="I518" s="162">
        <v>2</v>
      </c>
    </row>
    <row r="519" spans="1:9">
      <c r="A519" t="s">
        <v>1117</v>
      </c>
      <c r="D519" t="str">
        <f>VLOOKUP(A519,[1]Sheet3!$A:$D,4,FALSE)</f>
        <v>3"</v>
      </c>
      <c r="E519" t="s">
        <v>1118</v>
      </c>
      <c r="F519" s="118">
        <v>8.36</v>
      </c>
      <c r="H519" s="120">
        <v>5.0199999999999996</v>
      </c>
      <c r="I519" s="162">
        <v>0.05</v>
      </c>
    </row>
    <row r="520" spans="1:9">
      <c r="A520" t="s">
        <v>1119</v>
      </c>
      <c r="D520" t="str">
        <f>VLOOKUP(A520,[1]Sheet3!$A:$D,4,FALSE)</f>
        <v>3"</v>
      </c>
      <c r="E520" t="s">
        <v>1120</v>
      </c>
      <c r="F520" s="118">
        <v>108.1</v>
      </c>
      <c r="H520" s="120">
        <v>64.86</v>
      </c>
      <c r="I520" s="162">
        <v>4</v>
      </c>
    </row>
    <row r="521" spans="1:9">
      <c r="A521" t="s">
        <v>1121</v>
      </c>
      <c r="D521" t="str">
        <f>VLOOKUP(A521,[1]Sheet3!$A:$D,4,FALSE)</f>
        <v>3"</v>
      </c>
      <c r="E521" t="s">
        <v>1122</v>
      </c>
      <c r="F521" s="118">
        <v>171.91</v>
      </c>
      <c r="H521" s="120">
        <v>103.15</v>
      </c>
      <c r="I521" s="162">
        <v>5</v>
      </c>
    </row>
    <row r="522" spans="1:9">
      <c r="A522" t="s">
        <v>1123</v>
      </c>
      <c r="D522" t="str">
        <f>VLOOKUP(A522,[1]Sheet3!$A:$D,4,FALSE)</f>
        <v>3"</v>
      </c>
      <c r="E522" t="s">
        <v>1124</v>
      </c>
      <c r="F522" s="118">
        <v>192.48</v>
      </c>
      <c r="H522" s="120">
        <v>115.49</v>
      </c>
      <c r="I522" s="162">
        <v>5</v>
      </c>
    </row>
    <row r="523" spans="1:9">
      <c r="A523" t="s">
        <v>1125</v>
      </c>
      <c r="D523" t="str">
        <f>VLOOKUP(A523,[1]Sheet3!$A:$D,4,FALSE)</f>
        <v>3"</v>
      </c>
      <c r="E523" t="s">
        <v>1126</v>
      </c>
      <c r="F523" s="118">
        <v>1124.3699999999999</v>
      </c>
      <c r="H523" s="120">
        <v>674.62</v>
      </c>
      <c r="I523" s="162">
        <v>30</v>
      </c>
    </row>
    <row r="524" spans="1:9">
      <c r="A524" t="s">
        <v>1127</v>
      </c>
      <c r="D524" t="str">
        <f>VLOOKUP(A524,[1]Sheet3!$A:$D,4,FALSE)</f>
        <v>3"</v>
      </c>
      <c r="E524" t="s">
        <v>1128</v>
      </c>
      <c r="F524" s="118">
        <v>274.43</v>
      </c>
      <c r="H524" s="120">
        <v>164.66</v>
      </c>
      <c r="I524" s="162">
        <v>30</v>
      </c>
    </row>
    <row r="525" spans="1:9">
      <c r="A525" t="s">
        <v>1129</v>
      </c>
      <c r="D525" t="str">
        <f>VLOOKUP(A525,[1]Sheet3!$A:$D,4,FALSE)</f>
        <v>4"</v>
      </c>
      <c r="E525" t="s">
        <v>1130</v>
      </c>
      <c r="F525" s="118">
        <v>103.21</v>
      </c>
      <c r="H525" s="120">
        <v>61.93</v>
      </c>
      <c r="I525" s="162">
        <v>2</v>
      </c>
    </row>
    <row r="526" spans="1:9">
      <c r="A526" t="s">
        <v>1131</v>
      </c>
      <c r="D526" t="str">
        <f>VLOOKUP(A526,[1]Sheet3!$A:$D,4,FALSE)</f>
        <v>4"</v>
      </c>
      <c r="E526" t="s">
        <v>1132</v>
      </c>
      <c r="F526" s="118">
        <v>209.64</v>
      </c>
      <c r="H526" s="120">
        <v>125.78</v>
      </c>
      <c r="I526" s="162">
        <v>4</v>
      </c>
    </row>
    <row r="527" spans="1:9">
      <c r="A527" t="s">
        <v>1133</v>
      </c>
      <c r="D527" t="str">
        <f>VLOOKUP(A527,[1]Sheet3!$A:$D,4,FALSE)</f>
        <v>4"</v>
      </c>
      <c r="E527" t="s">
        <v>1134</v>
      </c>
      <c r="F527" s="118">
        <v>210.17</v>
      </c>
      <c r="H527" s="120">
        <v>126.1</v>
      </c>
      <c r="I527" s="162">
        <v>4</v>
      </c>
    </row>
    <row r="528" spans="1:9">
      <c r="A528" t="s">
        <v>1135</v>
      </c>
      <c r="D528" t="str">
        <f>VLOOKUP(A528,[1]Sheet3!$A:$D,4,FALSE)</f>
        <v>4"</v>
      </c>
      <c r="E528" t="s">
        <v>1136</v>
      </c>
      <c r="F528" s="118">
        <v>215.59</v>
      </c>
      <c r="H528" s="120">
        <v>129.36000000000001</v>
      </c>
      <c r="I528" s="162">
        <v>5</v>
      </c>
    </row>
    <row r="529" spans="1:9">
      <c r="A529" t="s">
        <v>1137</v>
      </c>
      <c r="D529" t="str">
        <f>VLOOKUP(A529,[1]Sheet3!$A:$D,4,FALSE)</f>
        <v>4"</v>
      </c>
      <c r="E529" t="s">
        <v>1138</v>
      </c>
      <c r="F529" s="118">
        <v>109.17</v>
      </c>
      <c r="H529" s="120">
        <v>65.5</v>
      </c>
      <c r="I529" s="162">
        <v>2</v>
      </c>
    </row>
    <row r="530" spans="1:9">
      <c r="A530" t="s">
        <v>1139</v>
      </c>
      <c r="D530" t="str">
        <f>VLOOKUP(A530,[1]Sheet3!$A:$D,4,FALSE)</f>
        <v>4"</v>
      </c>
      <c r="E530" t="s">
        <v>1140</v>
      </c>
      <c r="F530" s="118">
        <v>156.41999999999999</v>
      </c>
      <c r="H530" s="120">
        <v>93.85</v>
      </c>
      <c r="I530" s="162">
        <v>2</v>
      </c>
    </row>
    <row r="531" spans="1:9">
      <c r="A531" t="s">
        <v>1141</v>
      </c>
      <c r="D531" t="str">
        <f>VLOOKUP(A531,[1]Sheet3!$A:$D,4,FALSE)</f>
        <v>4"</v>
      </c>
      <c r="E531" t="s">
        <v>1142</v>
      </c>
      <c r="F531" s="118">
        <v>334.67</v>
      </c>
      <c r="H531" s="120">
        <v>200.8</v>
      </c>
      <c r="I531" s="162">
        <v>7</v>
      </c>
    </row>
    <row r="532" spans="1:9">
      <c r="A532" t="s">
        <v>1143</v>
      </c>
      <c r="D532" t="str">
        <f>VLOOKUP(A532,[1]Sheet3!$A:$D,4,FALSE)</f>
        <v>4"</v>
      </c>
      <c r="E532" t="s">
        <v>1144</v>
      </c>
      <c r="F532" s="118">
        <v>249.95</v>
      </c>
      <c r="H532" s="120">
        <v>149.97</v>
      </c>
      <c r="I532" s="162">
        <v>0.2</v>
      </c>
    </row>
    <row r="533" spans="1:9">
      <c r="A533" t="s">
        <v>1145</v>
      </c>
      <c r="D533" t="str">
        <f>VLOOKUP(A533,[1]Sheet3!$A:$D,4,FALSE)</f>
        <v>4"</v>
      </c>
      <c r="E533" t="s">
        <v>1146</v>
      </c>
      <c r="F533" s="118">
        <v>215.59</v>
      </c>
      <c r="H533" s="120">
        <v>129.36000000000001</v>
      </c>
      <c r="I533" s="162">
        <v>5</v>
      </c>
    </row>
    <row r="534" spans="1:9">
      <c r="A534" t="s">
        <v>1147</v>
      </c>
      <c r="D534" t="str">
        <f>VLOOKUP(A534,[1]Sheet3!$A:$D,4,FALSE)</f>
        <v>4"</v>
      </c>
      <c r="E534" t="s">
        <v>1148</v>
      </c>
      <c r="F534" s="118">
        <v>143.91</v>
      </c>
      <c r="H534" s="120">
        <v>86.34</v>
      </c>
      <c r="I534" s="162">
        <v>4</v>
      </c>
    </row>
    <row r="535" spans="1:9">
      <c r="A535" t="s">
        <v>1149</v>
      </c>
      <c r="D535" t="str">
        <f>VLOOKUP(A535,[1]Sheet3!$A:$D,4,FALSE)</f>
        <v>4"</v>
      </c>
      <c r="E535" t="s">
        <v>1150</v>
      </c>
      <c r="F535" s="118">
        <v>146.58000000000001</v>
      </c>
      <c r="H535" s="120">
        <v>87.95</v>
      </c>
      <c r="I535" s="162">
        <v>4</v>
      </c>
    </row>
    <row r="536" spans="1:9">
      <c r="A536" t="s">
        <v>1151</v>
      </c>
      <c r="D536" t="str">
        <f>VLOOKUP(A536,[1]Sheet3!$A:$D,4,FALSE)</f>
        <v>4"</v>
      </c>
      <c r="E536" t="s">
        <v>1152</v>
      </c>
      <c r="F536" s="118">
        <v>216</v>
      </c>
      <c r="H536" s="120">
        <v>129.6</v>
      </c>
      <c r="I536" s="162">
        <v>3</v>
      </c>
    </row>
    <row r="537" spans="1:9">
      <c r="A537" t="s">
        <v>1153</v>
      </c>
      <c r="D537" t="str">
        <f>VLOOKUP(A537,[1]Sheet3!$A:$D,4,FALSE)</f>
        <v>4"</v>
      </c>
      <c r="E537" t="s">
        <v>1154</v>
      </c>
      <c r="F537" s="118">
        <v>1480.03</v>
      </c>
      <c r="H537" s="120">
        <v>888.02</v>
      </c>
      <c r="I537" s="162">
        <v>40</v>
      </c>
    </row>
    <row r="538" spans="1:9">
      <c r="A538" t="s">
        <v>1155</v>
      </c>
      <c r="D538" t="str">
        <f>VLOOKUP(A538,[1]Sheet3!$A:$D,4,FALSE)</f>
        <v>4"</v>
      </c>
      <c r="E538" t="s">
        <v>1156</v>
      </c>
      <c r="F538" s="118">
        <v>337.34</v>
      </c>
      <c r="H538" s="120">
        <v>202.41</v>
      </c>
      <c r="I538" s="162">
        <v>20</v>
      </c>
    </row>
    <row r="539" spans="1:9">
      <c r="A539" t="s">
        <v>59</v>
      </c>
      <c r="D539" t="s">
        <v>1157</v>
      </c>
      <c r="E539" t="s">
        <v>1158</v>
      </c>
      <c r="F539" s="118">
        <v>6.35</v>
      </c>
      <c r="H539" s="120">
        <v>3.81</v>
      </c>
      <c r="I539" s="162">
        <v>0.5</v>
      </c>
    </row>
    <row r="540" spans="1:9">
      <c r="A540" t="s">
        <v>51</v>
      </c>
      <c r="D540" t="s">
        <v>1157</v>
      </c>
      <c r="E540" t="s">
        <v>1159</v>
      </c>
      <c r="F540" s="118">
        <v>3.86</v>
      </c>
      <c r="H540" s="120">
        <v>2.31</v>
      </c>
      <c r="I540" s="162">
        <v>0.25</v>
      </c>
    </row>
    <row r="541" spans="1:9">
      <c r="A541" t="s">
        <v>52</v>
      </c>
      <c r="D541" t="str">
        <f>VLOOKUP(A541,[1]Sheet3!$A:$D,4,FALSE)</f>
        <v>4"</v>
      </c>
      <c r="E541" t="s">
        <v>1160</v>
      </c>
      <c r="F541" s="118">
        <v>5.4</v>
      </c>
      <c r="H541" s="120">
        <v>3.24</v>
      </c>
      <c r="I541" s="162">
        <v>0.34</v>
      </c>
    </row>
    <row r="542" spans="1:9">
      <c r="A542" t="s">
        <v>53</v>
      </c>
      <c r="D542" t="str">
        <f>VLOOKUP(A542,[1]Sheet3!$A:$D,4,FALSE)</f>
        <v>6"</v>
      </c>
      <c r="E542" t="s">
        <v>1161</v>
      </c>
      <c r="F542" s="118">
        <v>7.91</v>
      </c>
      <c r="H542" s="120">
        <v>4.74</v>
      </c>
      <c r="I542" s="162">
        <v>0.75</v>
      </c>
    </row>
    <row r="543" spans="1:9">
      <c r="A543" t="s">
        <v>60</v>
      </c>
      <c r="D543" t="str">
        <f>VLOOKUP(A543,[1]Sheet3!$A:$D,4,FALSE)</f>
        <v>4"</v>
      </c>
      <c r="E543" t="s">
        <v>1162</v>
      </c>
      <c r="F543" s="118">
        <v>9.2799999999999994</v>
      </c>
      <c r="H543" s="120">
        <v>5.57</v>
      </c>
      <c r="I543" s="162">
        <v>0.94</v>
      </c>
    </row>
    <row r="544" spans="1:9">
      <c r="A544" t="s">
        <v>61</v>
      </c>
      <c r="D544" t="str">
        <f>VLOOKUP(A544,[1]Sheet3!$A:$D,4,FALSE)</f>
        <v>6"</v>
      </c>
      <c r="E544" t="s">
        <v>1163</v>
      </c>
      <c r="F544" s="118">
        <v>13.99</v>
      </c>
      <c r="H544" s="120">
        <v>8.39</v>
      </c>
      <c r="I544" s="162">
        <v>1.25</v>
      </c>
    </row>
    <row r="545" spans="1:9">
      <c r="A545" t="s">
        <v>227</v>
      </c>
      <c r="D545" t="s">
        <v>352</v>
      </c>
      <c r="E545" t="s">
        <v>1164</v>
      </c>
      <c r="F545" s="118">
        <v>868.56</v>
      </c>
      <c r="H545" s="120">
        <v>607.99</v>
      </c>
      <c r="I545" s="162">
        <v>7</v>
      </c>
    </row>
    <row r="546" spans="1:9">
      <c r="A546" t="s">
        <v>238</v>
      </c>
      <c r="D546" t="s">
        <v>352</v>
      </c>
      <c r="E546" t="s">
        <v>1165</v>
      </c>
      <c r="F546" s="118">
        <v>250.57</v>
      </c>
      <c r="H546" s="120">
        <v>175.4</v>
      </c>
      <c r="I546" s="162">
        <v>3.5</v>
      </c>
    </row>
    <row r="547" spans="1:9">
      <c r="A547" t="s">
        <v>243</v>
      </c>
      <c r="D547" t="s">
        <v>352</v>
      </c>
      <c r="E547" t="s">
        <v>1166</v>
      </c>
      <c r="F547" s="118">
        <v>415.29</v>
      </c>
      <c r="H547" s="120">
        <v>290.7</v>
      </c>
      <c r="I547" s="162">
        <v>4.3</v>
      </c>
    </row>
    <row r="548" spans="1:9">
      <c r="A548" t="s">
        <v>236</v>
      </c>
      <c r="D548" t="s">
        <v>352</v>
      </c>
      <c r="E548" t="s">
        <v>1167</v>
      </c>
      <c r="F548" s="118">
        <v>374.86</v>
      </c>
      <c r="H548" s="120">
        <v>262.39999999999998</v>
      </c>
      <c r="I548" s="162">
        <v>1.2</v>
      </c>
    </row>
    <row r="549" spans="1:9">
      <c r="A549" t="s">
        <v>244</v>
      </c>
      <c r="D549" t="s">
        <v>352</v>
      </c>
      <c r="E549" t="s">
        <v>1168</v>
      </c>
      <c r="F549" s="118">
        <v>568.30999999999995</v>
      </c>
      <c r="H549" s="120">
        <v>397.82</v>
      </c>
      <c r="I549" s="162">
        <v>0.94</v>
      </c>
    </row>
    <row r="550" spans="1:9">
      <c r="A550" t="s">
        <v>245</v>
      </c>
      <c r="D550" t="s">
        <v>352</v>
      </c>
      <c r="E550" t="s">
        <v>1169</v>
      </c>
      <c r="F550" s="118">
        <v>794.69</v>
      </c>
      <c r="H550" s="120">
        <v>556.29</v>
      </c>
      <c r="I550" s="162">
        <v>1.6</v>
      </c>
    </row>
    <row r="551" spans="1:9">
      <c r="A551" t="s">
        <v>25</v>
      </c>
      <c r="D551" t="str">
        <f>VLOOKUP(A551,[1]Sheet3!$A:$D,4,FALSE)</f>
        <v>3"</v>
      </c>
      <c r="E551" t="s">
        <v>1170</v>
      </c>
      <c r="F551" s="118">
        <v>254.94</v>
      </c>
      <c r="H551" s="120">
        <v>152.97</v>
      </c>
      <c r="I551" s="162">
        <v>22.5</v>
      </c>
    </row>
    <row r="552" spans="1:9">
      <c r="A552" t="s">
        <v>70</v>
      </c>
      <c r="D552" t="str">
        <f>VLOOKUP(A552,[1]Sheet3!$A:$D,4,FALSE)</f>
        <v>3"</v>
      </c>
      <c r="E552" t="s">
        <v>1171</v>
      </c>
      <c r="F552" s="118">
        <v>109.95</v>
      </c>
      <c r="H552" s="120">
        <v>65.97</v>
      </c>
      <c r="I552" s="162">
        <v>5.0999999999999996</v>
      </c>
    </row>
    <row r="553" spans="1:9">
      <c r="A553" t="s">
        <v>85</v>
      </c>
      <c r="D553" t="str">
        <f>VLOOKUP(A553,[1]Sheet3!$A:$D,4,FALSE)</f>
        <v>3"</v>
      </c>
      <c r="E553" s="119" t="s">
        <v>1172</v>
      </c>
      <c r="F553" s="118">
        <v>132.5</v>
      </c>
      <c r="H553" s="120">
        <v>79.5</v>
      </c>
      <c r="I553" s="162">
        <v>7.3</v>
      </c>
    </row>
    <row r="554" spans="1:9">
      <c r="A554" t="s">
        <v>104</v>
      </c>
      <c r="D554" t="str">
        <f>VLOOKUP(A554,[1]Sheet3!$A:$D,4,FALSE)</f>
        <v>3"</v>
      </c>
      <c r="E554" t="s">
        <v>1173</v>
      </c>
      <c r="F554" s="118">
        <v>179.95</v>
      </c>
      <c r="H554" s="120">
        <v>107.97</v>
      </c>
      <c r="I554" s="162">
        <v>2.5</v>
      </c>
    </row>
    <row r="555" spans="1:9">
      <c r="A555" t="s">
        <v>191</v>
      </c>
      <c r="D555" t="str">
        <f>VLOOKUP(A555,[1]Sheet3!$A:$D,4,FALSE)</f>
        <v>3"</v>
      </c>
      <c r="E555" t="s">
        <v>1174</v>
      </c>
      <c r="F555" s="118">
        <v>132.4</v>
      </c>
      <c r="H555" s="120">
        <v>79.44</v>
      </c>
      <c r="I555" s="162">
        <v>3.1</v>
      </c>
    </row>
    <row r="556" spans="1:9">
      <c r="A556" t="s">
        <v>162</v>
      </c>
      <c r="D556" t="str">
        <f>VLOOKUP(A556,[1]Sheet3!$A:$D,4,FALSE)</f>
        <v>3"</v>
      </c>
      <c r="E556" t="s">
        <v>1175</v>
      </c>
      <c r="F556" s="118">
        <v>68.650000000000006</v>
      </c>
      <c r="H556" s="120">
        <v>41.19</v>
      </c>
      <c r="I556" s="162">
        <v>2.1</v>
      </c>
    </row>
    <row r="557" spans="1:9">
      <c r="A557" t="s">
        <v>232</v>
      </c>
      <c r="D557" t="str">
        <f>VLOOKUP(A557,[1]Sheet3!$A:$D,4,FALSE)</f>
        <v>3"</v>
      </c>
      <c r="E557" t="s">
        <v>1176</v>
      </c>
      <c r="F557" s="118">
        <v>154.55000000000001</v>
      </c>
      <c r="H557" s="120">
        <v>92.73</v>
      </c>
      <c r="I557" s="162">
        <v>2.1</v>
      </c>
    </row>
    <row r="558" spans="1:9">
      <c r="A558" t="s">
        <v>41</v>
      </c>
      <c r="D558" t="str">
        <f>VLOOKUP(A558,[1]Sheet3!$A:$D,4,FALSE)</f>
        <v>3"</v>
      </c>
      <c r="E558" s="119" t="s">
        <v>1177</v>
      </c>
      <c r="F558" s="118">
        <v>8.99</v>
      </c>
      <c r="H558" s="120">
        <v>5.39</v>
      </c>
      <c r="I558" s="162">
        <v>0.21299999999999999</v>
      </c>
    </row>
    <row r="559" spans="1:9">
      <c r="A559" t="s">
        <v>1178</v>
      </c>
      <c r="D559" t="str">
        <f>VLOOKUP(A559,[1]Sheet3!$A:$D,4,FALSE)</f>
        <v>3"</v>
      </c>
      <c r="E559" s="119" t="s">
        <v>1179</v>
      </c>
      <c r="F559" s="118">
        <v>4.95</v>
      </c>
      <c r="H559" s="120">
        <v>2.97</v>
      </c>
      <c r="I559" s="162">
        <v>0.03</v>
      </c>
    </row>
    <row r="560" spans="1:9">
      <c r="A560" t="s">
        <v>1180</v>
      </c>
      <c r="D560" t="str">
        <f>VLOOKUP(A560,[1]Sheet3!$A:$D,4,FALSE)</f>
        <v>3"</v>
      </c>
      <c r="E560" t="s">
        <v>1181</v>
      </c>
      <c r="F560" s="118">
        <v>9.9499999999999993</v>
      </c>
      <c r="H560" s="120">
        <v>5.97</v>
      </c>
      <c r="I560" s="162">
        <v>4</v>
      </c>
    </row>
    <row r="561" spans="1:9">
      <c r="A561" t="s">
        <v>253</v>
      </c>
      <c r="D561" t="str">
        <f>VLOOKUP(A561,[1]Sheet3!$A:$D,4,FALSE)</f>
        <v>3"</v>
      </c>
      <c r="E561" t="s">
        <v>1182</v>
      </c>
      <c r="F561" s="118">
        <v>10.75</v>
      </c>
      <c r="H561" s="120">
        <v>6.45</v>
      </c>
      <c r="I561" s="162">
        <v>0</v>
      </c>
    </row>
    <row r="562" spans="1:9">
      <c r="A562" t="s">
        <v>1183</v>
      </c>
      <c r="D562" t="str">
        <f>VLOOKUP(A562,[1]Sheet3!$A:$D,4,FALSE)</f>
        <v>3"</v>
      </c>
      <c r="E562" t="s">
        <v>1184</v>
      </c>
      <c r="F562" s="118">
        <v>34.950000000000003</v>
      </c>
      <c r="H562" s="120">
        <v>20.97</v>
      </c>
      <c r="I562" s="162">
        <v>17</v>
      </c>
    </row>
    <row r="563" spans="1:9">
      <c r="A563" t="s">
        <v>148</v>
      </c>
      <c r="D563" t="str">
        <f>VLOOKUP(A563,[1]Sheet3!$A:$D,4,FALSE)</f>
        <v>3"</v>
      </c>
      <c r="E563" t="s">
        <v>1185</v>
      </c>
      <c r="F563" s="118">
        <v>68.650000000000006</v>
      </c>
      <c r="H563" s="120">
        <v>41.19</v>
      </c>
      <c r="I563" s="162">
        <v>3.1</v>
      </c>
    </row>
    <row r="564" spans="1:9">
      <c r="A564" t="s">
        <v>163</v>
      </c>
      <c r="D564" t="str">
        <f>VLOOKUP(A564,[1]Sheet3!$A:$D,4,FALSE)</f>
        <v>3"</v>
      </c>
      <c r="E564" t="s">
        <v>1186</v>
      </c>
      <c r="F564" s="118">
        <v>68.650000000000006</v>
      </c>
      <c r="H564" s="120">
        <v>41.19</v>
      </c>
      <c r="I564" s="162">
        <v>3.1</v>
      </c>
    </row>
    <row r="565" spans="1:9">
      <c r="A565" t="s">
        <v>149</v>
      </c>
      <c r="D565" t="str">
        <f>VLOOKUP(A565,[1]Sheet3!$A:$D,4,FALSE)</f>
        <v>3"</v>
      </c>
      <c r="E565" t="s">
        <v>1187</v>
      </c>
      <c r="F565" s="118">
        <v>68.650000000000006</v>
      </c>
      <c r="H565" s="120">
        <v>41.19</v>
      </c>
      <c r="I565" s="162">
        <v>0.01</v>
      </c>
    </row>
    <row r="566" spans="1:9">
      <c r="A566" t="s">
        <v>259</v>
      </c>
      <c r="D566" t="str">
        <f>VLOOKUP(A566,[1]Sheet3!$A:$D,4,FALSE)</f>
        <v>3"</v>
      </c>
      <c r="E566" t="s">
        <v>1188</v>
      </c>
      <c r="F566" s="118">
        <v>4.6500000000000004</v>
      </c>
      <c r="H566" s="120">
        <v>2.79</v>
      </c>
      <c r="I566" s="162">
        <v>3.1</v>
      </c>
    </row>
    <row r="567" spans="1:9">
      <c r="A567" t="s">
        <v>164</v>
      </c>
      <c r="D567" t="str">
        <f>VLOOKUP(A567,[1]Sheet3!$A:$D,4,FALSE)</f>
        <v>3"</v>
      </c>
      <c r="E567" t="s">
        <v>1189</v>
      </c>
      <c r="F567" s="118">
        <v>68.650000000000006</v>
      </c>
      <c r="H567" s="120">
        <v>41.19</v>
      </c>
      <c r="I567" s="162">
        <v>5.4</v>
      </c>
    </row>
    <row r="568" spans="1:9">
      <c r="A568" t="s">
        <v>133</v>
      </c>
      <c r="D568" t="str">
        <f>VLOOKUP(A568,[1]Sheet3!$A:$D,4,FALSE)</f>
        <v>3"</v>
      </c>
      <c r="E568" s="119" t="s">
        <v>1190</v>
      </c>
      <c r="F568" s="118">
        <v>165.7</v>
      </c>
      <c r="H568" s="120">
        <v>99.42</v>
      </c>
      <c r="I568" s="162">
        <v>3</v>
      </c>
    </row>
    <row r="569" spans="1:9">
      <c r="A569" t="s">
        <v>175</v>
      </c>
      <c r="D569" t="str">
        <f>VLOOKUP(A569,[1]Sheet3!$A:$D,4,FALSE)</f>
        <v>3"</v>
      </c>
      <c r="E569" s="119" t="s">
        <v>1191</v>
      </c>
      <c r="F569" s="118">
        <v>78.989999999999995</v>
      </c>
      <c r="H569" s="120">
        <v>47.39</v>
      </c>
      <c r="I569" s="162">
        <v>5.8</v>
      </c>
    </row>
    <row r="570" spans="1:9">
      <c r="A570" t="s">
        <v>139</v>
      </c>
      <c r="D570" t="str">
        <f>VLOOKUP(A570,[1]Sheet3!$A:$D,4,FALSE)</f>
        <v>3"</v>
      </c>
      <c r="E570" s="119" t="s">
        <v>1192</v>
      </c>
      <c r="F570" s="118">
        <v>449.79</v>
      </c>
      <c r="H570" s="120">
        <v>269.87</v>
      </c>
      <c r="I570" s="162">
        <v>8.6999999999999993</v>
      </c>
    </row>
    <row r="571" spans="1:9">
      <c r="A571" t="s">
        <v>1193</v>
      </c>
      <c r="D571" t="str">
        <f>VLOOKUP(A571,[1]Sheet3!$A:$D,4,FALSE)</f>
        <v>3"</v>
      </c>
      <c r="E571" t="s">
        <v>1194</v>
      </c>
      <c r="F571" s="118">
        <v>134.99</v>
      </c>
      <c r="H571" s="120">
        <v>81</v>
      </c>
      <c r="I571" s="162">
        <v>9</v>
      </c>
    </row>
    <row r="572" spans="1:9">
      <c r="A572" t="s">
        <v>202</v>
      </c>
      <c r="D572" t="str">
        <f>VLOOKUP(A572,[1]Sheet3!$A:$D,4,FALSE)</f>
        <v>3"</v>
      </c>
      <c r="E572" t="s">
        <v>1195</v>
      </c>
      <c r="F572" s="118">
        <v>182.75</v>
      </c>
      <c r="H572" s="120">
        <v>109.65</v>
      </c>
      <c r="I572" s="162">
        <v>11.9</v>
      </c>
    </row>
    <row r="573" spans="1:9">
      <c r="A573" t="s">
        <v>205</v>
      </c>
      <c r="D573" t="str">
        <f>VLOOKUP(A573,[1]Sheet3!$A:$D,4,FALSE)</f>
        <v>3"</v>
      </c>
      <c r="E573" t="s">
        <v>1196</v>
      </c>
      <c r="F573" s="118">
        <v>44.98</v>
      </c>
      <c r="H573" s="120">
        <v>26.99</v>
      </c>
      <c r="I573" s="162">
        <v>2.5</v>
      </c>
    </row>
    <row r="574" spans="1:9">
      <c r="A574" t="s">
        <v>33</v>
      </c>
      <c r="D574" t="str">
        <f>VLOOKUP(A574,[1]Sheet3!$A:$D,4,FALSE)</f>
        <v>4"</v>
      </c>
      <c r="E574" t="s">
        <v>1197</v>
      </c>
      <c r="F574" s="118">
        <v>424.94</v>
      </c>
      <c r="H574" s="120">
        <v>254.96</v>
      </c>
      <c r="I574" s="162">
        <v>33.200000000000003</v>
      </c>
    </row>
    <row r="575" spans="1:9">
      <c r="A575" t="s">
        <v>71</v>
      </c>
      <c r="D575" t="str">
        <f>VLOOKUP(A575,[1]Sheet3!$A:$D,4,FALSE)</f>
        <v>4"</v>
      </c>
      <c r="E575" t="s">
        <v>1198</v>
      </c>
      <c r="F575" s="118">
        <v>104.96</v>
      </c>
      <c r="H575" s="120">
        <v>62.97</v>
      </c>
      <c r="I575" s="162">
        <v>2.16</v>
      </c>
    </row>
    <row r="576" spans="1:9">
      <c r="A576" t="s">
        <v>86</v>
      </c>
      <c r="D576" t="str">
        <f>VLOOKUP(A576,[1]Sheet3!$A:$D,4,FALSE)</f>
        <v>4"</v>
      </c>
      <c r="E576" t="s">
        <v>1199</v>
      </c>
      <c r="F576" s="118">
        <v>90.95</v>
      </c>
      <c r="H576" s="120">
        <v>54.57</v>
      </c>
      <c r="I576" s="162">
        <v>1.89</v>
      </c>
    </row>
    <row r="577" spans="1:9">
      <c r="A577" t="s">
        <v>91</v>
      </c>
      <c r="D577" t="str">
        <f>VLOOKUP(A577,[1]Sheet3!$A:$D,4,FALSE)</f>
        <v>4"</v>
      </c>
      <c r="E577" t="s">
        <v>1200</v>
      </c>
      <c r="F577" s="118">
        <v>90.95</v>
      </c>
      <c r="H577" s="120">
        <v>54.57</v>
      </c>
      <c r="I577" s="162">
        <v>3.29</v>
      </c>
    </row>
    <row r="578" spans="1:9">
      <c r="A578" t="s">
        <v>105</v>
      </c>
      <c r="D578" t="str">
        <f>VLOOKUP(A578,[1]Sheet3!$A:$D,4,FALSE)</f>
        <v>4"</v>
      </c>
      <c r="E578" t="s">
        <v>1201</v>
      </c>
      <c r="F578" s="118">
        <v>114.97</v>
      </c>
      <c r="H578" s="120">
        <v>68.98</v>
      </c>
      <c r="I578" s="162">
        <v>1.44</v>
      </c>
    </row>
    <row r="579" spans="1:9">
      <c r="A579" t="s">
        <v>192</v>
      </c>
      <c r="D579" t="str">
        <f>VLOOKUP(A579,[1]Sheet3!$A:$D,4,FALSE)</f>
        <v>4"</v>
      </c>
      <c r="E579" t="s">
        <v>1202</v>
      </c>
      <c r="F579" s="118">
        <v>180.71</v>
      </c>
      <c r="H579" s="120">
        <v>108.42</v>
      </c>
      <c r="I579" s="162">
        <v>0.42</v>
      </c>
    </row>
    <row r="580" spans="1:9">
      <c r="A580" t="s">
        <v>254</v>
      </c>
      <c r="D580" t="str">
        <f>VLOOKUP(A580,[1]Sheet3!$A:$D,4,FALSE)</f>
        <v>4"</v>
      </c>
      <c r="E580" t="s">
        <v>1203</v>
      </c>
      <c r="F580" s="118">
        <v>69.94</v>
      </c>
      <c r="H580" s="120">
        <v>41.96</v>
      </c>
      <c r="I580" s="162">
        <v>2</v>
      </c>
    </row>
    <row r="581" spans="1:9">
      <c r="A581" t="s">
        <v>1204</v>
      </c>
      <c r="D581" t="str">
        <f>VLOOKUP(A581,[1]Sheet3!$A:$D,4,FALSE)</f>
        <v>4"</v>
      </c>
      <c r="E581" t="s">
        <v>1205</v>
      </c>
      <c r="F581" s="118">
        <v>10.01</v>
      </c>
      <c r="H581" s="120">
        <v>6</v>
      </c>
      <c r="I581" s="162">
        <v>0.1</v>
      </c>
    </row>
    <row r="582" spans="1:9">
      <c r="A582" t="s">
        <v>113</v>
      </c>
      <c r="D582" t="str">
        <f>VLOOKUP(A582,[1]Sheet3!$A:$D,4,FALSE)</f>
        <v>4"</v>
      </c>
      <c r="E582" t="s">
        <v>1206</v>
      </c>
      <c r="F582" s="118">
        <v>83.28</v>
      </c>
      <c r="H582" s="120">
        <v>49.97</v>
      </c>
      <c r="I582" s="162">
        <v>1.3</v>
      </c>
    </row>
    <row r="583" spans="1:9">
      <c r="A583" t="s">
        <v>150</v>
      </c>
      <c r="D583" t="str">
        <f>VLOOKUP(A583,[1]Sheet3!$A:$D,4,FALSE)</f>
        <v>4"</v>
      </c>
      <c r="E583" t="s">
        <v>1207</v>
      </c>
      <c r="F583" s="118">
        <v>94.95</v>
      </c>
      <c r="H583" s="120">
        <v>56.97</v>
      </c>
      <c r="I583" s="162">
        <v>1.3</v>
      </c>
    </row>
    <row r="584" spans="1:9">
      <c r="A584" t="s">
        <v>114</v>
      </c>
      <c r="D584" t="str">
        <f>VLOOKUP(A584,[1]Sheet3!$A:$D,4,FALSE)</f>
        <v>4"</v>
      </c>
      <c r="E584" t="s">
        <v>1208</v>
      </c>
      <c r="F584" s="118">
        <v>83.32</v>
      </c>
      <c r="H584" s="120">
        <v>49.99</v>
      </c>
      <c r="I584" s="162">
        <v>28</v>
      </c>
    </row>
    <row r="585" spans="1:9">
      <c r="A585" t="s">
        <v>140</v>
      </c>
      <c r="D585" t="str">
        <f>VLOOKUP(A585,[1]Sheet3!$A:$D,4,FALSE)</f>
        <v>4"</v>
      </c>
      <c r="E585" t="s">
        <v>1209</v>
      </c>
      <c r="F585" s="118">
        <v>795.47</v>
      </c>
      <c r="H585" s="120">
        <v>477.28</v>
      </c>
      <c r="I585" s="162">
        <v>5.2</v>
      </c>
    </row>
    <row r="586" spans="1:9">
      <c r="A586" t="s">
        <v>203</v>
      </c>
      <c r="D586" t="str">
        <f>VLOOKUP(A586,[1]Sheet3!$A:$D,4,FALSE)</f>
        <v>4"</v>
      </c>
      <c r="E586" t="s">
        <v>1210</v>
      </c>
      <c r="F586" s="118">
        <v>159.24</v>
      </c>
      <c r="H586" s="120">
        <v>95.54</v>
      </c>
      <c r="I586" s="162">
        <v>3.55</v>
      </c>
    </row>
    <row r="587" spans="1:9">
      <c r="A587" t="s">
        <v>206</v>
      </c>
      <c r="D587" t="str">
        <f>VLOOKUP(A587,[1]Sheet3!$A:$D,4,FALSE)</f>
        <v>4"</v>
      </c>
      <c r="E587" t="s">
        <v>1211</v>
      </c>
      <c r="F587" s="118">
        <v>85.59</v>
      </c>
      <c r="H587" s="120">
        <v>51.35</v>
      </c>
      <c r="I587" s="162">
        <v>3.55</v>
      </c>
    </row>
    <row r="588" spans="1:9">
      <c r="A588" t="s">
        <v>34</v>
      </c>
      <c r="D588" t="str">
        <f>VLOOKUP(A588,[1]Sheet3!$A:$D,4,FALSE)</f>
        <v>6"</v>
      </c>
      <c r="E588" t="s">
        <v>1212</v>
      </c>
      <c r="F588" s="118">
        <v>834.94</v>
      </c>
      <c r="H588" s="120">
        <v>500.96</v>
      </c>
      <c r="I588" s="162">
        <v>64.2</v>
      </c>
    </row>
    <row r="589" spans="1:9">
      <c r="A589" t="s">
        <v>72</v>
      </c>
      <c r="D589" t="str">
        <f>VLOOKUP(A589,[1]Sheet3!$A:$D,4,FALSE)</f>
        <v>6"</v>
      </c>
      <c r="E589" t="s">
        <v>1213</v>
      </c>
      <c r="F589" s="118">
        <v>141.65</v>
      </c>
      <c r="H589" s="120">
        <v>84.99</v>
      </c>
      <c r="I589" s="162">
        <v>4.84</v>
      </c>
    </row>
    <row r="590" spans="1:9">
      <c r="A590" t="s">
        <v>87</v>
      </c>
      <c r="D590" t="str">
        <f>VLOOKUP(A590,[1]Sheet3!$A:$D,4,FALSE)</f>
        <v>6"</v>
      </c>
      <c r="E590" t="s">
        <v>1214</v>
      </c>
      <c r="F590" s="118">
        <v>175.83</v>
      </c>
      <c r="H590" s="120">
        <v>105.5</v>
      </c>
      <c r="I590" s="162">
        <v>4.09</v>
      </c>
    </row>
    <row r="591" spans="1:9">
      <c r="A591" t="s">
        <v>92</v>
      </c>
      <c r="D591" t="str">
        <f>VLOOKUP(A591,[1]Sheet3!$A:$D,4,FALSE)</f>
        <v>6"</v>
      </c>
      <c r="E591" t="s">
        <v>1215</v>
      </c>
      <c r="F591" s="118">
        <v>175.83</v>
      </c>
      <c r="H591" s="120">
        <v>105.5</v>
      </c>
      <c r="I591" s="162">
        <v>7.24</v>
      </c>
    </row>
    <row r="592" spans="1:9">
      <c r="A592" t="s">
        <v>106</v>
      </c>
      <c r="D592" t="str">
        <f>VLOOKUP(A592,[1]Sheet3!$A:$D,4,FALSE)</f>
        <v>6"</v>
      </c>
      <c r="E592" t="s">
        <v>1216</v>
      </c>
      <c r="F592" s="118">
        <v>249.95</v>
      </c>
      <c r="H592" s="120">
        <v>149.97</v>
      </c>
      <c r="I592" s="162">
        <v>2.1</v>
      </c>
    </row>
    <row r="593" spans="1:9">
      <c r="A593" t="s">
        <v>193</v>
      </c>
      <c r="D593" t="str">
        <f>VLOOKUP(A593,[1]Sheet3!$A:$D,4,FALSE)</f>
        <v>6"</v>
      </c>
      <c r="E593" t="s">
        <v>1217</v>
      </c>
      <c r="F593" s="118">
        <v>199.94</v>
      </c>
      <c r="H593" s="120">
        <v>119.97</v>
      </c>
      <c r="I593" s="162">
        <v>19</v>
      </c>
    </row>
    <row r="594" spans="1:9">
      <c r="A594" t="s">
        <v>246</v>
      </c>
      <c r="D594" t="s">
        <v>352</v>
      </c>
      <c r="E594" t="s">
        <v>1218</v>
      </c>
      <c r="F594" s="118">
        <v>3475.49</v>
      </c>
      <c r="H594" s="120">
        <v>2432.84</v>
      </c>
      <c r="I594" s="162">
        <v>19</v>
      </c>
    </row>
    <row r="595" spans="1:9">
      <c r="A595" t="s">
        <v>1219</v>
      </c>
      <c r="D595" t="s">
        <v>352</v>
      </c>
      <c r="E595" t="s">
        <v>1220</v>
      </c>
      <c r="F595" s="118">
        <v>644.04</v>
      </c>
      <c r="H595" s="120">
        <v>450.83</v>
      </c>
      <c r="I595" s="162" t="e">
        <v>#N/A</v>
      </c>
    </row>
    <row r="596" spans="1:9">
      <c r="A596" t="s">
        <v>247</v>
      </c>
      <c r="D596" t="s">
        <v>352</v>
      </c>
      <c r="E596" t="s">
        <v>1221</v>
      </c>
      <c r="F596" s="118">
        <v>1599.99</v>
      </c>
      <c r="H596" s="120">
        <v>1119.99</v>
      </c>
      <c r="I596" s="162">
        <v>9</v>
      </c>
    </row>
    <row r="597" spans="1:9">
      <c r="A597" t="s">
        <v>1222</v>
      </c>
      <c r="D597" t="s">
        <v>352</v>
      </c>
      <c r="E597" t="s">
        <v>1223</v>
      </c>
      <c r="F597" s="118">
        <v>770.5</v>
      </c>
      <c r="H597" s="120">
        <v>539.35</v>
      </c>
      <c r="I597" s="162" t="e">
        <v>#N/A</v>
      </c>
    </row>
    <row r="598" spans="1:9">
      <c r="A598" t="s">
        <v>1224</v>
      </c>
      <c r="D598" t="str">
        <f>VLOOKUP(A598,[1]Sheet3!$A:$D,4,FALSE)</f>
        <v>4"</v>
      </c>
      <c r="E598" t="s">
        <v>1225</v>
      </c>
      <c r="F598" s="118">
        <v>486.82</v>
      </c>
      <c r="H598" s="120">
        <v>340.77</v>
      </c>
      <c r="I598" s="162" t="e">
        <v>#N/A</v>
      </c>
    </row>
    <row r="599" spans="1:9">
      <c r="A599" t="s">
        <v>1226</v>
      </c>
      <c r="D599" t="s">
        <v>352</v>
      </c>
      <c r="E599" t="s">
        <v>1227</v>
      </c>
      <c r="F599" s="118">
        <v>486.82</v>
      </c>
      <c r="H599" s="120">
        <v>340.77</v>
      </c>
      <c r="I599" s="162" t="e">
        <v>#N/A</v>
      </c>
    </row>
    <row r="600" spans="1:9">
      <c r="A600" t="s">
        <v>1228</v>
      </c>
      <c r="D600" t="str">
        <f>VLOOKUP(A600,[1]Sheet3!$A:$D,4,FALSE)</f>
        <v>6"</v>
      </c>
      <c r="E600" t="s">
        <v>1229</v>
      </c>
      <c r="F600" s="118">
        <v>2246.67</v>
      </c>
      <c r="H600" s="120">
        <v>1572.67</v>
      </c>
      <c r="I600" s="162">
        <v>25</v>
      </c>
    </row>
    <row r="601" spans="1:9">
      <c r="A601" t="s">
        <v>255</v>
      </c>
      <c r="D601" t="str">
        <f>VLOOKUP(A601,[1]Sheet3!$A:$D,4,FALSE)</f>
        <v>6"</v>
      </c>
      <c r="E601" t="s">
        <v>1230</v>
      </c>
      <c r="F601" s="118">
        <v>102.62</v>
      </c>
      <c r="H601" s="120">
        <v>61.57</v>
      </c>
      <c r="I601" s="162">
        <v>4</v>
      </c>
    </row>
    <row r="602" spans="1:9">
      <c r="A602" t="s">
        <v>1231</v>
      </c>
      <c r="D602" t="str">
        <f>VLOOKUP(A602,[1]Sheet3!$A:$D,4,FALSE)</f>
        <v>6"</v>
      </c>
      <c r="E602" t="s">
        <v>1232</v>
      </c>
      <c r="F602" s="118">
        <v>9.99</v>
      </c>
      <c r="H602" s="120">
        <v>5.99</v>
      </c>
      <c r="I602" s="162">
        <v>0.2</v>
      </c>
    </row>
    <row r="603" spans="1:9">
      <c r="A603" t="s">
        <v>115</v>
      </c>
      <c r="D603" t="str">
        <f>VLOOKUP(A603,[1]Sheet3!$A:$D,4,FALSE)</f>
        <v>6"</v>
      </c>
      <c r="E603" t="s">
        <v>1233</v>
      </c>
      <c r="F603" s="118">
        <v>136.62</v>
      </c>
      <c r="H603" s="120">
        <v>81.97</v>
      </c>
      <c r="I603" s="162">
        <v>1.34</v>
      </c>
    </row>
    <row r="604" spans="1:9">
      <c r="A604" t="s">
        <v>151</v>
      </c>
      <c r="D604" t="str">
        <f>VLOOKUP(A604,[1]Sheet3!$A:$D,4,FALSE)</f>
        <v>6"</v>
      </c>
      <c r="E604" t="s">
        <v>1234</v>
      </c>
      <c r="F604" s="118">
        <v>115.94</v>
      </c>
      <c r="H604" s="120">
        <v>69.569999999999993</v>
      </c>
      <c r="I604" s="162">
        <v>3.5</v>
      </c>
    </row>
    <row r="605" spans="1:9">
      <c r="A605" t="s">
        <v>116</v>
      </c>
      <c r="D605" t="str">
        <f>VLOOKUP(A605,[1]Sheet3!$A:$D,4,FALSE)</f>
        <v>6"</v>
      </c>
      <c r="E605" t="s">
        <v>1235</v>
      </c>
      <c r="F605" s="118">
        <v>136.62</v>
      </c>
      <c r="H605" s="120">
        <v>81.97</v>
      </c>
      <c r="I605" s="162">
        <v>1.82</v>
      </c>
    </row>
    <row r="606" spans="1:9">
      <c r="A606" t="s">
        <v>79</v>
      </c>
      <c r="D606" t="str">
        <f>VLOOKUP(A606,[1]Sheet3!$A:$D,4,FALSE)</f>
        <v>6"</v>
      </c>
      <c r="E606" t="s">
        <v>1236</v>
      </c>
      <c r="F606" s="118">
        <v>366.56</v>
      </c>
      <c r="H606" s="120">
        <v>219.94</v>
      </c>
      <c r="I606" s="162">
        <v>7.5</v>
      </c>
    </row>
    <row r="607" spans="1:9">
      <c r="A607" t="s">
        <v>204</v>
      </c>
      <c r="D607" t="str">
        <f>VLOOKUP(A607,[1]Sheet3!$A:$D,4,FALSE)</f>
        <v>6"</v>
      </c>
      <c r="E607" t="s">
        <v>1237</v>
      </c>
      <c r="F607" s="118">
        <v>219.5</v>
      </c>
      <c r="H607" s="120">
        <v>131.69999999999999</v>
      </c>
      <c r="I607" s="162">
        <v>5.2</v>
      </c>
    </row>
    <row r="608" spans="1:9">
      <c r="A608" t="s">
        <v>207</v>
      </c>
      <c r="D608" t="str">
        <f>VLOOKUP(A608,[1]Sheet3!$A:$D,4,FALSE)</f>
        <v>6"</v>
      </c>
      <c r="E608" t="s">
        <v>1238</v>
      </c>
      <c r="F608" s="118">
        <v>125.79</v>
      </c>
      <c r="H608" s="120">
        <v>75.47</v>
      </c>
      <c r="I608" s="162">
        <v>44</v>
      </c>
    </row>
    <row r="609" spans="1:9">
      <c r="A609" t="s">
        <v>141</v>
      </c>
      <c r="D609" t="str">
        <f>VLOOKUP(A609,[1]Sheet3!$A:$D,4,FALSE)</f>
        <v>6"</v>
      </c>
      <c r="E609" t="s">
        <v>1239</v>
      </c>
      <c r="F609" s="118">
        <v>1449.95</v>
      </c>
      <c r="H609" s="120">
        <v>869.97</v>
      </c>
      <c r="I609" s="162">
        <v>1.64</v>
      </c>
    </row>
    <row r="610" spans="1:9">
      <c r="A610" t="s">
        <v>1240</v>
      </c>
      <c r="D610" t="s">
        <v>352</v>
      </c>
      <c r="E610" t="s">
        <v>1241</v>
      </c>
      <c r="F610" s="118">
        <v>157.94999999999999</v>
      </c>
      <c r="H610" s="120">
        <v>94.77</v>
      </c>
      <c r="I610" s="162">
        <v>3.14</v>
      </c>
    </row>
    <row r="611" spans="1:9">
      <c r="A611" t="s">
        <v>1242</v>
      </c>
      <c r="D611" t="s">
        <v>352</v>
      </c>
      <c r="E611" t="s">
        <v>1243</v>
      </c>
      <c r="F611" s="118">
        <v>211.95</v>
      </c>
      <c r="H611" s="120">
        <v>127.17</v>
      </c>
      <c r="I611" s="162">
        <v>4.0999999999999996</v>
      </c>
    </row>
    <row r="612" spans="1:9">
      <c r="A612" t="s">
        <v>1244</v>
      </c>
      <c r="D612" t="s">
        <v>352</v>
      </c>
      <c r="E612" t="s">
        <v>1245</v>
      </c>
      <c r="F612" s="118">
        <v>214.95</v>
      </c>
      <c r="H612" s="120">
        <v>128.97</v>
      </c>
      <c r="I612" s="162">
        <v>5.09</v>
      </c>
    </row>
    <row r="613" spans="1:9">
      <c r="A613" t="s">
        <v>1246</v>
      </c>
      <c r="D613" t="s">
        <v>352</v>
      </c>
      <c r="E613" t="s">
        <v>1247</v>
      </c>
      <c r="F613" s="118">
        <v>100.95</v>
      </c>
      <c r="H613" s="120">
        <v>60.57</v>
      </c>
      <c r="I613" s="162">
        <v>1.8</v>
      </c>
    </row>
    <row r="614" spans="1:9">
      <c r="A614" t="s">
        <v>1248</v>
      </c>
      <c r="D614" t="s">
        <v>352</v>
      </c>
      <c r="E614" t="s">
        <v>1249</v>
      </c>
      <c r="F614" s="118">
        <v>108.95</v>
      </c>
      <c r="H614" s="120">
        <v>65.37</v>
      </c>
      <c r="I614" s="162">
        <v>2.2400000000000002</v>
      </c>
    </row>
    <row r="615" spans="1:9">
      <c r="A615" t="s">
        <v>1250</v>
      </c>
      <c r="D615" t="s">
        <v>352</v>
      </c>
      <c r="E615" t="s">
        <v>1251</v>
      </c>
      <c r="F615" s="118">
        <v>130.94999999999999</v>
      </c>
      <c r="H615" s="120">
        <v>78.569999999999993</v>
      </c>
      <c r="I615" s="162">
        <v>1.1200000000000001</v>
      </c>
    </row>
    <row r="616" spans="1:9">
      <c r="A616" t="s">
        <v>1252</v>
      </c>
      <c r="D616" t="s">
        <v>352</v>
      </c>
      <c r="E616" t="s">
        <v>1253</v>
      </c>
      <c r="F616" s="118">
        <v>151.94999999999999</v>
      </c>
      <c r="H616" s="120">
        <v>91.17</v>
      </c>
      <c r="I616" s="162">
        <v>2.16</v>
      </c>
    </row>
    <row r="617" spans="1:9">
      <c r="A617" t="s">
        <v>1254</v>
      </c>
      <c r="D617" t="s">
        <v>352</v>
      </c>
      <c r="E617" t="s">
        <v>1255</v>
      </c>
      <c r="F617" s="118">
        <v>89.95</v>
      </c>
      <c r="H617" s="120">
        <v>53.97</v>
      </c>
      <c r="I617" s="162">
        <v>1.6</v>
      </c>
    </row>
    <row r="618" spans="1:9">
      <c r="A618" t="s">
        <v>1256</v>
      </c>
      <c r="D618" t="s">
        <v>352</v>
      </c>
      <c r="E618" t="s">
        <v>1257</v>
      </c>
      <c r="F618" s="118">
        <v>160.94999999999999</v>
      </c>
      <c r="H618" s="120">
        <v>96.57</v>
      </c>
      <c r="I618" s="162">
        <v>3.1</v>
      </c>
    </row>
    <row r="619" spans="1:9">
      <c r="A619" t="s">
        <v>1258</v>
      </c>
      <c r="D619" t="s">
        <v>352</v>
      </c>
      <c r="E619" t="s">
        <v>1259</v>
      </c>
      <c r="F619" s="118">
        <v>151.94999999999999</v>
      </c>
      <c r="H619" s="120">
        <v>91.17</v>
      </c>
      <c r="I619" s="162">
        <v>4.09</v>
      </c>
    </row>
    <row r="620" spans="1:9">
      <c r="A620" t="s">
        <v>1260</v>
      </c>
      <c r="D620" t="s">
        <v>352</v>
      </c>
      <c r="E620" t="s">
        <v>1261</v>
      </c>
      <c r="F620" s="118">
        <v>179.95</v>
      </c>
      <c r="H620" s="120">
        <v>107.97</v>
      </c>
      <c r="I620" s="162">
        <v>5.14</v>
      </c>
    </row>
    <row r="621" spans="1:9">
      <c r="A621" t="s">
        <v>1262</v>
      </c>
      <c r="D621" t="s">
        <v>352</v>
      </c>
      <c r="E621" t="s">
        <v>1263</v>
      </c>
      <c r="F621" s="118">
        <v>146.94999999999999</v>
      </c>
      <c r="H621" s="120">
        <v>88.17</v>
      </c>
      <c r="I621" s="162">
        <v>3</v>
      </c>
    </row>
    <row r="622" spans="1:9">
      <c r="A622" t="s">
        <v>1264</v>
      </c>
      <c r="D622" t="s">
        <v>352</v>
      </c>
      <c r="E622" t="s">
        <v>1265</v>
      </c>
      <c r="F622" s="118">
        <v>204.95</v>
      </c>
      <c r="H622" s="120">
        <v>122.97</v>
      </c>
      <c r="I622" s="162">
        <v>4.0999999999999996</v>
      </c>
    </row>
    <row r="623" spans="1:9">
      <c r="A623" t="s">
        <v>1266</v>
      </c>
      <c r="D623" t="s">
        <v>352</v>
      </c>
      <c r="E623" t="s">
        <v>1267</v>
      </c>
      <c r="F623" s="118">
        <v>244.95</v>
      </c>
      <c r="H623" s="120">
        <v>146.97</v>
      </c>
      <c r="I623" s="162">
        <v>5.0999999999999996</v>
      </c>
    </row>
    <row r="624" spans="1:9">
      <c r="A624" t="s">
        <v>1268</v>
      </c>
      <c r="D624" t="s">
        <v>352</v>
      </c>
      <c r="E624" t="s">
        <v>1269</v>
      </c>
      <c r="F624" s="118">
        <v>12.24</v>
      </c>
      <c r="H624" s="120">
        <v>7.34</v>
      </c>
      <c r="I624" s="162">
        <v>0.05</v>
      </c>
    </row>
    <row r="625" spans="1:9">
      <c r="A625" t="s">
        <v>1270</v>
      </c>
      <c r="D625" t="s">
        <v>352</v>
      </c>
      <c r="E625" t="s">
        <v>1271</v>
      </c>
      <c r="F625" s="118">
        <v>11.02</v>
      </c>
      <c r="H625" s="120">
        <v>6.61</v>
      </c>
      <c r="I625" s="162">
        <v>0.15</v>
      </c>
    </row>
    <row r="626" spans="1:9">
      <c r="A626" t="s">
        <v>1272</v>
      </c>
      <c r="D626" t="s">
        <v>352</v>
      </c>
      <c r="E626" t="s">
        <v>1273</v>
      </c>
      <c r="F626" s="118">
        <v>11.02</v>
      </c>
      <c r="H626" s="120">
        <v>6.61</v>
      </c>
      <c r="I626" s="162">
        <v>0.05</v>
      </c>
    </row>
    <row r="627" spans="1:9">
      <c r="A627" t="s">
        <v>1274</v>
      </c>
      <c r="D627" t="s">
        <v>352</v>
      </c>
      <c r="E627" t="s">
        <v>1275</v>
      </c>
      <c r="F627" s="118">
        <v>6.48</v>
      </c>
      <c r="H627" s="120">
        <v>3.89</v>
      </c>
      <c r="I627" s="162">
        <v>0.04</v>
      </c>
    </row>
    <row r="628" spans="1:9">
      <c r="A628" t="s">
        <v>1276</v>
      </c>
      <c r="D628" t="s">
        <v>352</v>
      </c>
      <c r="E628" t="s">
        <v>1277</v>
      </c>
      <c r="F628" s="118">
        <v>11.02</v>
      </c>
      <c r="H628" s="120">
        <v>6.61</v>
      </c>
      <c r="I628" s="162">
        <v>0.02</v>
      </c>
    </row>
    <row r="629" spans="1:9">
      <c r="A629" t="s">
        <v>1278</v>
      </c>
      <c r="D629" t="s">
        <v>352</v>
      </c>
      <c r="E629" t="s">
        <v>1279</v>
      </c>
      <c r="F629" s="118">
        <v>9.27</v>
      </c>
      <c r="H629" s="120">
        <v>5.56</v>
      </c>
      <c r="I629" s="162">
        <v>0.09</v>
      </c>
    </row>
    <row r="630" spans="1:9">
      <c r="A630" t="s">
        <v>1280</v>
      </c>
      <c r="D630" t="s">
        <v>352</v>
      </c>
      <c r="E630" t="s">
        <v>1281</v>
      </c>
      <c r="F630" s="118">
        <v>12.24</v>
      </c>
      <c r="H630" s="120">
        <v>7.34</v>
      </c>
      <c r="I630" s="162">
        <v>0.25</v>
      </c>
    </row>
    <row r="631" spans="1:9">
      <c r="A631" t="s">
        <v>1282</v>
      </c>
      <c r="D631" t="s">
        <v>352</v>
      </c>
      <c r="E631" t="s">
        <v>1283</v>
      </c>
      <c r="F631" s="118">
        <v>12.24</v>
      </c>
      <c r="H631" s="120">
        <v>7.34</v>
      </c>
      <c r="I631" s="162">
        <v>0.25</v>
      </c>
    </row>
    <row r="632" spans="1:9">
      <c r="A632" t="s">
        <v>1284</v>
      </c>
      <c r="D632" t="s">
        <v>352</v>
      </c>
      <c r="E632" t="s">
        <v>1285</v>
      </c>
      <c r="F632" s="118">
        <v>12.24</v>
      </c>
      <c r="H632" s="120">
        <v>7.34</v>
      </c>
      <c r="I632" s="162">
        <v>0.05</v>
      </c>
    </row>
    <row r="633" spans="1:9">
      <c r="A633" t="s">
        <v>1286</v>
      </c>
      <c r="D633" t="s">
        <v>352</v>
      </c>
      <c r="E633" t="s">
        <v>1287</v>
      </c>
      <c r="F633" s="118">
        <v>12.24</v>
      </c>
      <c r="H633" s="120">
        <v>7.34</v>
      </c>
      <c r="I633" s="162">
        <v>0.15</v>
      </c>
    </row>
    <row r="634" spans="1:9">
      <c r="A634" t="s">
        <v>1288</v>
      </c>
      <c r="D634" t="s">
        <v>352</v>
      </c>
      <c r="E634" t="s">
        <v>1289</v>
      </c>
      <c r="F634" s="118">
        <v>27.78</v>
      </c>
      <c r="H634" s="120">
        <v>16.670000000000002</v>
      </c>
      <c r="I634" s="162" t="e">
        <v>#N/A</v>
      </c>
    </row>
    <row r="635" spans="1:9">
      <c r="A635" t="s">
        <v>1290</v>
      </c>
      <c r="D635" t="s">
        <v>352</v>
      </c>
      <c r="E635" t="s">
        <v>1291</v>
      </c>
      <c r="F635" s="118">
        <v>265.99</v>
      </c>
      <c r="H635" s="120">
        <v>159.59</v>
      </c>
      <c r="I635" s="162" t="e">
        <v>#N/A</v>
      </c>
    </row>
    <row r="636" spans="1:9">
      <c r="A636" t="s">
        <v>1292</v>
      </c>
      <c r="D636" t="s">
        <v>352</v>
      </c>
      <c r="E636" t="s">
        <v>1293</v>
      </c>
      <c r="F636" s="118">
        <v>29.49</v>
      </c>
      <c r="H636" s="120">
        <v>17.690000000000001</v>
      </c>
      <c r="I636" s="162" t="e">
        <v>#N/A</v>
      </c>
    </row>
    <row r="637" spans="1:9">
      <c r="A637" t="s">
        <v>1294</v>
      </c>
      <c r="D637" t="s">
        <v>352</v>
      </c>
      <c r="E637" t="s">
        <v>1295</v>
      </c>
      <c r="F637" s="118">
        <v>249.99</v>
      </c>
      <c r="H637" s="120">
        <v>149.99</v>
      </c>
      <c r="I637" s="162">
        <v>5</v>
      </c>
    </row>
    <row r="638" spans="1:9">
      <c r="A638" t="s">
        <v>1296</v>
      </c>
      <c r="D638" t="s">
        <v>352</v>
      </c>
      <c r="E638" t="s">
        <v>1297</v>
      </c>
      <c r="F638" s="118">
        <v>927.99</v>
      </c>
      <c r="H638" s="120">
        <v>556.79</v>
      </c>
      <c r="I638" s="162" t="e">
        <v>#N/A</v>
      </c>
    </row>
    <row r="639" spans="1:9">
      <c r="A639" t="s">
        <v>1298</v>
      </c>
      <c r="D639" t="s">
        <v>352</v>
      </c>
      <c r="E639" t="s">
        <v>1299</v>
      </c>
      <c r="F639" s="118">
        <v>1859.99</v>
      </c>
      <c r="H639" s="120">
        <v>1115.99</v>
      </c>
      <c r="I639" s="162" t="e">
        <v>#N/A</v>
      </c>
    </row>
    <row r="640" spans="1:9">
      <c r="A640" t="s">
        <v>1300</v>
      </c>
      <c r="D640" t="s">
        <v>352</v>
      </c>
      <c r="E640" t="s">
        <v>1301</v>
      </c>
      <c r="F640" s="118">
        <v>11.67</v>
      </c>
      <c r="H640" s="120">
        <v>7</v>
      </c>
      <c r="I640" s="162">
        <v>0.27</v>
      </c>
    </row>
    <row r="641" spans="1:9">
      <c r="A641" t="s">
        <v>1302</v>
      </c>
      <c r="D641" t="s">
        <v>352</v>
      </c>
      <c r="E641" t="s">
        <v>1303</v>
      </c>
      <c r="F641" s="118">
        <v>18.940000000000001</v>
      </c>
      <c r="H641" s="120">
        <v>11.36</v>
      </c>
      <c r="I641" s="162">
        <v>0.43099999999999999</v>
      </c>
    </row>
    <row r="642" spans="1:9">
      <c r="A642" t="s">
        <v>1304</v>
      </c>
      <c r="D642" t="s">
        <v>352</v>
      </c>
      <c r="E642" t="s">
        <v>1305</v>
      </c>
      <c r="F642" s="118">
        <v>13.13</v>
      </c>
      <c r="H642" s="120">
        <v>7.88</v>
      </c>
      <c r="I642" s="162">
        <v>0.47</v>
      </c>
    </row>
    <row r="643" spans="1:9">
      <c r="A643" t="s">
        <v>1306</v>
      </c>
      <c r="D643" t="s">
        <v>352</v>
      </c>
      <c r="E643" t="s">
        <v>1307</v>
      </c>
      <c r="F643" s="118">
        <v>20.57</v>
      </c>
      <c r="H643" s="120">
        <v>12.34</v>
      </c>
      <c r="I643" s="162">
        <v>0.79</v>
      </c>
    </row>
    <row r="644" spans="1:9">
      <c r="A644" t="s">
        <v>1308</v>
      </c>
      <c r="D644" t="s">
        <v>352</v>
      </c>
      <c r="E644" t="s">
        <v>1309</v>
      </c>
      <c r="F644" s="118">
        <v>17.52</v>
      </c>
      <c r="H644" s="120">
        <v>10.51</v>
      </c>
      <c r="I644" s="162">
        <v>0.72</v>
      </c>
    </row>
    <row r="645" spans="1:9">
      <c r="A645" t="s">
        <v>272</v>
      </c>
      <c r="D645" t="s">
        <v>352</v>
      </c>
      <c r="E645" t="s">
        <v>1310</v>
      </c>
      <c r="F645" s="118">
        <v>28.95</v>
      </c>
      <c r="H645" s="120">
        <v>17.37</v>
      </c>
      <c r="I645" s="162">
        <v>1.1000000000000001</v>
      </c>
    </row>
    <row r="646" spans="1:9">
      <c r="A646" t="s">
        <v>1311</v>
      </c>
      <c r="D646" t="s">
        <v>352</v>
      </c>
      <c r="E646" t="s">
        <v>1312</v>
      </c>
      <c r="F646" s="118">
        <v>29.74</v>
      </c>
      <c r="H646" s="120">
        <v>17.850000000000001</v>
      </c>
      <c r="I646" s="162">
        <v>1.1060000000000001</v>
      </c>
    </row>
    <row r="647" spans="1:9">
      <c r="A647" t="s">
        <v>1313</v>
      </c>
      <c r="D647" t="s">
        <v>352</v>
      </c>
      <c r="E647" t="s">
        <v>1314</v>
      </c>
      <c r="F647" s="118">
        <v>59.64</v>
      </c>
      <c r="H647" s="120">
        <v>35.79</v>
      </c>
      <c r="I647" s="162">
        <v>2.39</v>
      </c>
    </row>
    <row r="648" spans="1:9">
      <c r="A648" t="s">
        <v>1315</v>
      </c>
      <c r="D648" t="s">
        <v>352</v>
      </c>
      <c r="E648" t="s">
        <v>1316</v>
      </c>
      <c r="F648" s="118">
        <v>88.19</v>
      </c>
      <c r="H648" s="120">
        <v>52.91</v>
      </c>
      <c r="I648" s="162">
        <v>3.44</v>
      </c>
    </row>
    <row r="649" spans="1:9">
      <c r="A649" t="s">
        <v>1317</v>
      </c>
      <c r="D649" t="s">
        <v>352</v>
      </c>
      <c r="E649" t="s">
        <v>1318</v>
      </c>
      <c r="F649" s="118">
        <v>323.14</v>
      </c>
      <c r="H649" s="120">
        <v>193.89</v>
      </c>
      <c r="I649" s="162">
        <v>10.5</v>
      </c>
    </row>
    <row r="650" spans="1:9">
      <c r="A650" t="s">
        <v>1319</v>
      </c>
      <c r="D650" t="s">
        <v>352</v>
      </c>
      <c r="E650" t="s">
        <v>1320</v>
      </c>
      <c r="F650" s="118">
        <v>11.68</v>
      </c>
      <c r="H650" s="120">
        <v>7.01</v>
      </c>
      <c r="I650" s="162">
        <v>0.3</v>
      </c>
    </row>
    <row r="651" spans="1:9">
      <c r="A651" t="s">
        <v>1321</v>
      </c>
      <c r="D651" t="s">
        <v>352</v>
      </c>
      <c r="E651" t="s">
        <v>1322</v>
      </c>
      <c r="F651" s="118">
        <v>14.63</v>
      </c>
      <c r="H651" s="120">
        <v>8.7799999999999994</v>
      </c>
      <c r="I651" s="162">
        <v>0.34399999999999997</v>
      </c>
    </row>
    <row r="652" spans="1:9">
      <c r="A652" t="s">
        <v>1323</v>
      </c>
      <c r="D652" t="s">
        <v>352</v>
      </c>
      <c r="E652" t="s">
        <v>1324</v>
      </c>
      <c r="F652" s="118">
        <v>2.4900000000000002</v>
      </c>
      <c r="H652" s="120">
        <v>1.49</v>
      </c>
      <c r="I652" s="162">
        <v>0.05</v>
      </c>
    </row>
    <row r="653" spans="1:9">
      <c r="A653" t="s">
        <v>1325</v>
      </c>
      <c r="D653" t="s">
        <v>352</v>
      </c>
      <c r="E653" t="s">
        <v>1326</v>
      </c>
      <c r="F653" s="118">
        <v>2.4900000000000002</v>
      </c>
      <c r="H653" s="120">
        <v>1.49</v>
      </c>
      <c r="I653" s="162">
        <v>0.05</v>
      </c>
    </row>
    <row r="654" spans="1:9">
      <c r="A654" t="s">
        <v>220</v>
      </c>
      <c r="D654" t="s">
        <v>352</v>
      </c>
      <c r="E654" t="s">
        <v>1327</v>
      </c>
      <c r="F654" s="118">
        <v>6.87</v>
      </c>
      <c r="H654" s="120">
        <v>4.12</v>
      </c>
      <c r="I654" s="162">
        <v>0.32</v>
      </c>
    </row>
    <row r="655" spans="1:9">
      <c r="A655" t="s">
        <v>1328</v>
      </c>
      <c r="D655" t="s">
        <v>352</v>
      </c>
      <c r="E655" t="s">
        <v>1329</v>
      </c>
      <c r="F655" s="118">
        <v>9.9499999999999993</v>
      </c>
      <c r="H655" s="120">
        <v>5.97</v>
      </c>
      <c r="I655" s="162">
        <v>0.25</v>
      </c>
    </row>
    <row r="656" spans="1:9">
      <c r="A656" t="s">
        <v>1330</v>
      </c>
      <c r="D656" t="s">
        <v>352</v>
      </c>
      <c r="E656" t="s">
        <v>1331</v>
      </c>
      <c r="F656" s="118">
        <v>9.2899999999999991</v>
      </c>
      <c r="H656" s="120">
        <v>5.57</v>
      </c>
      <c r="I656" s="162">
        <v>0.22</v>
      </c>
    </row>
    <row r="657" spans="1:9">
      <c r="A657" t="s">
        <v>1332</v>
      </c>
      <c r="D657" t="s">
        <v>352</v>
      </c>
      <c r="E657" t="s">
        <v>1333</v>
      </c>
      <c r="F657" s="118">
        <v>10.45</v>
      </c>
      <c r="H657" s="120">
        <v>6.27</v>
      </c>
      <c r="I657" s="162">
        <v>0.28999999999999998</v>
      </c>
    </row>
    <row r="658" spans="1:9">
      <c r="A658" t="s">
        <v>217</v>
      </c>
      <c r="D658" t="s">
        <v>352</v>
      </c>
      <c r="E658" t="s">
        <v>1334</v>
      </c>
      <c r="F658" s="118">
        <v>11.09</v>
      </c>
      <c r="H658" s="120">
        <v>6.65</v>
      </c>
      <c r="I658" s="162">
        <v>0.32</v>
      </c>
    </row>
    <row r="659" spans="1:9">
      <c r="A659" t="s">
        <v>218</v>
      </c>
      <c r="D659" t="s">
        <v>352</v>
      </c>
      <c r="E659" t="s">
        <v>1335</v>
      </c>
      <c r="F659" s="118">
        <v>11.09</v>
      </c>
      <c r="H659" s="120">
        <v>6.65</v>
      </c>
      <c r="I659" s="162">
        <v>0.25</v>
      </c>
    </row>
    <row r="660" spans="1:9">
      <c r="A660" t="s">
        <v>219</v>
      </c>
      <c r="D660" t="s">
        <v>352</v>
      </c>
      <c r="E660" t="s">
        <v>1336</v>
      </c>
      <c r="F660" s="118">
        <v>12.56</v>
      </c>
      <c r="H660" s="120">
        <v>7.54</v>
      </c>
      <c r="I660" s="162">
        <v>0.32</v>
      </c>
    </row>
    <row r="661" spans="1:9">
      <c r="A661" t="s">
        <v>1337</v>
      </c>
      <c r="D661" t="s">
        <v>352</v>
      </c>
      <c r="E661" t="s">
        <v>1338</v>
      </c>
      <c r="F661" s="118">
        <v>4.49</v>
      </c>
      <c r="H661" s="120">
        <v>2.7</v>
      </c>
      <c r="I661" s="162">
        <v>0.06</v>
      </c>
    </row>
    <row r="662" spans="1:9">
      <c r="A662" t="s">
        <v>1339</v>
      </c>
      <c r="D662" t="s">
        <v>352</v>
      </c>
      <c r="E662" t="s">
        <v>1340</v>
      </c>
      <c r="F662" s="118">
        <v>4.49</v>
      </c>
      <c r="H662" s="120">
        <v>2.7</v>
      </c>
      <c r="I662" s="162">
        <v>0.06</v>
      </c>
    </row>
    <row r="663" spans="1:9">
      <c r="A663" t="s">
        <v>1341</v>
      </c>
      <c r="D663" t="s">
        <v>352</v>
      </c>
      <c r="E663" t="s">
        <v>1342</v>
      </c>
      <c r="F663" s="118">
        <v>5.29</v>
      </c>
      <c r="H663" s="120">
        <v>3.17</v>
      </c>
      <c r="I663" s="162">
        <v>0.12</v>
      </c>
    </row>
    <row r="664" spans="1:9">
      <c r="A664" t="s">
        <v>1343</v>
      </c>
      <c r="D664" t="s">
        <v>352</v>
      </c>
      <c r="E664" t="s">
        <v>1344</v>
      </c>
      <c r="F664" s="118">
        <v>5.29</v>
      </c>
      <c r="H664" s="120">
        <v>3.17</v>
      </c>
      <c r="I664" s="162">
        <v>0.12</v>
      </c>
    </row>
    <row r="665" spans="1:9">
      <c r="A665" t="s">
        <v>1345</v>
      </c>
      <c r="D665" t="s">
        <v>352</v>
      </c>
      <c r="E665" t="s">
        <v>1346</v>
      </c>
      <c r="F665" s="118">
        <v>6.49</v>
      </c>
      <c r="H665" s="120">
        <v>3.9</v>
      </c>
      <c r="I665" s="162">
        <v>0.19</v>
      </c>
    </row>
    <row r="666" spans="1:9">
      <c r="A666" t="s">
        <v>1347</v>
      </c>
      <c r="D666" t="s">
        <v>352</v>
      </c>
      <c r="E666" t="s">
        <v>1348</v>
      </c>
      <c r="F666" s="118">
        <v>6.49</v>
      </c>
      <c r="H666" s="120">
        <v>3.9</v>
      </c>
      <c r="I666" s="162">
        <v>0.19</v>
      </c>
    </row>
    <row r="667" spans="1:9">
      <c r="A667" t="s">
        <v>1349</v>
      </c>
      <c r="D667" t="s">
        <v>352</v>
      </c>
      <c r="E667" t="s">
        <v>1350</v>
      </c>
      <c r="F667" s="118">
        <v>24.97</v>
      </c>
      <c r="H667" s="120">
        <v>14.98</v>
      </c>
      <c r="I667" s="162">
        <v>0.75</v>
      </c>
    </row>
    <row r="668" spans="1:9">
      <c r="A668" t="s">
        <v>1351</v>
      </c>
      <c r="D668" t="s">
        <v>352</v>
      </c>
      <c r="E668" t="s">
        <v>1352</v>
      </c>
      <c r="F668" s="118">
        <v>34.380000000000003</v>
      </c>
      <c r="H668" s="120">
        <v>20.63</v>
      </c>
      <c r="I668" s="162">
        <v>1.43</v>
      </c>
    </row>
    <row r="669" spans="1:9">
      <c r="A669" t="s">
        <v>1353</v>
      </c>
      <c r="D669" t="s">
        <v>352</v>
      </c>
      <c r="E669" t="s">
        <v>1354</v>
      </c>
      <c r="F669" s="118">
        <v>39.93</v>
      </c>
      <c r="H669" s="120">
        <v>23.96</v>
      </c>
      <c r="I669" s="162">
        <v>0.74</v>
      </c>
    </row>
    <row r="670" spans="1:9">
      <c r="A670" t="s">
        <v>1355</v>
      </c>
      <c r="D670" t="s">
        <v>352</v>
      </c>
      <c r="E670" t="s">
        <v>1356</v>
      </c>
      <c r="F670" s="118">
        <v>45.41</v>
      </c>
      <c r="H670" s="120">
        <v>27.25</v>
      </c>
      <c r="I670" s="162">
        <v>1.4</v>
      </c>
    </row>
    <row r="671" spans="1:9">
      <c r="A671" t="s">
        <v>1357</v>
      </c>
      <c r="D671" t="s">
        <v>352</v>
      </c>
      <c r="E671" t="s">
        <v>1358</v>
      </c>
      <c r="F671" s="118">
        <v>56.76</v>
      </c>
      <c r="H671" s="120">
        <v>34.06</v>
      </c>
      <c r="I671" s="162">
        <v>1.54</v>
      </c>
    </row>
    <row r="672" spans="1:9">
      <c r="A672" t="s">
        <v>1359</v>
      </c>
      <c r="D672" t="s">
        <v>352</v>
      </c>
      <c r="E672" t="s">
        <v>1360</v>
      </c>
      <c r="F672" s="118">
        <v>87.19</v>
      </c>
      <c r="H672" s="120">
        <v>52.31</v>
      </c>
      <c r="I672" s="162">
        <v>2.21</v>
      </c>
    </row>
    <row r="673" spans="1:9">
      <c r="A673" t="s">
        <v>1361</v>
      </c>
      <c r="D673" t="s">
        <v>352</v>
      </c>
      <c r="E673" t="s">
        <v>1362</v>
      </c>
      <c r="F673" s="118">
        <v>102.19</v>
      </c>
      <c r="H673" s="120">
        <v>61.31</v>
      </c>
      <c r="I673" s="162">
        <v>4.78</v>
      </c>
    </row>
    <row r="674" spans="1:9">
      <c r="A674" t="s">
        <v>330</v>
      </c>
      <c r="D674" t="s">
        <v>352</v>
      </c>
      <c r="E674" t="s">
        <v>1363</v>
      </c>
      <c r="F674" s="118">
        <v>119.22</v>
      </c>
      <c r="H674" s="120">
        <v>71.53</v>
      </c>
      <c r="I674" s="162">
        <v>5</v>
      </c>
    </row>
    <row r="675" spans="1:9">
      <c r="A675" t="s">
        <v>1364</v>
      </c>
      <c r="D675" t="s">
        <v>352</v>
      </c>
      <c r="E675" t="s">
        <v>1365</v>
      </c>
      <c r="F675" s="118">
        <v>21.58</v>
      </c>
      <c r="H675" s="120">
        <v>12.95</v>
      </c>
      <c r="I675" s="162">
        <v>0.32</v>
      </c>
    </row>
    <row r="676" spans="1:9">
      <c r="A676" t="s">
        <v>1366</v>
      </c>
      <c r="D676" t="s">
        <v>352</v>
      </c>
      <c r="E676" t="s">
        <v>1367</v>
      </c>
      <c r="F676" s="118">
        <v>21.58</v>
      </c>
      <c r="H676" s="120">
        <v>12.95</v>
      </c>
      <c r="I676" s="162">
        <v>0.32</v>
      </c>
    </row>
    <row r="677" spans="1:9">
      <c r="A677" t="s">
        <v>1368</v>
      </c>
      <c r="D677" t="s">
        <v>352</v>
      </c>
      <c r="E677" t="s">
        <v>1369</v>
      </c>
      <c r="F677" s="118">
        <v>21.99</v>
      </c>
      <c r="H677" s="120">
        <v>13.19</v>
      </c>
      <c r="I677" s="162">
        <v>0.38</v>
      </c>
    </row>
    <row r="678" spans="1:9">
      <c r="A678" t="s">
        <v>221</v>
      </c>
      <c r="D678" t="s">
        <v>352</v>
      </c>
      <c r="E678" t="s">
        <v>1370</v>
      </c>
      <c r="F678" s="118">
        <v>21.99</v>
      </c>
      <c r="H678" s="120">
        <v>13.19</v>
      </c>
      <c r="I678" s="162">
        <v>0.38</v>
      </c>
    </row>
    <row r="679" spans="1:9">
      <c r="A679" t="s">
        <v>1371</v>
      </c>
      <c r="D679" t="s">
        <v>352</v>
      </c>
      <c r="E679" t="s">
        <v>1372</v>
      </c>
      <c r="F679" s="118">
        <v>52.53</v>
      </c>
      <c r="H679" s="120">
        <v>31.52</v>
      </c>
      <c r="I679" s="162">
        <v>0.7</v>
      </c>
    </row>
    <row r="680" spans="1:9">
      <c r="A680" t="s">
        <v>1373</v>
      </c>
      <c r="D680" t="s">
        <v>352</v>
      </c>
      <c r="E680" t="s">
        <v>1374</v>
      </c>
      <c r="F680" s="118">
        <v>59.91</v>
      </c>
      <c r="H680" s="120">
        <v>35.950000000000003</v>
      </c>
      <c r="I680" s="162">
        <v>1.1200000000000001</v>
      </c>
    </row>
    <row r="681" spans="1:9">
      <c r="A681" t="s">
        <v>1375</v>
      </c>
      <c r="D681" t="s">
        <v>352</v>
      </c>
      <c r="E681" t="s">
        <v>1376</v>
      </c>
      <c r="F681" s="118">
        <v>75.430000000000007</v>
      </c>
      <c r="H681" s="120">
        <v>45.26</v>
      </c>
      <c r="I681" s="162">
        <v>2.27</v>
      </c>
    </row>
    <row r="682" spans="1:9">
      <c r="A682" t="s">
        <v>1377</v>
      </c>
      <c r="D682" t="s">
        <v>352</v>
      </c>
      <c r="E682" t="s">
        <v>1378</v>
      </c>
      <c r="F682" s="118">
        <v>106.29</v>
      </c>
      <c r="H682" s="120">
        <v>63.77</v>
      </c>
      <c r="I682" s="162" t="e">
        <v>#N/A</v>
      </c>
    </row>
    <row r="683" spans="1:9">
      <c r="A683" t="s">
        <v>1379</v>
      </c>
      <c r="D683" t="s">
        <v>352</v>
      </c>
      <c r="E683" t="s">
        <v>1380</v>
      </c>
      <c r="F683" s="118">
        <v>199</v>
      </c>
      <c r="H683" s="120">
        <v>119.4</v>
      </c>
      <c r="I683" s="162" t="e">
        <v>#N/A</v>
      </c>
    </row>
    <row r="684" spans="1:9">
      <c r="A684" t="s">
        <v>307</v>
      </c>
      <c r="D684" t="s">
        <v>352</v>
      </c>
      <c r="E684" t="s">
        <v>1381</v>
      </c>
      <c r="F684" s="118">
        <v>54.97</v>
      </c>
      <c r="H684" s="120">
        <v>32.979999999999997</v>
      </c>
      <c r="I684" s="162">
        <v>1.48</v>
      </c>
    </row>
    <row r="685" spans="1:9">
      <c r="A685" t="s">
        <v>308</v>
      </c>
      <c r="D685" t="s">
        <v>352</v>
      </c>
      <c r="E685" t="s">
        <v>1382</v>
      </c>
      <c r="F685" s="118">
        <v>81.650000000000006</v>
      </c>
      <c r="H685" s="120">
        <v>48.99</v>
      </c>
      <c r="I685" s="162">
        <v>3.08</v>
      </c>
    </row>
    <row r="686" spans="1:9">
      <c r="A686" t="s">
        <v>309</v>
      </c>
      <c r="D686" t="s">
        <v>352</v>
      </c>
      <c r="E686" t="s">
        <v>1383</v>
      </c>
      <c r="F686" s="118">
        <v>102.19</v>
      </c>
      <c r="H686" s="120">
        <v>61.31</v>
      </c>
      <c r="I686" s="162">
        <v>3.15</v>
      </c>
    </row>
    <row r="687" spans="1:9">
      <c r="A687" t="s">
        <v>310</v>
      </c>
      <c r="D687" t="s">
        <v>352</v>
      </c>
      <c r="E687" t="s">
        <v>1384</v>
      </c>
      <c r="F687" s="118">
        <v>114.94</v>
      </c>
      <c r="H687" s="120">
        <v>68.959999999999994</v>
      </c>
      <c r="I687" s="162">
        <v>4.6399999999999997</v>
      </c>
    </row>
    <row r="688" spans="1:9">
      <c r="A688" t="s">
        <v>1385</v>
      </c>
      <c r="D688" t="s">
        <v>352</v>
      </c>
      <c r="E688" t="s">
        <v>1386</v>
      </c>
      <c r="F688" s="118">
        <v>113.37</v>
      </c>
      <c r="H688" s="120">
        <v>113.37</v>
      </c>
      <c r="I688" s="162" t="e">
        <v>#N/A</v>
      </c>
    </row>
    <row r="689" spans="1:9">
      <c r="A689" t="s">
        <v>311</v>
      </c>
      <c r="D689" t="s">
        <v>352</v>
      </c>
      <c r="E689" t="s">
        <v>1387</v>
      </c>
      <c r="F689" s="118">
        <v>133.87</v>
      </c>
      <c r="H689" s="120">
        <v>80.319999999999993</v>
      </c>
      <c r="I689" s="162">
        <v>5</v>
      </c>
    </row>
    <row r="690" spans="1:9">
      <c r="A690" t="s">
        <v>312</v>
      </c>
      <c r="D690" t="s">
        <v>352</v>
      </c>
      <c r="E690" t="s">
        <v>1388</v>
      </c>
      <c r="F690" s="118">
        <v>137.77000000000001</v>
      </c>
      <c r="H690" s="120">
        <v>82.66</v>
      </c>
      <c r="I690" s="162">
        <v>5</v>
      </c>
    </row>
    <row r="691" spans="1:9">
      <c r="A691" t="s">
        <v>1389</v>
      </c>
      <c r="D691" t="s">
        <v>352</v>
      </c>
      <c r="E691" t="s">
        <v>1390</v>
      </c>
      <c r="F691" s="118">
        <v>159.29</v>
      </c>
      <c r="H691" s="120">
        <v>95.57</v>
      </c>
      <c r="I691" s="162" t="e">
        <v>#N/A</v>
      </c>
    </row>
    <row r="692" spans="1:9">
      <c r="A692" t="s">
        <v>1391</v>
      </c>
      <c r="D692" t="s">
        <v>352</v>
      </c>
      <c r="E692" t="s">
        <v>1392</v>
      </c>
      <c r="F692" s="118">
        <v>329.99</v>
      </c>
      <c r="H692" s="120">
        <v>197.99</v>
      </c>
      <c r="I692" s="162" t="e">
        <v>#N/A</v>
      </c>
    </row>
    <row r="693" spans="1:9">
      <c r="A693" t="s">
        <v>1393</v>
      </c>
      <c r="D693" t="s">
        <v>352</v>
      </c>
      <c r="E693" t="s">
        <v>1394</v>
      </c>
      <c r="F693" s="118">
        <v>449.99</v>
      </c>
      <c r="H693" s="120">
        <v>269.99</v>
      </c>
      <c r="I693" s="162" t="e">
        <v>#N/A</v>
      </c>
    </row>
    <row r="694" spans="1:9">
      <c r="A694" t="s">
        <v>1395</v>
      </c>
      <c r="D694" t="s">
        <v>352</v>
      </c>
      <c r="E694" t="s">
        <v>1396</v>
      </c>
      <c r="F694" s="118">
        <v>489.99</v>
      </c>
      <c r="H694" s="120">
        <v>293.99</v>
      </c>
      <c r="I694" s="162" t="e">
        <v>#N/A</v>
      </c>
    </row>
    <row r="695" spans="1:9">
      <c r="A695" t="s">
        <v>1397</v>
      </c>
      <c r="D695" t="s">
        <v>352</v>
      </c>
      <c r="E695" t="s">
        <v>1398</v>
      </c>
      <c r="F695" s="118">
        <v>449.99</v>
      </c>
      <c r="H695" s="120">
        <v>269.99</v>
      </c>
      <c r="I695" s="162" t="e">
        <v>#N/A</v>
      </c>
    </row>
    <row r="696" spans="1:9">
      <c r="A696" t="s">
        <v>1399</v>
      </c>
      <c r="D696" t="s">
        <v>352</v>
      </c>
      <c r="E696" t="s">
        <v>1400</v>
      </c>
      <c r="F696" s="118">
        <v>489.99</v>
      </c>
      <c r="H696" s="120">
        <v>293.99</v>
      </c>
      <c r="I696" s="162" t="e">
        <v>#N/A</v>
      </c>
    </row>
    <row r="697" spans="1:9">
      <c r="A697" t="s">
        <v>1401</v>
      </c>
      <c r="D697" t="s">
        <v>352</v>
      </c>
      <c r="E697" t="s">
        <v>1402</v>
      </c>
      <c r="F697" s="118">
        <v>639.99</v>
      </c>
      <c r="H697" s="120">
        <v>383.99</v>
      </c>
      <c r="I697" s="162" t="e">
        <v>#N/A</v>
      </c>
    </row>
    <row r="698" spans="1:9">
      <c r="A698" t="s">
        <v>1403</v>
      </c>
      <c r="D698" t="s">
        <v>352</v>
      </c>
      <c r="E698" t="s">
        <v>1404</v>
      </c>
      <c r="F698" s="118">
        <v>719.99</v>
      </c>
      <c r="H698" s="120">
        <v>431.99</v>
      </c>
      <c r="I698" s="162" t="e">
        <v>#N/A</v>
      </c>
    </row>
    <row r="699" spans="1:9">
      <c r="A699" t="s">
        <v>1405</v>
      </c>
      <c r="D699" t="s">
        <v>352</v>
      </c>
      <c r="E699" t="s">
        <v>1406</v>
      </c>
      <c r="F699" s="118">
        <v>159.99</v>
      </c>
      <c r="H699" s="120">
        <v>95.99</v>
      </c>
      <c r="I699" s="162" t="e">
        <v>#N/A</v>
      </c>
    </row>
    <row r="700" spans="1:9">
      <c r="A700" t="s">
        <v>1407</v>
      </c>
      <c r="D700" t="s">
        <v>352</v>
      </c>
      <c r="E700" t="s">
        <v>1408</v>
      </c>
      <c r="F700" s="118">
        <v>259.99</v>
      </c>
      <c r="H700" s="120">
        <v>155.99</v>
      </c>
      <c r="I700" s="162" t="e">
        <v>#N/A</v>
      </c>
    </row>
    <row r="701" spans="1:9">
      <c r="A701" t="s">
        <v>320</v>
      </c>
      <c r="D701" t="str">
        <f>VLOOKUP(A701,[1]Sheet3!$A:$D,4,FALSE)</f>
        <v>1/2"</v>
      </c>
      <c r="E701" t="s">
        <v>1409</v>
      </c>
      <c r="F701" s="118">
        <v>266.58999999999997</v>
      </c>
      <c r="H701" s="120">
        <v>159.94999999999999</v>
      </c>
      <c r="I701" s="162">
        <v>1.21</v>
      </c>
    </row>
    <row r="702" spans="1:9">
      <c r="A702" t="s">
        <v>1410</v>
      </c>
      <c r="D702" t="str">
        <f>VLOOKUP(A702,[1]Sheet3!$A:$D,4,FALSE)</f>
        <v>1/2"</v>
      </c>
      <c r="E702" t="s">
        <v>1411</v>
      </c>
      <c r="F702" s="118">
        <v>39.950000000000003</v>
      </c>
      <c r="H702" s="120">
        <v>23.97</v>
      </c>
      <c r="I702" s="162">
        <v>0.56999999999999995</v>
      </c>
    </row>
    <row r="703" spans="1:9">
      <c r="A703" t="s">
        <v>1412</v>
      </c>
      <c r="D703" t="str">
        <f>VLOOKUP(A703,[1]Sheet3!$A:$D,4,FALSE)</f>
        <v>1/2"</v>
      </c>
      <c r="E703" t="s">
        <v>1413</v>
      </c>
      <c r="F703" s="118">
        <v>48.99</v>
      </c>
      <c r="H703" s="120">
        <v>29.4</v>
      </c>
      <c r="I703" s="162">
        <v>1.18</v>
      </c>
    </row>
    <row r="704" spans="1:9">
      <c r="A704" t="s">
        <v>1414</v>
      </c>
      <c r="D704" t="str">
        <f>VLOOKUP(A704,[1]Sheet3!$A:$D,4,FALSE)</f>
        <v>1/2"</v>
      </c>
      <c r="E704" t="s">
        <v>1415</v>
      </c>
      <c r="F704" s="118">
        <v>47.95</v>
      </c>
      <c r="H704" s="120">
        <v>28.77</v>
      </c>
      <c r="I704" s="162">
        <v>0</v>
      </c>
    </row>
    <row r="705" spans="1:9">
      <c r="A705" t="s">
        <v>261</v>
      </c>
      <c r="D705" t="str">
        <f>VLOOKUP(A705,[1]Sheet3!$A:$D,4,FALSE)</f>
        <v>1/2"</v>
      </c>
      <c r="E705" t="s">
        <v>1416</v>
      </c>
      <c r="F705" s="118">
        <v>127.49</v>
      </c>
      <c r="H705" s="120">
        <v>76.489999999999995</v>
      </c>
      <c r="I705" s="162">
        <v>10</v>
      </c>
    </row>
    <row r="706" spans="1:9">
      <c r="A706" t="s">
        <v>1417</v>
      </c>
      <c r="D706" t="s">
        <v>352</v>
      </c>
      <c r="E706" t="s">
        <v>1418</v>
      </c>
      <c r="F706" s="118">
        <v>29.95</v>
      </c>
      <c r="H706" s="120">
        <v>17.97</v>
      </c>
      <c r="I706" s="162">
        <v>5</v>
      </c>
    </row>
    <row r="707" spans="1:9">
      <c r="A707" t="s">
        <v>1419</v>
      </c>
      <c r="D707" t="s">
        <v>352</v>
      </c>
      <c r="E707" t="s">
        <v>1420</v>
      </c>
      <c r="F707" s="118">
        <v>51.97</v>
      </c>
      <c r="H707" s="120">
        <v>31.18</v>
      </c>
      <c r="I707" s="162">
        <v>7</v>
      </c>
    </row>
    <row r="708" spans="1:9">
      <c r="A708" t="s">
        <v>1421</v>
      </c>
      <c r="D708" t="str">
        <f>VLOOKUP(A708,[1]Sheet3!$A:$D,4,FALSE)</f>
        <v>1/2"</v>
      </c>
      <c r="E708" t="s">
        <v>1422</v>
      </c>
      <c r="F708" s="118">
        <v>114.97</v>
      </c>
      <c r="H708" s="120">
        <v>68.98</v>
      </c>
      <c r="I708" s="162">
        <v>27</v>
      </c>
    </row>
    <row r="709" spans="1:9">
      <c r="A709" t="s">
        <v>262</v>
      </c>
      <c r="D709" t="str">
        <f>VLOOKUP(A709,[1]Sheet3!$A:$D,4,FALSE)</f>
        <v>1/2"</v>
      </c>
      <c r="E709" t="s">
        <v>1423</v>
      </c>
      <c r="F709" s="118">
        <v>267.99</v>
      </c>
      <c r="H709" s="120">
        <v>160.79</v>
      </c>
      <c r="I709" s="162">
        <v>27</v>
      </c>
    </row>
    <row r="710" spans="1:9">
      <c r="A710" t="s">
        <v>1424</v>
      </c>
      <c r="D710" t="str">
        <f>VLOOKUP(A710,[1]Sheet3!$A:$D,4,FALSE)</f>
        <v>1/2"</v>
      </c>
      <c r="E710" t="s">
        <v>1425</v>
      </c>
      <c r="F710" s="118">
        <v>298.89999999999998</v>
      </c>
      <c r="H710" s="120">
        <v>179.34</v>
      </c>
      <c r="I710" s="162">
        <v>18</v>
      </c>
    </row>
    <row r="711" spans="1:9">
      <c r="A711" t="s">
        <v>263</v>
      </c>
      <c r="D711" t="str">
        <f>VLOOKUP(A711,[1]Sheet3!$A:$D,4,FALSE)</f>
        <v>3/4"</v>
      </c>
      <c r="E711" t="s">
        <v>1426</v>
      </c>
      <c r="F711" s="118">
        <v>199.49</v>
      </c>
      <c r="H711" s="120">
        <v>119.69</v>
      </c>
      <c r="I711" s="162">
        <v>18</v>
      </c>
    </row>
    <row r="712" spans="1:9">
      <c r="A712" t="s">
        <v>1427</v>
      </c>
      <c r="D712" t="s">
        <v>352</v>
      </c>
      <c r="E712" t="s">
        <v>1428</v>
      </c>
      <c r="F712" s="118">
        <v>51.95</v>
      </c>
      <c r="H712" s="120">
        <v>31.17</v>
      </c>
      <c r="I712" s="162">
        <v>10</v>
      </c>
    </row>
    <row r="713" spans="1:9">
      <c r="A713" t="s">
        <v>1429</v>
      </c>
      <c r="D713" t="s">
        <v>352</v>
      </c>
      <c r="E713" t="s">
        <v>1430</v>
      </c>
      <c r="F713" s="118">
        <v>103.97</v>
      </c>
      <c r="H713" s="120">
        <v>62.38</v>
      </c>
      <c r="I713" s="162">
        <v>7</v>
      </c>
    </row>
    <row r="714" spans="1:9">
      <c r="A714" t="s">
        <v>1431</v>
      </c>
      <c r="D714" t="str">
        <f>VLOOKUP(A714,[1]Sheet3!$A:$D,4,FALSE)</f>
        <v>3/4"</v>
      </c>
      <c r="E714" t="s">
        <v>1432</v>
      </c>
      <c r="F714" s="118">
        <v>217.97</v>
      </c>
      <c r="H714" s="120">
        <v>130.78</v>
      </c>
      <c r="I714" s="162">
        <v>50</v>
      </c>
    </row>
    <row r="715" spans="1:9">
      <c r="A715" t="s">
        <v>264</v>
      </c>
      <c r="D715" t="str">
        <f>VLOOKUP(A715,[1]Sheet3!$A:$D,4,FALSE)</f>
        <v>3/4"</v>
      </c>
      <c r="E715" t="s">
        <v>1433</v>
      </c>
      <c r="F715" s="118">
        <v>499.49</v>
      </c>
      <c r="H715" s="120">
        <v>299.69</v>
      </c>
      <c r="I715" s="162">
        <v>50</v>
      </c>
    </row>
    <row r="716" spans="1:9">
      <c r="A716" t="s">
        <v>1434</v>
      </c>
      <c r="D716" t="str">
        <f>VLOOKUP(A716,[1]Sheet3!$A:$D,4,FALSE)</f>
        <v>3/4"</v>
      </c>
      <c r="E716" t="s">
        <v>1435</v>
      </c>
      <c r="F716" s="118">
        <v>539.59</v>
      </c>
      <c r="H716" s="120">
        <v>323.75</v>
      </c>
      <c r="I716" s="162">
        <v>26</v>
      </c>
    </row>
    <row r="717" spans="1:9">
      <c r="A717" t="s">
        <v>1436</v>
      </c>
      <c r="D717" t="str">
        <f>VLOOKUP(A717,[1]Sheet3!$A:$D,4,FALSE)</f>
        <v>1"</v>
      </c>
      <c r="E717" t="s">
        <v>1437</v>
      </c>
      <c r="F717" s="118">
        <v>270.99</v>
      </c>
      <c r="H717" s="120">
        <v>162.59</v>
      </c>
      <c r="I717" s="162">
        <v>26</v>
      </c>
    </row>
    <row r="718" spans="1:9">
      <c r="A718" t="s">
        <v>1438</v>
      </c>
      <c r="D718" t="s">
        <v>352</v>
      </c>
      <c r="E718" t="s">
        <v>1439</v>
      </c>
      <c r="F718" s="118">
        <v>72.290000000000006</v>
      </c>
      <c r="H718" s="120">
        <v>43.37</v>
      </c>
      <c r="I718" s="162">
        <v>15</v>
      </c>
    </row>
    <row r="719" spans="1:9">
      <c r="A719" t="s">
        <v>1440</v>
      </c>
      <c r="D719" t="s">
        <v>352</v>
      </c>
      <c r="E719" t="s">
        <v>1441</v>
      </c>
      <c r="F719" s="118">
        <v>144.58000000000001</v>
      </c>
      <c r="H719" s="120">
        <v>86.75</v>
      </c>
      <c r="I719" s="162">
        <v>100</v>
      </c>
    </row>
    <row r="720" spans="1:9">
      <c r="A720" t="s">
        <v>1442</v>
      </c>
      <c r="D720" t="str">
        <f>VLOOKUP(A720,[1]Sheet3!$A:$D,4,FALSE)</f>
        <v>1"</v>
      </c>
      <c r="E720" t="s">
        <v>1443</v>
      </c>
      <c r="F720" s="118">
        <v>287.99</v>
      </c>
      <c r="H720" s="120">
        <v>172.79</v>
      </c>
      <c r="I720" s="162">
        <v>71</v>
      </c>
    </row>
    <row r="721" spans="1:9">
      <c r="A721" t="s">
        <v>265</v>
      </c>
      <c r="D721" t="str">
        <f>VLOOKUP(A721,[1]Sheet3!$A:$D,4,FALSE)</f>
        <v>1"</v>
      </c>
      <c r="E721" t="s">
        <v>1444</v>
      </c>
      <c r="F721" s="118">
        <v>774.99</v>
      </c>
      <c r="H721" s="120">
        <v>464.99</v>
      </c>
      <c r="I721" s="162">
        <v>71</v>
      </c>
    </row>
    <row r="722" spans="1:9">
      <c r="A722" t="s">
        <v>1445</v>
      </c>
      <c r="D722" t="str">
        <f>VLOOKUP(A722,[1]Sheet3!$A:$D,4,FALSE)</f>
        <v>1"</v>
      </c>
      <c r="E722" t="s">
        <v>1446</v>
      </c>
      <c r="F722" s="118">
        <v>749.95</v>
      </c>
      <c r="H722" s="120">
        <v>449.97</v>
      </c>
      <c r="I722" s="162">
        <v>166</v>
      </c>
    </row>
    <row r="723" spans="1:9">
      <c r="A723" t="s">
        <v>1447</v>
      </c>
      <c r="D723" t="s">
        <v>352</v>
      </c>
      <c r="E723" t="s">
        <v>1448</v>
      </c>
      <c r="F723" s="118">
        <v>1197.54</v>
      </c>
      <c r="H723" s="120">
        <v>718.53</v>
      </c>
      <c r="I723" s="162">
        <v>1.1200000000000001</v>
      </c>
    </row>
    <row r="724" spans="1:9">
      <c r="A724" t="s">
        <v>1449</v>
      </c>
      <c r="D724" t="s">
        <v>352</v>
      </c>
      <c r="E724" t="s">
        <v>1450</v>
      </c>
      <c r="F724" s="118">
        <v>619.47</v>
      </c>
      <c r="H724" s="120">
        <v>371.68</v>
      </c>
      <c r="I724" s="162">
        <v>0</v>
      </c>
    </row>
    <row r="725" spans="1:9">
      <c r="A725" t="s">
        <v>321</v>
      </c>
      <c r="D725" t="str">
        <f>VLOOKUP(A725,[1]Sheet3!$A:$D,4,FALSE)</f>
        <v>3/4"</v>
      </c>
      <c r="E725" t="s">
        <v>1451</v>
      </c>
      <c r="F725" s="118">
        <v>316.99</v>
      </c>
      <c r="H725" s="120">
        <v>190.19</v>
      </c>
      <c r="I725" s="162">
        <v>7</v>
      </c>
    </row>
    <row r="726" spans="1:9">
      <c r="A726" t="s">
        <v>1452</v>
      </c>
      <c r="D726" t="str">
        <f>VLOOKUP(A726,[1]Sheet3!$A:$D,4,FALSE)</f>
        <v>3/4"</v>
      </c>
      <c r="E726" t="s">
        <v>1453</v>
      </c>
      <c r="F726" s="118">
        <v>47.29</v>
      </c>
      <c r="H726" s="120">
        <v>28.38</v>
      </c>
      <c r="I726" s="162">
        <v>0.15</v>
      </c>
    </row>
    <row r="727" spans="1:9">
      <c r="A727" t="s">
        <v>1454</v>
      </c>
      <c r="D727" t="str">
        <f>VLOOKUP(A727,[1]Sheet3!$A:$D,4,FALSE)</f>
        <v>3/4"</v>
      </c>
      <c r="E727" t="s">
        <v>1455</v>
      </c>
      <c r="F727" s="118">
        <v>59.95</v>
      </c>
      <c r="H727" s="120">
        <v>35.97</v>
      </c>
      <c r="I727" s="162">
        <v>2</v>
      </c>
    </row>
    <row r="728" spans="1:9">
      <c r="A728" t="s">
        <v>1456</v>
      </c>
      <c r="D728" t="str">
        <f>VLOOKUP(A728,[1]Sheet3!$A:$D,4,FALSE)</f>
        <v>3/4"</v>
      </c>
      <c r="E728" t="s">
        <v>1457</v>
      </c>
      <c r="F728" s="118">
        <v>69.95</v>
      </c>
      <c r="H728" s="120">
        <v>41.97</v>
      </c>
      <c r="I728" s="162">
        <v>1.58</v>
      </c>
    </row>
    <row r="729" spans="1:9">
      <c r="A729" t="s">
        <v>1458</v>
      </c>
      <c r="D729" t="s">
        <v>352</v>
      </c>
      <c r="E729" t="s">
        <v>1459</v>
      </c>
      <c r="F729" s="118">
        <v>23.5</v>
      </c>
      <c r="H729" s="120">
        <v>14.1</v>
      </c>
      <c r="I729" s="162">
        <v>0.16</v>
      </c>
    </row>
    <row r="730" spans="1:9">
      <c r="A730" t="s">
        <v>1460</v>
      </c>
      <c r="D730" t="str">
        <f>VLOOKUP(A730,[1]Sheet3!$A:$D,4,FALSE)</f>
        <v>3/4"</v>
      </c>
      <c r="E730" t="s">
        <v>1461</v>
      </c>
      <c r="F730" s="118">
        <v>56.65</v>
      </c>
      <c r="H730" s="120">
        <v>33.99</v>
      </c>
      <c r="I730" s="162">
        <v>1.96</v>
      </c>
    </row>
    <row r="731" spans="1:9">
      <c r="A731" t="s">
        <v>1462</v>
      </c>
      <c r="D731" t="str">
        <f>VLOOKUP(A731,[1]Sheet3!$A:$D,4,FALSE)</f>
        <v>3/4"</v>
      </c>
      <c r="E731" t="s">
        <v>1463</v>
      </c>
      <c r="F731" s="118">
        <v>65.95</v>
      </c>
      <c r="H731" s="120">
        <v>39.57</v>
      </c>
      <c r="I731" s="162">
        <v>57</v>
      </c>
    </row>
    <row r="732" spans="1:9">
      <c r="A732" t="s">
        <v>322</v>
      </c>
      <c r="D732" t="str">
        <f>VLOOKUP(A732,[1]Sheet3!$A:$D,4,FALSE)</f>
        <v>3/4"</v>
      </c>
      <c r="E732" t="s">
        <v>1464</v>
      </c>
      <c r="F732" s="118">
        <v>676.99</v>
      </c>
      <c r="H732" s="120">
        <v>406.19</v>
      </c>
      <c r="I732" s="162">
        <v>0</v>
      </c>
    </row>
    <row r="733" spans="1:9">
      <c r="A733" t="s">
        <v>1465</v>
      </c>
      <c r="D733" t="str">
        <f>VLOOKUP(A733,[1]Sheet3!$A:$D,4,FALSE)</f>
        <v>1/2"</v>
      </c>
      <c r="E733" t="s">
        <v>1466</v>
      </c>
      <c r="F733" s="118">
        <v>8.5399999999999991</v>
      </c>
      <c r="H733" s="120">
        <v>5.12</v>
      </c>
      <c r="I733" s="162">
        <v>0.18</v>
      </c>
    </row>
    <row r="734" spans="1:9">
      <c r="A734" t="s">
        <v>1467</v>
      </c>
      <c r="D734" t="str">
        <f>VLOOKUP(A734,[1]Sheet3!$A:$D,4,FALSE)</f>
        <v>1/2"</v>
      </c>
      <c r="E734" t="s">
        <v>1468</v>
      </c>
      <c r="F734" s="118">
        <v>8.75</v>
      </c>
      <c r="H734" s="120">
        <v>5.25</v>
      </c>
      <c r="I734" s="162" t="e">
        <v>#N/A</v>
      </c>
    </row>
    <row r="735" spans="1:9">
      <c r="A735" t="s">
        <v>266</v>
      </c>
      <c r="D735" t="str">
        <f>VLOOKUP(A735,[1]Sheet3!$A:$D,4,FALSE)</f>
        <v>1/2"</v>
      </c>
      <c r="E735" t="s">
        <v>1469</v>
      </c>
      <c r="F735" s="118">
        <v>9.06</v>
      </c>
      <c r="H735" s="120">
        <v>5.44</v>
      </c>
      <c r="I735" s="162">
        <v>0.35</v>
      </c>
    </row>
    <row r="736" spans="1:9">
      <c r="A736" t="s">
        <v>1470</v>
      </c>
      <c r="D736" t="str">
        <f>VLOOKUP(A736,[1]Sheet3!$A:$D,4,FALSE)</f>
        <v>1/2"</v>
      </c>
      <c r="E736" t="s">
        <v>1471</v>
      </c>
      <c r="F736" s="118">
        <v>9.25</v>
      </c>
      <c r="H736" s="120">
        <v>5.55</v>
      </c>
      <c r="I736" s="162" t="e">
        <v>#N/A</v>
      </c>
    </row>
    <row r="737" spans="1:9">
      <c r="A737" t="s">
        <v>268</v>
      </c>
      <c r="D737" t="str">
        <f>VLOOKUP(A737,[1]Sheet3!$A:$D,4,FALSE)</f>
        <v>3/4"</v>
      </c>
      <c r="E737" t="s">
        <v>1472</v>
      </c>
      <c r="F737" s="118">
        <v>19.37</v>
      </c>
      <c r="H737" s="120">
        <v>11.62</v>
      </c>
      <c r="I737" s="162">
        <v>0.54</v>
      </c>
    </row>
    <row r="738" spans="1:9">
      <c r="A738" t="s">
        <v>1473</v>
      </c>
      <c r="D738" t="str">
        <f>VLOOKUP(A738,[1]Sheet3!$A:$D,4,FALSE)</f>
        <v>3/4"</v>
      </c>
      <c r="E738" t="s">
        <v>1474</v>
      </c>
      <c r="F738" s="118">
        <v>19.559999999999999</v>
      </c>
      <c r="H738" s="120">
        <v>11.73</v>
      </c>
      <c r="I738" s="162" t="e">
        <v>#N/A</v>
      </c>
    </row>
    <row r="739" spans="1:9">
      <c r="A739" t="s">
        <v>269</v>
      </c>
      <c r="D739" t="str">
        <f>VLOOKUP(A739,[1]Sheet3!$A:$D,4,FALSE)</f>
        <v>1"</v>
      </c>
      <c r="E739" t="s">
        <v>1475</v>
      </c>
      <c r="F739" s="118">
        <v>24.99</v>
      </c>
      <c r="H739" s="120">
        <v>14.99</v>
      </c>
      <c r="I739" s="162">
        <v>0.35</v>
      </c>
    </row>
    <row r="740" spans="1:9">
      <c r="A740" t="s">
        <v>267</v>
      </c>
      <c r="D740" t="str">
        <f>VLOOKUP(A740,[1]Sheet3!$A:$D,4,FALSE)</f>
        <v>3/4"</v>
      </c>
      <c r="E740" t="s">
        <v>1476</v>
      </c>
      <c r="F740" s="118">
        <v>18.07</v>
      </c>
      <c r="H740" s="120">
        <v>10.84</v>
      </c>
      <c r="I740" s="162">
        <v>0.18</v>
      </c>
    </row>
    <row r="741" spans="1:9">
      <c r="A741" t="s">
        <v>1477</v>
      </c>
      <c r="D741" t="str">
        <f>VLOOKUP(A741,[1]Sheet3!$A:$D,4,FALSE)</f>
        <v>3/4"</v>
      </c>
      <c r="E741" t="s">
        <v>1478</v>
      </c>
      <c r="F741" s="118">
        <v>18.29</v>
      </c>
      <c r="H741" s="120">
        <v>10.97</v>
      </c>
      <c r="I741" s="162" t="e">
        <v>#N/A</v>
      </c>
    </row>
    <row r="742" spans="1:9">
      <c r="A742" t="s">
        <v>1479</v>
      </c>
      <c r="D742" t="str">
        <f>VLOOKUP(A742,[1]Sheet3!$A:$D,4,FALSE)</f>
        <v>1/2"</v>
      </c>
      <c r="E742" t="s">
        <v>1480</v>
      </c>
      <c r="F742" s="118">
        <v>10.27</v>
      </c>
      <c r="H742" s="120">
        <v>6.16</v>
      </c>
      <c r="I742" s="162">
        <v>0.33</v>
      </c>
    </row>
    <row r="743" spans="1:9">
      <c r="A743" t="s">
        <v>1481</v>
      </c>
      <c r="D743" t="str">
        <f>VLOOKUP(A743,[1]Sheet3!$A:$D,4,FALSE)</f>
        <v>3/4"</v>
      </c>
      <c r="E743" t="s">
        <v>1482</v>
      </c>
      <c r="F743" s="118">
        <v>21.49</v>
      </c>
      <c r="H743" s="120">
        <v>12.9</v>
      </c>
      <c r="I743" s="162">
        <v>0.28000000000000003</v>
      </c>
    </row>
    <row r="744" spans="1:9">
      <c r="A744" t="s">
        <v>1483</v>
      </c>
      <c r="D744" t="str">
        <f>VLOOKUP(A744,[1]Sheet3!$A:$D,4,FALSE)</f>
        <v>1"</v>
      </c>
      <c r="E744" t="s">
        <v>1484</v>
      </c>
      <c r="F744" s="118">
        <v>24.99</v>
      </c>
      <c r="H744" s="120">
        <v>14.99</v>
      </c>
      <c r="I744" s="162" t="e">
        <v>#N/A</v>
      </c>
    </row>
    <row r="745" spans="1:9">
      <c r="A745" t="s">
        <v>1485</v>
      </c>
      <c r="D745" t="str">
        <f>VLOOKUP(A745,[1]Sheet3!$A:$D,4,FALSE)</f>
        <v>1/2"</v>
      </c>
      <c r="E745" t="s">
        <v>1486</v>
      </c>
      <c r="F745" s="118">
        <v>15.37</v>
      </c>
      <c r="H745" s="120">
        <v>9.2200000000000006</v>
      </c>
      <c r="I745" s="162">
        <v>0.38</v>
      </c>
    </row>
    <row r="746" spans="1:9">
      <c r="A746" t="s">
        <v>273</v>
      </c>
      <c r="D746" t="s">
        <v>352</v>
      </c>
      <c r="E746" t="s">
        <v>1487</v>
      </c>
      <c r="F746" s="118">
        <v>15.39</v>
      </c>
      <c r="H746" s="120">
        <v>9.23</v>
      </c>
      <c r="I746" s="162">
        <v>0.83</v>
      </c>
    </row>
    <row r="747" spans="1:9">
      <c r="A747" t="s">
        <v>1488</v>
      </c>
      <c r="D747" t="s">
        <v>352</v>
      </c>
      <c r="E747" t="s">
        <v>1489</v>
      </c>
      <c r="F747" s="118">
        <v>15.59</v>
      </c>
      <c r="H747" s="120">
        <v>9.36</v>
      </c>
      <c r="I747" s="162" t="e">
        <v>#N/A</v>
      </c>
    </row>
    <row r="748" spans="1:9">
      <c r="A748" t="s">
        <v>274</v>
      </c>
      <c r="D748" t="str">
        <f>VLOOKUP(A748,[1]Sheet3!$A:$D,4,FALSE)</f>
        <v>3/4"</v>
      </c>
      <c r="E748" t="s">
        <v>1490</v>
      </c>
      <c r="F748" s="118">
        <v>27.76</v>
      </c>
      <c r="H748" s="120">
        <v>16.66</v>
      </c>
      <c r="I748" s="162">
        <v>1.38</v>
      </c>
    </row>
    <row r="749" spans="1:9">
      <c r="A749" t="s">
        <v>1491</v>
      </c>
      <c r="D749" t="str">
        <f>VLOOKUP(A749,[1]Sheet3!$A:$D,4,FALSE)</f>
        <v>3/4"</v>
      </c>
      <c r="E749" t="s">
        <v>1492</v>
      </c>
      <c r="F749" s="118">
        <v>27.96</v>
      </c>
      <c r="H749" s="120">
        <v>16.78</v>
      </c>
      <c r="I749" s="162" t="e">
        <v>#N/A</v>
      </c>
    </row>
    <row r="750" spans="1:9">
      <c r="A750" t="s">
        <v>1493</v>
      </c>
      <c r="D750" t="s">
        <v>352</v>
      </c>
      <c r="E750" t="s">
        <v>1494</v>
      </c>
      <c r="F750" s="118">
        <v>39.99</v>
      </c>
      <c r="H750" s="120">
        <v>23.99</v>
      </c>
      <c r="I750" s="162">
        <v>0.65</v>
      </c>
    </row>
    <row r="751" spans="1:9">
      <c r="A751" t="s">
        <v>1495</v>
      </c>
      <c r="D751" t="str">
        <f>VLOOKUP(A751,[1]Sheet3!$A:$D,4,FALSE)</f>
        <v>3/4"</v>
      </c>
      <c r="E751" t="s">
        <v>1496</v>
      </c>
      <c r="F751" s="118">
        <v>28.26</v>
      </c>
      <c r="H751" s="120">
        <v>16.96</v>
      </c>
      <c r="I751" s="162">
        <v>0.61</v>
      </c>
    </row>
    <row r="752" spans="1:9">
      <c r="A752" t="s">
        <v>1497</v>
      </c>
      <c r="D752" t="str">
        <f>VLOOKUP(A752,[1]Sheet3!$A:$D,4,FALSE)</f>
        <v>3/4"</v>
      </c>
      <c r="E752" t="s">
        <v>1498</v>
      </c>
      <c r="F752" s="118">
        <v>28.45</v>
      </c>
      <c r="H752" s="120">
        <v>17.07</v>
      </c>
      <c r="I752" s="162" t="e">
        <v>#N/A</v>
      </c>
    </row>
    <row r="753" spans="1:9">
      <c r="A753" t="s">
        <v>1499</v>
      </c>
      <c r="D753" t="str">
        <f>VLOOKUP(A753,[1]Sheet3!$A:$D,4,FALSE)</f>
        <v>1"</v>
      </c>
      <c r="E753" t="s">
        <v>1500</v>
      </c>
      <c r="F753" s="118">
        <v>23.94</v>
      </c>
      <c r="H753" s="120">
        <v>14.36</v>
      </c>
      <c r="I753" s="162">
        <v>1.1100000000000001</v>
      </c>
    </row>
    <row r="754" spans="1:9">
      <c r="A754" t="s">
        <v>1501</v>
      </c>
      <c r="D754" t="str">
        <f>VLOOKUP(A754,[1]Sheet3!$A:$D,4,FALSE)</f>
        <v>1"</v>
      </c>
      <c r="E754" t="s">
        <v>1502</v>
      </c>
      <c r="F754" s="118">
        <v>37.75</v>
      </c>
      <c r="H754" s="120">
        <v>22.65</v>
      </c>
      <c r="I754" s="162">
        <v>1.18</v>
      </c>
    </row>
    <row r="755" spans="1:9">
      <c r="A755" t="s">
        <v>1503</v>
      </c>
      <c r="D755" t="str">
        <f>VLOOKUP(A755,[1]Sheet3!$A:$D,4,FALSE)</f>
        <v>1"</v>
      </c>
      <c r="E755" t="s">
        <v>1504</v>
      </c>
      <c r="F755" s="118">
        <v>39.17</v>
      </c>
      <c r="H755" s="120">
        <v>23.5</v>
      </c>
      <c r="I755" s="162">
        <v>0.34</v>
      </c>
    </row>
    <row r="756" spans="1:9">
      <c r="A756" t="s">
        <v>275</v>
      </c>
      <c r="D756" t="s">
        <v>352</v>
      </c>
      <c r="E756" t="s">
        <v>1505</v>
      </c>
      <c r="F756" s="118">
        <v>15.75</v>
      </c>
      <c r="H756" s="120">
        <v>9.4499999999999993</v>
      </c>
      <c r="I756" s="162">
        <v>0.26</v>
      </c>
    </row>
    <row r="757" spans="1:9">
      <c r="A757" t="s">
        <v>1506</v>
      </c>
      <c r="D757" t="s">
        <v>352</v>
      </c>
      <c r="E757" t="s">
        <v>1507</v>
      </c>
      <c r="F757" s="118">
        <v>29.47</v>
      </c>
      <c r="H757" s="120">
        <v>17.68</v>
      </c>
      <c r="I757" s="162">
        <v>0.26</v>
      </c>
    </row>
    <row r="758" spans="1:9">
      <c r="A758" t="s">
        <v>1508</v>
      </c>
      <c r="D758" t="s">
        <v>352</v>
      </c>
      <c r="E758" t="s">
        <v>1509</v>
      </c>
      <c r="F758" s="118">
        <v>11.54</v>
      </c>
      <c r="H758" s="120">
        <v>6.92</v>
      </c>
      <c r="I758" s="162">
        <v>0.57999999999999996</v>
      </c>
    </row>
    <row r="759" spans="1:9">
      <c r="A759" t="s">
        <v>1510</v>
      </c>
      <c r="D759" t="s">
        <v>352</v>
      </c>
      <c r="E759" t="s">
        <v>1511</v>
      </c>
      <c r="F759" s="118">
        <v>11.74</v>
      </c>
      <c r="H759" s="120">
        <v>7.04</v>
      </c>
      <c r="I759" s="162" t="e">
        <v>#N/A</v>
      </c>
    </row>
    <row r="760" spans="1:9">
      <c r="A760" t="s">
        <v>1512</v>
      </c>
      <c r="D760" t="str">
        <f>VLOOKUP(A760,[1]Sheet3!$A:$D,4,FALSE)</f>
        <v>3/4"</v>
      </c>
      <c r="E760" t="s">
        <v>1513</v>
      </c>
      <c r="F760" s="118">
        <v>22.19</v>
      </c>
      <c r="H760" s="120">
        <v>13.31</v>
      </c>
      <c r="I760" s="162">
        <v>0.81</v>
      </c>
    </row>
    <row r="761" spans="1:9">
      <c r="A761" t="s">
        <v>1514</v>
      </c>
      <c r="D761" t="str">
        <f>VLOOKUP(A761,[1]Sheet3!$A:$D,4,FALSE)</f>
        <v>3/4"</v>
      </c>
      <c r="E761" t="s">
        <v>1515</v>
      </c>
      <c r="F761" s="118">
        <v>22.39</v>
      </c>
      <c r="H761" s="120">
        <v>13.44</v>
      </c>
      <c r="I761" s="162" t="e">
        <v>#N/A</v>
      </c>
    </row>
    <row r="762" spans="1:9">
      <c r="A762" t="s">
        <v>1516</v>
      </c>
      <c r="D762" t="s">
        <v>352</v>
      </c>
      <c r="E762" t="s">
        <v>1517</v>
      </c>
      <c r="F762" s="118">
        <v>33.14</v>
      </c>
      <c r="H762" s="120">
        <v>19.89</v>
      </c>
      <c r="I762" s="162">
        <v>0.48</v>
      </c>
    </row>
    <row r="763" spans="1:9">
      <c r="A763" t="s">
        <v>1518</v>
      </c>
      <c r="D763" t="str">
        <f>VLOOKUP(A763,[1]Sheet3!$A:$D,4,FALSE)</f>
        <v>3/4"</v>
      </c>
      <c r="E763" t="s">
        <v>1519</v>
      </c>
      <c r="F763" s="118">
        <v>21.78</v>
      </c>
      <c r="H763" s="120">
        <v>13.07</v>
      </c>
      <c r="I763" s="162">
        <v>0.83</v>
      </c>
    </row>
    <row r="764" spans="1:9">
      <c r="A764" t="s">
        <v>1520</v>
      </c>
      <c r="D764" t="str">
        <f>VLOOKUP(A764,[1]Sheet3!$A:$D,4,FALSE)</f>
        <v>3/4"</v>
      </c>
      <c r="E764" t="s">
        <v>1521</v>
      </c>
      <c r="F764" s="118">
        <v>21.97</v>
      </c>
      <c r="H764" s="120">
        <v>13.18</v>
      </c>
      <c r="I764" s="162" t="e">
        <v>#N/A</v>
      </c>
    </row>
    <row r="765" spans="1:9">
      <c r="A765" t="s">
        <v>1522</v>
      </c>
      <c r="D765" t="str">
        <f>VLOOKUP(A765,[1]Sheet3!$A:$D,4,FALSE)</f>
        <v>1"</v>
      </c>
      <c r="E765" t="s">
        <v>1523</v>
      </c>
      <c r="F765" s="118">
        <v>30.99</v>
      </c>
      <c r="H765" s="120">
        <v>18.59</v>
      </c>
      <c r="I765" s="162">
        <v>0.13</v>
      </c>
    </row>
    <row r="766" spans="1:9">
      <c r="A766" t="s">
        <v>1524</v>
      </c>
      <c r="D766" t="s">
        <v>352</v>
      </c>
      <c r="E766" t="s">
        <v>1525</v>
      </c>
      <c r="F766" s="118">
        <v>14.99</v>
      </c>
      <c r="H766" s="120">
        <v>8.99</v>
      </c>
      <c r="I766" s="162">
        <v>0.28999999999999998</v>
      </c>
    </row>
    <row r="767" spans="1:9">
      <c r="A767" t="s">
        <v>1526</v>
      </c>
      <c r="D767" t="str">
        <f>VLOOKUP(A767,[1]Sheet3!$A:$D,4,FALSE)</f>
        <v>3/4"</v>
      </c>
      <c r="E767" t="s">
        <v>1527</v>
      </c>
      <c r="F767" s="118">
        <v>17.989999999999998</v>
      </c>
      <c r="H767" s="120">
        <v>10.79</v>
      </c>
      <c r="I767" s="162">
        <v>0.5</v>
      </c>
    </row>
    <row r="768" spans="1:9">
      <c r="A768" t="s">
        <v>1528</v>
      </c>
      <c r="D768" t="s">
        <v>352</v>
      </c>
      <c r="E768" t="s">
        <v>1529</v>
      </c>
      <c r="F768" s="118">
        <v>22.49</v>
      </c>
      <c r="H768" s="120">
        <v>13.49</v>
      </c>
      <c r="I768" s="162">
        <v>0.156</v>
      </c>
    </row>
    <row r="769" spans="1:9">
      <c r="A769" t="s">
        <v>1530</v>
      </c>
      <c r="D769" t="str">
        <f>VLOOKUP(A769,[1]Sheet3!$A:$D,4,FALSE)</f>
        <v>1/2"</v>
      </c>
      <c r="E769" t="s">
        <v>1531</v>
      </c>
      <c r="F769" s="118">
        <v>19.47</v>
      </c>
      <c r="H769" s="120">
        <v>11.68</v>
      </c>
      <c r="I769" s="162">
        <v>0.313</v>
      </c>
    </row>
    <row r="770" spans="1:9">
      <c r="A770" t="s">
        <v>1532</v>
      </c>
      <c r="D770" t="str">
        <f>VLOOKUP(A770,[1]Sheet3!$A:$D,4,FALSE)</f>
        <v>3/4"</v>
      </c>
      <c r="E770" t="s">
        <v>1533</v>
      </c>
      <c r="F770" s="118">
        <v>39.5</v>
      </c>
      <c r="H770" s="120">
        <v>23.7</v>
      </c>
      <c r="I770" s="162">
        <v>0.59399999999999997</v>
      </c>
    </row>
    <row r="771" spans="1:9">
      <c r="A771" t="s">
        <v>1534</v>
      </c>
      <c r="D771" t="str">
        <f>VLOOKUP(A771,[1]Sheet3!$A:$D,4,FALSE)</f>
        <v>1"</v>
      </c>
      <c r="E771" t="s">
        <v>1535</v>
      </c>
      <c r="F771" s="118">
        <v>50.95</v>
      </c>
      <c r="H771" s="120">
        <v>30.57</v>
      </c>
      <c r="I771" s="162">
        <v>0.35</v>
      </c>
    </row>
    <row r="772" spans="1:9">
      <c r="A772" t="s">
        <v>1536</v>
      </c>
      <c r="D772" t="s">
        <v>352</v>
      </c>
      <c r="E772" t="s">
        <v>1537</v>
      </c>
      <c r="F772" s="118">
        <v>21.99</v>
      </c>
      <c r="H772" s="120">
        <v>13.19</v>
      </c>
      <c r="I772" s="162">
        <v>0.79400000000000004</v>
      </c>
    </row>
    <row r="773" spans="1:9">
      <c r="A773" t="s">
        <v>1538</v>
      </c>
      <c r="D773" t="str">
        <f>VLOOKUP(A773,[1]Sheet3!$A:$D,4,FALSE)</f>
        <v>3/4"</v>
      </c>
      <c r="E773" t="s">
        <v>1539</v>
      </c>
      <c r="F773" s="118">
        <v>43.94</v>
      </c>
      <c r="H773" s="120">
        <v>26.37</v>
      </c>
      <c r="I773" s="162">
        <v>1.288</v>
      </c>
    </row>
    <row r="774" spans="1:9">
      <c r="A774" t="s">
        <v>1540</v>
      </c>
      <c r="D774" t="s">
        <v>352</v>
      </c>
      <c r="E774" t="s">
        <v>1541</v>
      </c>
      <c r="F774" s="118">
        <v>62.54</v>
      </c>
      <c r="H774" s="120">
        <v>37.520000000000003</v>
      </c>
      <c r="I774" s="162">
        <v>0.45</v>
      </c>
    </row>
    <row r="775" spans="1:9">
      <c r="A775" t="s">
        <v>1542</v>
      </c>
      <c r="D775" t="s">
        <v>352</v>
      </c>
      <c r="E775" t="s">
        <v>1543</v>
      </c>
      <c r="F775" s="118">
        <v>21.95</v>
      </c>
      <c r="H775" s="120">
        <v>13.17</v>
      </c>
      <c r="I775" s="162">
        <v>0.5</v>
      </c>
    </row>
    <row r="776" spans="1:9">
      <c r="A776" t="s">
        <v>331</v>
      </c>
      <c r="D776" t="str">
        <f>VLOOKUP(A776,[1]Sheet3!$A:$D,4,FALSE)</f>
        <v>3/4"</v>
      </c>
      <c r="E776" t="s">
        <v>1544</v>
      </c>
      <c r="F776" s="118">
        <v>41.95</v>
      </c>
      <c r="H776" s="120">
        <v>25.17</v>
      </c>
      <c r="I776" s="162">
        <v>1.63</v>
      </c>
    </row>
    <row r="777" spans="1:9">
      <c r="A777" t="s">
        <v>1545</v>
      </c>
      <c r="D777" t="s">
        <v>352</v>
      </c>
      <c r="E777" t="s">
        <v>1546</v>
      </c>
      <c r="F777" s="118">
        <v>59.95</v>
      </c>
      <c r="H777" s="120">
        <v>35.97</v>
      </c>
      <c r="I777" s="162">
        <v>0.47</v>
      </c>
    </row>
    <row r="778" spans="1:9">
      <c r="A778" t="s">
        <v>1547</v>
      </c>
      <c r="D778" t="s">
        <v>352</v>
      </c>
      <c r="E778" t="s">
        <v>1548</v>
      </c>
      <c r="F778" s="118">
        <v>19.989999999999998</v>
      </c>
      <c r="H778" s="120">
        <v>11.99</v>
      </c>
      <c r="I778" s="162">
        <v>1</v>
      </c>
    </row>
    <row r="779" spans="1:9">
      <c r="A779" t="s">
        <v>1549</v>
      </c>
      <c r="D779" t="str">
        <f>VLOOKUP(A779,[1]Sheet3!$A:$D,4,FALSE)</f>
        <v>3/4"</v>
      </c>
      <c r="E779" t="s">
        <v>1550</v>
      </c>
      <c r="F779" s="118">
        <v>32.99</v>
      </c>
      <c r="H779" s="120">
        <v>19.79</v>
      </c>
      <c r="I779" s="162">
        <v>1.5</v>
      </c>
    </row>
    <row r="780" spans="1:9">
      <c r="A780" t="s">
        <v>1551</v>
      </c>
      <c r="D780" t="s">
        <v>352</v>
      </c>
      <c r="E780" t="s">
        <v>1552</v>
      </c>
      <c r="F780" s="118">
        <v>54.99</v>
      </c>
      <c r="H780" s="120">
        <v>32.99</v>
      </c>
      <c r="I780" s="162">
        <v>0.02</v>
      </c>
    </row>
    <row r="781" spans="1:9">
      <c r="A781" t="s">
        <v>1553</v>
      </c>
      <c r="D781" t="s">
        <v>352</v>
      </c>
      <c r="E781" t="s">
        <v>1554</v>
      </c>
      <c r="F781" s="118">
        <v>3.45</v>
      </c>
      <c r="H781" s="120">
        <v>2.0699999999999998</v>
      </c>
      <c r="I781" s="162">
        <v>0.03</v>
      </c>
    </row>
    <row r="782" spans="1:9">
      <c r="A782" t="s">
        <v>1555</v>
      </c>
      <c r="D782" t="str">
        <f>VLOOKUP(A782,[1]Sheet3!$A:$D,4,FALSE)</f>
        <v>3/4"</v>
      </c>
      <c r="E782" t="s">
        <v>1556</v>
      </c>
      <c r="F782" s="118">
        <v>4.45</v>
      </c>
      <c r="H782" s="120">
        <v>2.67</v>
      </c>
      <c r="I782" s="162">
        <v>0</v>
      </c>
    </row>
    <row r="783" spans="1:9">
      <c r="A783" t="s">
        <v>1557</v>
      </c>
      <c r="D783" t="s">
        <v>352</v>
      </c>
      <c r="E783" t="s">
        <v>1558</v>
      </c>
      <c r="F783" s="118">
        <v>6.45</v>
      </c>
      <c r="H783" s="120">
        <v>3.87</v>
      </c>
      <c r="I783" s="162">
        <v>0.375</v>
      </c>
    </row>
    <row r="784" spans="1:9">
      <c r="A784" t="s">
        <v>1559</v>
      </c>
      <c r="D784" t="s">
        <v>352</v>
      </c>
      <c r="E784" t="s">
        <v>1560</v>
      </c>
      <c r="F784" s="118">
        <v>28.75</v>
      </c>
      <c r="H784" s="120">
        <v>17.25</v>
      </c>
      <c r="I784" s="162">
        <v>0</v>
      </c>
    </row>
    <row r="785" spans="1:9">
      <c r="A785" t="s">
        <v>1561</v>
      </c>
      <c r="D785" t="s">
        <v>352</v>
      </c>
      <c r="E785" t="s">
        <v>1562</v>
      </c>
      <c r="F785" s="118">
        <v>3.25</v>
      </c>
      <c r="H785" s="120">
        <v>1.95</v>
      </c>
      <c r="I785" s="162">
        <v>0</v>
      </c>
    </row>
    <row r="786" spans="1:9">
      <c r="A786" t="s">
        <v>1563</v>
      </c>
      <c r="D786" t="s">
        <v>352</v>
      </c>
      <c r="E786" t="s">
        <v>1564</v>
      </c>
      <c r="F786" s="118">
        <v>9.99</v>
      </c>
      <c r="H786" s="120">
        <v>5.99</v>
      </c>
      <c r="I786" s="162">
        <v>0.25</v>
      </c>
    </row>
    <row r="787" spans="1:9">
      <c r="A787" t="s">
        <v>1565</v>
      </c>
      <c r="D787" t="str">
        <f>VLOOKUP(A787,[1]Sheet3!$A:$D,4,FALSE)</f>
        <v>3/4"</v>
      </c>
      <c r="E787" t="s">
        <v>1566</v>
      </c>
      <c r="F787" s="118">
        <v>3.75</v>
      </c>
      <c r="H787" s="120">
        <v>2.25</v>
      </c>
      <c r="I787" s="162">
        <v>0.04</v>
      </c>
    </row>
    <row r="788" spans="1:9">
      <c r="A788" t="s">
        <v>1567</v>
      </c>
      <c r="D788" t="s">
        <v>352</v>
      </c>
      <c r="E788" t="s">
        <v>1568</v>
      </c>
      <c r="F788" s="118">
        <v>14.99</v>
      </c>
      <c r="H788" s="120">
        <v>8.99</v>
      </c>
      <c r="I788" s="162">
        <v>0</v>
      </c>
    </row>
    <row r="789" spans="1:9">
      <c r="A789" t="s">
        <v>1569</v>
      </c>
      <c r="D789" t="s">
        <v>352</v>
      </c>
      <c r="E789" t="s">
        <v>1570</v>
      </c>
      <c r="F789" s="118">
        <v>4.75</v>
      </c>
      <c r="H789" s="120">
        <v>2.85</v>
      </c>
      <c r="I789" s="162">
        <v>0</v>
      </c>
    </row>
    <row r="790" spans="1:9">
      <c r="A790" t="s">
        <v>1571</v>
      </c>
      <c r="D790" t="str">
        <f>VLOOKUP(A790,[1]Sheet3!$A:$D,4,FALSE)</f>
        <v>1"</v>
      </c>
      <c r="E790" t="s">
        <v>1572</v>
      </c>
      <c r="F790" s="118">
        <v>21.99</v>
      </c>
      <c r="H790" s="120">
        <v>13.19</v>
      </c>
      <c r="I790" s="162">
        <v>1.55</v>
      </c>
    </row>
    <row r="791" spans="1:9">
      <c r="A791" t="s">
        <v>1573</v>
      </c>
      <c r="D791" t="s">
        <v>352</v>
      </c>
      <c r="E791" t="s">
        <v>1574</v>
      </c>
      <c r="F791" s="118">
        <v>3.75</v>
      </c>
      <c r="H791" s="120">
        <v>2.25</v>
      </c>
      <c r="I791" s="162">
        <v>0</v>
      </c>
    </row>
    <row r="792" spans="1:9">
      <c r="A792" t="s">
        <v>1575</v>
      </c>
      <c r="D792" t="s">
        <v>352</v>
      </c>
      <c r="E792" t="s">
        <v>1576</v>
      </c>
      <c r="F792" s="118">
        <v>5.75</v>
      </c>
      <c r="H792" s="120">
        <v>3.45</v>
      </c>
      <c r="I792" s="162">
        <v>0</v>
      </c>
    </row>
    <row r="793" spans="1:9">
      <c r="A793" t="s">
        <v>1577</v>
      </c>
      <c r="D793" t="s">
        <v>352</v>
      </c>
      <c r="E793" t="s">
        <v>1578</v>
      </c>
      <c r="F793" s="118">
        <v>8.25</v>
      </c>
      <c r="H793" s="120">
        <v>4.95</v>
      </c>
      <c r="I793" s="162">
        <v>0.12</v>
      </c>
    </row>
    <row r="794" spans="1:9">
      <c r="A794" t="s">
        <v>270</v>
      </c>
      <c r="D794" t="s">
        <v>352</v>
      </c>
      <c r="E794" t="s">
        <v>1579</v>
      </c>
      <c r="F794" s="118">
        <v>14.3</v>
      </c>
      <c r="H794" s="120">
        <v>8.58</v>
      </c>
      <c r="I794" s="162">
        <v>0.18</v>
      </c>
    </row>
    <row r="795" spans="1:9">
      <c r="A795" t="s">
        <v>271</v>
      </c>
      <c r="D795" t="str">
        <f>VLOOKUP(A795,[1]Sheet3!$A:$D,4,FALSE)</f>
        <v>3/4"</v>
      </c>
      <c r="E795" t="s">
        <v>1580</v>
      </c>
      <c r="F795" s="118">
        <v>19.940000000000001</v>
      </c>
      <c r="H795" s="120">
        <v>11.96</v>
      </c>
      <c r="I795" s="162">
        <v>0.38</v>
      </c>
    </row>
    <row r="796" spans="1:9">
      <c r="A796" t="s">
        <v>1581</v>
      </c>
      <c r="D796" t="s">
        <v>352</v>
      </c>
      <c r="E796" t="s">
        <v>1582</v>
      </c>
      <c r="F796" s="118">
        <v>25.94</v>
      </c>
      <c r="H796" s="120">
        <v>15.57</v>
      </c>
      <c r="I796" s="162">
        <v>0.57999999999999996</v>
      </c>
    </row>
    <row r="797" spans="1:9">
      <c r="A797" t="s">
        <v>1583</v>
      </c>
      <c r="D797" t="str">
        <f>VLOOKUP(A797,[1]Sheet3!$A:$D,4,FALSE)</f>
        <v>3/4"</v>
      </c>
      <c r="E797" t="s">
        <v>1584</v>
      </c>
      <c r="F797" s="118">
        <v>25.23</v>
      </c>
      <c r="H797" s="120">
        <v>15.14</v>
      </c>
      <c r="I797" s="162">
        <v>0.96</v>
      </c>
    </row>
    <row r="798" spans="1:9">
      <c r="A798" t="s">
        <v>1585</v>
      </c>
      <c r="D798" t="str">
        <f>VLOOKUP(A798,[1]Sheet3!$A:$D,4,FALSE)</f>
        <v>3/4"</v>
      </c>
      <c r="E798" t="s">
        <v>1586</v>
      </c>
      <c r="F798" s="118">
        <v>25.43</v>
      </c>
      <c r="H798" s="120">
        <v>15.26</v>
      </c>
      <c r="I798" s="162" t="e">
        <v>#N/A</v>
      </c>
    </row>
    <row r="799" spans="1:9">
      <c r="A799" t="s">
        <v>1587</v>
      </c>
      <c r="D799" t="s">
        <v>352</v>
      </c>
      <c r="E799" t="s">
        <v>1588</v>
      </c>
      <c r="F799" s="118">
        <v>34.14</v>
      </c>
      <c r="H799" s="120">
        <v>20.49</v>
      </c>
      <c r="I799" s="162">
        <v>0.61</v>
      </c>
    </row>
    <row r="800" spans="1:9">
      <c r="A800" t="s">
        <v>276</v>
      </c>
      <c r="D800" t="str">
        <f>VLOOKUP(A800,[1]Sheet3!$A:$D,4,FALSE)</f>
        <v>3/4"</v>
      </c>
      <c r="E800" t="s">
        <v>1589</v>
      </c>
      <c r="F800" s="118">
        <v>24.5</v>
      </c>
      <c r="H800" s="120">
        <v>14.7</v>
      </c>
      <c r="I800" s="162">
        <v>0.25</v>
      </c>
    </row>
    <row r="801" spans="1:9">
      <c r="A801" t="s">
        <v>1590</v>
      </c>
      <c r="D801" t="s">
        <v>352</v>
      </c>
      <c r="E801" t="s">
        <v>1591</v>
      </c>
      <c r="F801" s="118">
        <v>11.59</v>
      </c>
      <c r="H801" s="120">
        <v>6.96</v>
      </c>
      <c r="I801" s="162">
        <v>0.3</v>
      </c>
    </row>
    <row r="802" spans="1:9">
      <c r="A802" t="s">
        <v>1592</v>
      </c>
      <c r="D802" t="s">
        <v>352</v>
      </c>
      <c r="E802" t="s">
        <v>1593</v>
      </c>
      <c r="F802" s="118">
        <v>11.81</v>
      </c>
      <c r="H802" s="120">
        <v>7.08</v>
      </c>
      <c r="I802" s="162" t="e">
        <v>#N/A</v>
      </c>
    </row>
    <row r="803" spans="1:9">
      <c r="A803" t="s">
        <v>1594</v>
      </c>
      <c r="D803" t="str">
        <f>VLOOKUP(A803,[1]Sheet3!$A:$D,4,FALSE)</f>
        <v>1/2"</v>
      </c>
      <c r="E803" t="s">
        <v>1595</v>
      </c>
      <c r="F803" s="118">
        <v>8.2799999999999994</v>
      </c>
      <c r="H803" s="120">
        <v>4.97</v>
      </c>
      <c r="I803" s="162">
        <v>0.33100000000000002</v>
      </c>
    </row>
    <row r="804" spans="1:9">
      <c r="A804" t="s">
        <v>1596</v>
      </c>
      <c r="D804" t="str">
        <f>VLOOKUP(A804,[1]Sheet3!$A:$D,4,FALSE)</f>
        <v>3/4"</v>
      </c>
      <c r="E804" t="s">
        <v>1597</v>
      </c>
      <c r="F804" s="118">
        <v>20.75</v>
      </c>
      <c r="H804" s="120">
        <v>12.45</v>
      </c>
      <c r="I804" s="162">
        <v>0.8</v>
      </c>
    </row>
    <row r="805" spans="1:9">
      <c r="A805" t="s">
        <v>1598</v>
      </c>
      <c r="D805" t="str">
        <f>VLOOKUP(A805,[1]Sheet3!$A:$D,4,FALSE)</f>
        <v>3/4"</v>
      </c>
      <c r="E805" t="s">
        <v>1599</v>
      </c>
      <c r="F805" s="118">
        <v>21.49</v>
      </c>
      <c r="H805" s="120">
        <v>12.9</v>
      </c>
      <c r="I805" s="162">
        <v>1.0249999999999999</v>
      </c>
    </row>
    <row r="806" spans="1:9">
      <c r="A806" t="s">
        <v>1600</v>
      </c>
      <c r="D806" t="str">
        <f>VLOOKUP(A806,[1]Sheet3!$A:$D,4,FALSE)</f>
        <v>1"</v>
      </c>
      <c r="E806" t="s">
        <v>1601</v>
      </c>
      <c r="F806" s="118">
        <v>35.17</v>
      </c>
      <c r="H806" s="120">
        <v>21.1</v>
      </c>
      <c r="I806" s="162">
        <v>0.65</v>
      </c>
    </row>
    <row r="807" spans="1:9">
      <c r="A807" t="s">
        <v>1602</v>
      </c>
      <c r="D807" t="str">
        <f>VLOOKUP(A807,[1]Sheet3!$A:$D,4,FALSE)</f>
        <v>1"</v>
      </c>
      <c r="E807" t="s">
        <v>1603</v>
      </c>
      <c r="F807" s="118">
        <v>24.99</v>
      </c>
      <c r="H807" s="120">
        <v>14.99</v>
      </c>
      <c r="I807" s="162">
        <v>0.32</v>
      </c>
    </row>
    <row r="808" spans="1:9">
      <c r="A808" t="s">
        <v>1604</v>
      </c>
      <c r="D808" t="s">
        <v>352</v>
      </c>
      <c r="E808" t="s">
        <v>1605</v>
      </c>
      <c r="F808" s="118">
        <v>14.59</v>
      </c>
      <c r="H808" s="120">
        <v>10.210000000000001</v>
      </c>
      <c r="I808" s="162">
        <v>0.19</v>
      </c>
    </row>
    <row r="809" spans="1:9">
      <c r="A809" t="s">
        <v>1606</v>
      </c>
      <c r="D809" t="s">
        <v>352</v>
      </c>
      <c r="E809" t="s">
        <v>1607</v>
      </c>
      <c r="F809" s="118">
        <v>10.75</v>
      </c>
      <c r="H809" s="120">
        <v>7.53</v>
      </c>
      <c r="I809" s="162">
        <v>6.6</v>
      </c>
    </row>
    <row r="810" spans="1:9">
      <c r="A810" t="s">
        <v>1608</v>
      </c>
      <c r="D810" t="s">
        <v>352</v>
      </c>
      <c r="E810" t="s">
        <v>1609</v>
      </c>
      <c r="F810" s="118">
        <v>179.95</v>
      </c>
      <c r="H810" s="120">
        <v>107.97</v>
      </c>
      <c r="I810" s="162">
        <v>8</v>
      </c>
    </row>
    <row r="811" spans="1:9">
      <c r="A811" t="s">
        <v>1610</v>
      </c>
      <c r="D811" t="s">
        <v>352</v>
      </c>
      <c r="E811" t="s">
        <v>1611</v>
      </c>
      <c r="F811" s="118">
        <v>177.94</v>
      </c>
      <c r="H811" s="120">
        <v>106.77</v>
      </c>
      <c r="I811" s="162">
        <v>1</v>
      </c>
    </row>
    <row r="812" spans="1:9">
      <c r="A812" t="s">
        <v>1612</v>
      </c>
      <c r="D812" t="s">
        <v>352</v>
      </c>
      <c r="E812" t="s">
        <v>1613</v>
      </c>
      <c r="F812" s="118">
        <v>19.95</v>
      </c>
      <c r="H812" s="120">
        <v>11.97</v>
      </c>
      <c r="I812" s="162">
        <v>0.43</v>
      </c>
    </row>
    <row r="813" spans="1:9">
      <c r="A813" t="s">
        <v>1614</v>
      </c>
      <c r="D813" t="str">
        <f>VLOOKUP(A813,[1]Sheet3!$A:$D,4,FALSE)</f>
        <v>1/2"</v>
      </c>
      <c r="E813" t="s">
        <v>1615</v>
      </c>
      <c r="F813" s="118">
        <v>46.94</v>
      </c>
      <c r="H813" s="120">
        <v>28.17</v>
      </c>
      <c r="I813" s="162">
        <v>0.43</v>
      </c>
    </row>
    <row r="814" spans="1:9">
      <c r="A814" t="s">
        <v>1616</v>
      </c>
      <c r="D814" t="s">
        <v>352</v>
      </c>
      <c r="E814" t="s">
        <v>1617</v>
      </c>
      <c r="F814" s="118">
        <v>24.94</v>
      </c>
      <c r="H814" s="120">
        <v>14.97</v>
      </c>
      <c r="I814" s="162">
        <v>1.9379999999999999</v>
      </c>
    </row>
    <row r="815" spans="1:9">
      <c r="A815" t="s">
        <v>1618</v>
      </c>
      <c r="D815" t="s">
        <v>352</v>
      </c>
      <c r="E815" t="s">
        <v>1619</v>
      </c>
      <c r="F815" s="118">
        <v>46.97</v>
      </c>
      <c r="H815" s="120">
        <v>28.18</v>
      </c>
      <c r="I815" s="162" t="e">
        <v>#N/A</v>
      </c>
    </row>
    <row r="816" spans="1:9">
      <c r="A816" t="s">
        <v>1620</v>
      </c>
      <c r="D816" t="str">
        <f>VLOOKUP(A816,[1]Sheet3!$A:$D,4,FALSE)</f>
        <v>1/2"</v>
      </c>
      <c r="E816" t="s">
        <v>1621</v>
      </c>
      <c r="F816" s="118">
        <v>59.94</v>
      </c>
      <c r="H816" s="120">
        <v>35.97</v>
      </c>
      <c r="I816" s="162">
        <v>1.89</v>
      </c>
    </row>
    <row r="817" spans="1:9">
      <c r="A817" t="s">
        <v>1622</v>
      </c>
      <c r="D817" t="str">
        <f>VLOOKUP(A817,[1]Sheet3!$A:$D,4,FALSE)</f>
        <v>1/2"</v>
      </c>
      <c r="E817" t="s">
        <v>1623</v>
      </c>
      <c r="F817" s="118">
        <v>51.74</v>
      </c>
      <c r="H817" s="120">
        <v>31.05</v>
      </c>
      <c r="I817" s="162">
        <v>2.36</v>
      </c>
    </row>
    <row r="818" spans="1:9">
      <c r="A818" t="s">
        <v>277</v>
      </c>
      <c r="D818" t="str">
        <f>VLOOKUP(A818,[1]Sheet3!$A:$D,4,FALSE)</f>
        <v>1/2"</v>
      </c>
      <c r="E818" t="s">
        <v>1624</v>
      </c>
      <c r="F818" s="118">
        <v>59.99</v>
      </c>
      <c r="H818" s="120">
        <v>35.99</v>
      </c>
      <c r="I818" s="162">
        <v>1.99</v>
      </c>
    </row>
    <row r="819" spans="1:9">
      <c r="A819" t="s">
        <v>1625</v>
      </c>
      <c r="D819" t="str">
        <f>VLOOKUP(A819,[1]Sheet3!$A:$D,4,FALSE)</f>
        <v>3/4"</v>
      </c>
      <c r="E819" t="s">
        <v>1626</v>
      </c>
      <c r="F819" s="118">
        <v>57.74</v>
      </c>
      <c r="H819" s="120">
        <v>34.64</v>
      </c>
      <c r="I819" s="162">
        <v>2.72</v>
      </c>
    </row>
    <row r="820" spans="1:9">
      <c r="A820" t="s">
        <v>278</v>
      </c>
      <c r="D820" t="str">
        <f>VLOOKUP(A820,[1]Sheet3!$A:$D,4,FALSE)</f>
        <v>3/4"</v>
      </c>
      <c r="E820" t="s">
        <v>1627</v>
      </c>
      <c r="F820" s="118">
        <v>69.989999999999995</v>
      </c>
      <c r="H820" s="120">
        <v>41.99</v>
      </c>
      <c r="I820" s="162">
        <v>2.25</v>
      </c>
    </row>
    <row r="821" spans="1:9">
      <c r="A821" t="s">
        <v>1628</v>
      </c>
      <c r="D821" t="str">
        <f>VLOOKUP(A821,[1]Sheet3!$A:$D,4,FALSE)</f>
        <v>1"</v>
      </c>
      <c r="E821" t="s">
        <v>1629</v>
      </c>
      <c r="F821" s="118">
        <v>67.739999999999995</v>
      </c>
      <c r="H821" s="120">
        <v>40.64</v>
      </c>
      <c r="I821" s="162">
        <v>1.74</v>
      </c>
    </row>
    <row r="822" spans="1:9">
      <c r="A822" t="s">
        <v>1630</v>
      </c>
      <c r="D822" t="str">
        <f>VLOOKUP(A822,[1]Sheet3!$A:$D,4,FALSE)</f>
        <v>1"</v>
      </c>
      <c r="E822" t="s">
        <v>1631</v>
      </c>
      <c r="F822" s="118">
        <v>79.989999999999995</v>
      </c>
      <c r="H822" s="120">
        <v>47.99</v>
      </c>
      <c r="I822" s="162">
        <v>10</v>
      </c>
    </row>
    <row r="823" spans="1:9">
      <c r="A823" t="s">
        <v>1632</v>
      </c>
      <c r="D823" t="s">
        <v>352</v>
      </c>
      <c r="E823" t="s">
        <v>1633</v>
      </c>
      <c r="F823" s="118">
        <v>85.2</v>
      </c>
      <c r="H823" s="120">
        <v>51.12</v>
      </c>
      <c r="I823" s="162">
        <v>3.3130000000000002</v>
      </c>
    </row>
    <row r="824" spans="1:9">
      <c r="A824" t="s">
        <v>1634</v>
      </c>
      <c r="D824" t="s">
        <v>352</v>
      </c>
      <c r="E824" t="s">
        <v>1635</v>
      </c>
      <c r="F824" s="118">
        <v>124.95</v>
      </c>
      <c r="H824" s="120">
        <v>74.97</v>
      </c>
      <c r="I824" s="162">
        <v>2.2000000000000002</v>
      </c>
    </row>
    <row r="825" spans="1:9">
      <c r="A825" t="s">
        <v>1636</v>
      </c>
      <c r="D825" t="s">
        <v>352</v>
      </c>
      <c r="E825" t="s">
        <v>1637</v>
      </c>
      <c r="F825" s="118">
        <v>99.75</v>
      </c>
      <c r="H825" s="120">
        <v>59.85</v>
      </c>
      <c r="I825" s="162">
        <v>2.5</v>
      </c>
    </row>
    <row r="826" spans="1:9">
      <c r="A826" t="s">
        <v>1638</v>
      </c>
      <c r="D826" t="s">
        <v>352</v>
      </c>
      <c r="E826" t="s">
        <v>1639</v>
      </c>
      <c r="F826" s="118">
        <v>91.78</v>
      </c>
      <c r="H826" s="120">
        <v>55.07</v>
      </c>
      <c r="I826" s="162">
        <v>1.3129999999999999</v>
      </c>
    </row>
    <row r="827" spans="1:9">
      <c r="A827" t="s">
        <v>1640</v>
      </c>
      <c r="D827" t="s">
        <v>352</v>
      </c>
      <c r="E827" t="s">
        <v>1641</v>
      </c>
      <c r="F827" s="118">
        <v>74.989999999999995</v>
      </c>
      <c r="H827" s="120">
        <v>44.99</v>
      </c>
      <c r="I827" s="162">
        <v>1.75</v>
      </c>
    </row>
    <row r="828" spans="1:9">
      <c r="A828" t="s">
        <v>1642</v>
      </c>
      <c r="D828" t="s">
        <v>352</v>
      </c>
      <c r="E828" t="s">
        <v>1643</v>
      </c>
      <c r="F828" s="118">
        <v>79.95</v>
      </c>
      <c r="H828" s="120">
        <v>47.97</v>
      </c>
      <c r="I828" s="162">
        <v>0.188</v>
      </c>
    </row>
    <row r="829" spans="1:9">
      <c r="A829" t="s">
        <v>1644</v>
      </c>
      <c r="D829" t="s">
        <v>352</v>
      </c>
      <c r="E829" t="s">
        <v>1645</v>
      </c>
      <c r="F829" s="118">
        <v>50.95</v>
      </c>
      <c r="H829" s="120">
        <v>30.57</v>
      </c>
      <c r="I829" s="162">
        <v>6.3E-2</v>
      </c>
    </row>
    <row r="830" spans="1:9">
      <c r="A830" t="s">
        <v>1646</v>
      </c>
      <c r="D830" t="s">
        <v>352</v>
      </c>
      <c r="E830" t="s">
        <v>1647</v>
      </c>
      <c r="F830" s="118">
        <v>7.75</v>
      </c>
      <c r="H830" s="120">
        <v>4.6500000000000004</v>
      </c>
      <c r="I830" s="162">
        <v>60</v>
      </c>
    </row>
    <row r="831" spans="1:9">
      <c r="A831" t="s">
        <v>1648</v>
      </c>
      <c r="D831" t="s">
        <v>352</v>
      </c>
      <c r="E831" t="s">
        <v>1649</v>
      </c>
      <c r="F831" s="118">
        <v>469.91</v>
      </c>
      <c r="H831" s="120">
        <v>328.94</v>
      </c>
      <c r="I831" s="162">
        <v>1.0629999999999999</v>
      </c>
    </row>
    <row r="832" spans="1:9">
      <c r="A832" t="s">
        <v>1650</v>
      </c>
      <c r="D832" t="s">
        <v>352</v>
      </c>
      <c r="E832" t="s">
        <v>1651</v>
      </c>
      <c r="F832" s="118">
        <v>51.25</v>
      </c>
      <c r="H832" s="120">
        <v>35.869999999999997</v>
      </c>
      <c r="I832" s="162">
        <v>16</v>
      </c>
    </row>
    <row r="833" spans="1:9">
      <c r="A833" t="s">
        <v>1652</v>
      </c>
      <c r="D833" t="s">
        <v>352</v>
      </c>
      <c r="E833" t="s">
        <v>1653</v>
      </c>
      <c r="F833" s="118">
        <v>91.57</v>
      </c>
      <c r="H833" s="120">
        <v>64.099999999999994</v>
      </c>
      <c r="I833" s="162" t="e">
        <v>#N/A</v>
      </c>
    </row>
    <row r="834" spans="1:9">
      <c r="A834" t="s">
        <v>1654</v>
      </c>
      <c r="D834" t="s">
        <v>352</v>
      </c>
      <c r="E834" t="s">
        <v>1655</v>
      </c>
      <c r="F834" s="118">
        <v>402.27</v>
      </c>
      <c r="H834" s="120">
        <v>402.27</v>
      </c>
      <c r="I834" s="162" t="e">
        <v>#N/A</v>
      </c>
    </row>
    <row r="835" spans="1:9">
      <c r="A835" t="s">
        <v>1656</v>
      </c>
      <c r="D835" t="s">
        <v>352</v>
      </c>
      <c r="E835" t="s">
        <v>1657</v>
      </c>
      <c r="F835" s="118">
        <v>402.27</v>
      </c>
      <c r="H835" s="120">
        <v>402.27</v>
      </c>
      <c r="I835" s="162" t="e">
        <v>#N/A</v>
      </c>
    </row>
    <row r="836" spans="1:9">
      <c r="A836" t="s">
        <v>1658</v>
      </c>
      <c r="D836" t="s">
        <v>352</v>
      </c>
      <c r="E836" t="s">
        <v>1659</v>
      </c>
      <c r="F836" s="118">
        <v>470.45</v>
      </c>
      <c r="H836" s="120">
        <v>470.45</v>
      </c>
      <c r="I836" s="162" t="e">
        <v>#N/A</v>
      </c>
    </row>
    <row r="837" spans="1:9">
      <c r="A837" t="s">
        <v>1660</v>
      </c>
      <c r="D837" t="str">
        <f>VLOOKUP(A837,[1]Sheet3!$A:$D,4,FALSE)</f>
        <v>1/2"</v>
      </c>
      <c r="E837" t="s">
        <v>1661</v>
      </c>
      <c r="F837" s="118">
        <v>42.95</v>
      </c>
      <c r="H837" s="120">
        <v>25.77</v>
      </c>
      <c r="I837" s="162">
        <v>1.04</v>
      </c>
    </row>
    <row r="838" spans="1:9">
      <c r="A838" t="s">
        <v>1662</v>
      </c>
      <c r="D838" t="str">
        <f>VLOOKUP(A838,[1]Sheet3!$A:$D,4,FALSE)</f>
        <v>1/2"</v>
      </c>
      <c r="E838" t="s">
        <v>1663</v>
      </c>
      <c r="F838" s="118">
        <v>52.42</v>
      </c>
      <c r="H838" s="120">
        <v>31.45</v>
      </c>
      <c r="I838" s="162">
        <v>1.23</v>
      </c>
    </row>
    <row r="839" spans="1:9">
      <c r="A839" t="s">
        <v>1664</v>
      </c>
      <c r="D839" t="str">
        <f>VLOOKUP(A839,[1]Sheet3!$A:$D,4,FALSE)</f>
        <v>1/2"</v>
      </c>
      <c r="E839" t="s">
        <v>1665</v>
      </c>
      <c r="F839" s="118">
        <v>64.69</v>
      </c>
      <c r="H839" s="120">
        <v>38.81</v>
      </c>
      <c r="I839" s="162">
        <v>1.2</v>
      </c>
    </row>
    <row r="840" spans="1:9">
      <c r="A840" t="s">
        <v>1666</v>
      </c>
      <c r="D840" t="str">
        <f>VLOOKUP(A840,[1]Sheet3!$A:$D,4,FALSE)</f>
        <v>3/4"</v>
      </c>
      <c r="E840" t="s">
        <v>1667</v>
      </c>
      <c r="F840" s="118">
        <v>56.95</v>
      </c>
      <c r="H840" s="120">
        <v>34.17</v>
      </c>
      <c r="I840" s="162">
        <v>1.06</v>
      </c>
    </row>
    <row r="841" spans="1:9">
      <c r="A841" t="s">
        <v>1668</v>
      </c>
      <c r="D841" t="str">
        <f>VLOOKUP(A841,[1]Sheet3!$A:$D,4,FALSE)</f>
        <v>3/4"</v>
      </c>
      <c r="E841" t="s">
        <v>1669</v>
      </c>
      <c r="F841" s="118">
        <v>71.95</v>
      </c>
      <c r="H841" s="120">
        <v>43.17</v>
      </c>
      <c r="I841" s="162">
        <v>1.1000000000000001</v>
      </c>
    </row>
    <row r="842" spans="1:9">
      <c r="A842" t="s">
        <v>1670</v>
      </c>
      <c r="D842" t="str">
        <f>VLOOKUP(A842,[1]Sheet3!$A:$D,4,FALSE)</f>
        <v>3/4"</v>
      </c>
      <c r="E842" t="s">
        <v>1671</v>
      </c>
      <c r="F842" s="118">
        <v>91.72</v>
      </c>
      <c r="H842" s="120">
        <v>55.03</v>
      </c>
      <c r="I842" s="162">
        <v>1.43</v>
      </c>
    </row>
    <row r="843" spans="1:9">
      <c r="A843" t="s">
        <v>1672</v>
      </c>
      <c r="D843" t="str">
        <f>VLOOKUP(A843,[1]Sheet3!$A:$D,4,FALSE)</f>
        <v>3/4"</v>
      </c>
      <c r="E843" t="s">
        <v>1673</v>
      </c>
      <c r="F843" s="118">
        <v>73.19</v>
      </c>
      <c r="H843" s="120">
        <v>43.91</v>
      </c>
      <c r="I843" s="162">
        <v>1.58</v>
      </c>
    </row>
    <row r="844" spans="1:9">
      <c r="A844" t="s">
        <v>1674</v>
      </c>
      <c r="D844" t="str">
        <f>VLOOKUP(A844,[1]Sheet3!$A:$D,4,FALSE)</f>
        <v>3/4"</v>
      </c>
      <c r="E844" t="s">
        <v>1675</v>
      </c>
      <c r="F844" s="118">
        <v>92.85</v>
      </c>
      <c r="H844" s="120">
        <v>55.71</v>
      </c>
      <c r="I844" s="162">
        <v>1.29</v>
      </c>
    </row>
    <row r="845" spans="1:9">
      <c r="A845" t="s">
        <v>1676</v>
      </c>
      <c r="D845" t="s">
        <v>352</v>
      </c>
      <c r="E845" t="s">
        <v>1677</v>
      </c>
      <c r="F845" s="118">
        <v>9.7100000000000009</v>
      </c>
      <c r="H845" s="120">
        <v>5.82</v>
      </c>
      <c r="I845" s="162">
        <v>0.09</v>
      </c>
    </row>
    <row r="846" spans="1:9">
      <c r="A846" t="s">
        <v>1678</v>
      </c>
      <c r="D846" t="s">
        <v>352</v>
      </c>
      <c r="E846" t="s">
        <v>1679</v>
      </c>
      <c r="F846" s="118">
        <v>10.3</v>
      </c>
      <c r="H846" s="120">
        <v>6.18</v>
      </c>
      <c r="I846" s="162">
        <v>0.09</v>
      </c>
    </row>
    <row r="847" spans="1:9">
      <c r="A847" t="s">
        <v>1680</v>
      </c>
      <c r="D847" t="str">
        <f>VLOOKUP(A847,[1]Sheet3!$A:$D,4,FALSE)</f>
        <v>3/4"</v>
      </c>
      <c r="E847" t="s">
        <v>1681</v>
      </c>
      <c r="F847" s="118">
        <v>22.32</v>
      </c>
      <c r="H847" s="120">
        <v>13.39</v>
      </c>
      <c r="I847" s="162">
        <v>0.18</v>
      </c>
    </row>
    <row r="848" spans="1:9">
      <c r="A848" t="s">
        <v>1682</v>
      </c>
      <c r="D848" t="s">
        <v>352</v>
      </c>
      <c r="E848" t="s">
        <v>1683</v>
      </c>
      <c r="F848" s="118">
        <v>27.24</v>
      </c>
      <c r="H848" s="120">
        <v>16.34</v>
      </c>
      <c r="I848" s="162">
        <v>0.33</v>
      </c>
    </row>
    <row r="849" spans="1:9">
      <c r="A849" t="s">
        <v>1684</v>
      </c>
      <c r="D849" t="str">
        <f>VLOOKUP(A849,[1]Sheet3!$A:$D,4,FALSE)</f>
        <v>3/4"</v>
      </c>
      <c r="E849" t="s">
        <v>1685</v>
      </c>
      <c r="F849" s="118">
        <v>20.81</v>
      </c>
      <c r="H849" s="120">
        <v>12.48</v>
      </c>
      <c r="I849" s="162">
        <v>0.18</v>
      </c>
    </row>
    <row r="850" spans="1:9">
      <c r="A850" t="s">
        <v>1686</v>
      </c>
      <c r="D850" t="s">
        <v>352</v>
      </c>
      <c r="E850" t="s">
        <v>1687</v>
      </c>
      <c r="F850" s="118">
        <v>11.69</v>
      </c>
      <c r="H850" s="120">
        <v>7.01</v>
      </c>
      <c r="I850" s="162">
        <v>0.09</v>
      </c>
    </row>
    <row r="851" spans="1:9">
      <c r="A851" t="s">
        <v>1688</v>
      </c>
      <c r="D851" t="str">
        <f>VLOOKUP(A851,[1]Sheet3!$A:$D,4,FALSE)</f>
        <v>3/4"</v>
      </c>
      <c r="E851" t="s">
        <v>1689</v>
      </c>
      <c r="F851" s="118">
        <v>24.89</v>
      </c>
      <c r="H851" s="120">
        <v>14.93</v>
      </c>
      <c r="I851" s="162">
        <v>0.18</v>
      </c>
    </row>
    <row r="852" spans="1:9">
      <c r="A852" t="s">
        <v>1690</v>
      </c>
      <c r="D852" t="s">
        <v>352</v>
      </c>
      <c r="E852" t="s">
        <v>1691</v>
      </c>
      <c r="F852" s="118">
        <v>17.829999999999998</v>
      </c>
      <c r="H852" s="120">
        <v>10.7</v>
      </c>
      <c r="I852" s="162">
        <v>0.14000000000000001</v>
      </c>
    </row>
    <row r="853" spans="1:9">
      <c r="A853" t="s">
        <v>1692</v>
      </c>
      <c r="D853" t="s">
        <v>352</v>
      </c>
      <c r="E853" t="s">
        <v>1693</v>
      </c>
      <c r="F853" s="118">
        <v>17.579999999999998</v>
      </c>
      <c r="H853" s="120">
        <v>10.55</v>
      </c>
      <c r="I853" s="162">
        <v>0.15</v>
      </c>
    </row>
    <row r="854" spans="1:9">
      <c r="A854" t="s">
        <v>1694</v>
      </c>
      <c r="D854" t="str">
        <f>VLOOKUP(A854,[1]Sheet3!$A:$D,4,FALSE)</f>
        <v>3/4"</v>
      </c>
      <c r="E854" t="s">
        <v>1695</v>
      </c>
      <c r="F854" s="118">
        <v>31.9</v>
      </c>
      <c r="H854" s="120">
        <v>19.14</v>
      </c>
      <c r="I854" s="162">
        <v>0.38</v>
      </c>
    </row>
    <row r="855" spans="1:9">
      <c r="A855" t="s">
        <v>1696</v>
      </c>
      <c r="D855" t="s">
        <v>352</v>
      </c>
      <c r="E855" t="s">
        <v>1697</v>
      </c>
      <c r="F855" s="118">
        <v>41.45</v>
      </c>
      <c r="H855" s="120">
        <v>24.87</v>
      </c>
      <c r="I855" s="162">
        <v>0.57999999999999996</v>
      </c>
    </row>
    <row r="856" spans="1:9">
      <c r="A856" t="s">
        <v>1698</v>
      </c>
      <c r="D856" t="str">
        <f>VLOOKUP(A856,[1]Sheet3!$A:$D,4,FALSE)</f>
        <v>3/4"</v>
      </c>
      <c r="E856" t="s">
        <v>1699</v>
      </c>
      <c r="F856" s="118">
        <v>27.84</v>
      </c>
      <c r="H856" s="120">
        <v>16.7</v>
      </c>
      <c r="I856" s="162">
        <v>0.31</v>
      </c>
    </row>
    <row r="857" spans="1:9">
      <c r="A857" t="s">
        <v>1700</v>
      </c>
      <c r="D857" t="str">
        <f>VLOOKUP(A857,[1]Sheet3!$A:$D,4,FALSE)</f>
        <v>1"</v>
      </c>
      <c r="E857" t="s">
        <v>1701</v>
      </c>
      <c r="F857" s="118">
        <v>55.42</v>
      </c>
      <c r="H857" s="120">
        <v>33.25</v>
      </c>
      <c r="I857" s="162">
        <v>0.33</v>
      </c>
    </row>
    <row r="858" spans="1:9">
      <c r="A858" t="s">
        <v>1702</v>
      </c>
      <c r="D858" t="s">
        <v>352</v>
      </c>
      <c r="E858" t="s">
        <v>1703</v>
      </c>
      <c r="F858" s="118">
        <v>49.59</v>
      </c>
      <c r="H858" s="120">
        <v>29.75</v>
      </c>
      <c r="I858" s="162">
        <v>0.46</v>
      </c>
    </row>
    <row r="859" spans="1:9">
      <c r="A859" t="s">
        <v>1704</v>
      </c>
      <c r="D859" t="str">
        <f>VLOOKUP(A859,[1]Sheet3!$A:$D,4,FALSE)</f>
        <v>1"</v>
      </c>
      <c r="E859" t="s">
        <v>1705</v>
      </c>
      <c r="F859" s="118">
        <v>42.84</v>
      </c>
      <c r="H859" s="120">
        <v>25.7</v>
      </c>
      <c r="I859" s="162">
        <v>0.56000000000000005</v>
      </c>
    </row>
    <row r="860" spans="1:9">
      <c r="A860" t="s">
        <v>1706</v>
      </c>
      <c r="D860" t="s">
        <v>352</v>
      </c>
      <c r="E860" t="s">
        <v>1707</v>
      </c>
      <c r="F860" s="118">
        <v>17.829999999999998</v>
      </c>
      <c r="H860" s="120">
        <v>10.7</v>
      </c>
      <c r="I860" s="162">
        <v>0.16</v>
      </c>
    </row>
    <row r="861" spans="1:9">
      <c r="A861" t="s">
        <v>1708</v>
      </c>
      <c r="D861" t="s">
        <v>352</v>
      </c>
      <c r="E861" t="s">
        <v>1709</v>
      </c>
      <c r="F861" s="118">
        <v>32.71</v>
      </c>
      <c r="H861" s="120">
        <v>19.63</v>
      </c>
      <c r="I861" s="162">
        <v>0.21</v>
      </c>
    </row>
    <row r="862" spans="1:9">
      <c r="A862" t="s">
        <v>1710</v>
      </c>
      <c r="D862" t="s">
        <v>352</v>
      </c>
      <c r="E862" t="s">
        <v>1711</v>
      </c>
      <c r="F862" s="118">
        <v>13.1</v>
      </c>
      <c r="H862" s="120">
        <v>7.86</v>
      </c>
      <c r="I862" s="162">
        <v>0.08</v>
      </c>
    </row>
    <row r="863" spans="1:9">
      <c r="A863" t="s">
        <v>1712</v>
      </c>
      <c r="D863" t="str">
        <f>VLOOKUP(A863,[1]Sheet3!$A:$D,4,FALSE)</f>
        <v>3/4"</v>
      </c>
      <c r="E863" t="s">
        <v>1713</v>
      </c>
      <c r="F863" s="118">
        <v>25.52</v>
      </c>
      <c r="H863" s="120">
        <v>15.31</v>
      </c>
      <c r="I863" s="162">
        <v>0.21</v>
      </c>
    </row>
    <row r="864" spans="1:9">
      <c r="A864" t="s">
        <v>1714</v>
      </c>
      <c r="D864" t="s">
        <v>352</v>
      </c>
      <c r="E864" t="s">
        <v>1715</v>
      </c>
      <c r="F864" s="118">
        <v>33.58</v>
      </c>
      <c r="H864" s="120">
        <v>20.149999999999999</v>
      </c>
      <c r="I864" s="162">
        <v>0.32</v>
      </c>
    </row>
    <row r="865" spans="1:9">
      <c r="A865" t="s">
        <v>1716</v>
      </c>
      <c r="D865" t="str">
        <f>VLOOKUP(A865,[1]Sheet3!$A:$D,4,FALSE)</f>
        <v>3/4"</v>
      </c>
      <c r="E865" t="s">
        <v>1717</v>
      </c>
      <c r="F865" s="118">
        <v>25.04</v>
      </c>
      <c r="H865" s="120">
        <v>15.03</v>
      </c>
      <c r="I865" s="162">
        <v>0.15</v>
      </c>
    </row>
    <row r="866" spans="1:9">
      <c r="A866" t="s">
        <v>1718</v>
      </c>
      <c r="D866" t="str">
        <f>VLOOKUP(A866,[1]Sheet3!$A:$D,4,FALSE)</f>
        <v>1"</v>
      </c>
      <c r="E866" t="s">
        <v>1719</v>
      </c>
      <c r="F866" s="118">
        <v>33.979999999999997</v>
      </c>
      <c r="H866" s="120">
        <v>20.39</v>
      </c>
      <c r="I866" s="162">
        <v>0.27</v>
      </c>
    </row>
    <row r="867" spans="1:9">
      <c r="A867" t="s">
        <v>1720</v>
      </c>
      <c r="D867" t="s">
        <v>352</v>
      </c>
      <c r="E867" t="s">
        <v>1721</v>
      </c>
      <c r="F867" s="118">
        <v>17.29</v>
      </c>
      <c r="H867" s="120">
        <v>10.38</v>
      </c>
      <c r="I867" s="162">
        <v>7.0000000000000007E-2</v>
      </c>
    </row>
    <row r="868" spans="1:9">
      <c r="A868" t="s">
        <v>1722</v>
      </c>
      <c r="D868" t="str">
        <f>VLOOKUP(A868,[1]Sheet3!$A:$D,4,FALSE)</f>
        <v>3/4"</v>
      </c>
      <c r="E868" t="s">
        <v>1723</v>
      </c>
      <c r="F868" s="118">
        <v>19.82</v>
      </c>
      <c r="H868" s="120">
        <v>11.89</v>
      </c>
      <c r="I868" s="162">
        <v>0.17</v>
      </c>
    </row>
    <row r="869" spans="1:9">
      <c r="A869" t="s">
        <v>1724</v>
      </c>
      <c r="D869" t="s">
        <v>352</v>
      </c>
      <c r="E869" t="s">
        <v>1725</v>
      </c>
      <c r="F869" s="118">
        <v>24.48</v>
      </c>
      <c r="H869" s="120">
        <v>14.69</v>
      </c>
      <c r="I869" s="162">
        <v>0.2</v>
      </c>
    </row>
    <row r="870" spans="1:9">
      <c r="A870" t="s">
        <v>1726</v>
      </c>
      <c r="D870" t="s">
        <v>352</v>
      </c>
      <c r="E870" t="s">
        <v>1727</v>
      </c>
      <c r="F870" s="118">
        <v>47.28</v>
      </c>
      <c r="H870" s="120">
        <v>28.37</v>
      </c>
      <c r="I870" s="162">
        <v>0.27</v>
      </c>
    </row>
    <row r="871" spans="1:9">
      <c r="A871" t="s">
        <v>1728</v>
      </c>
      <c r="D871" t="str">
        <f>VLOOKUP(A871,[1]Sheet3!$A:$D,4,FALSE)</f>
        <v>3/4"</v>
      </c>
      <c r="E871" t="s">
        <v>1729</v>
      </c>
      <c r="F871" s="118">
        <v>47.84</v>
      </c>
      <c r="H871" s="120">
        <v>28.71</v>
      </c>
      <c r="I871" s="162">
        <v>0.55000000000000004</v>
      </c>
    </row>
    <row r="872" spans="1:9">
      <c r="A872" t="s">
        <v>1730</v>
      </c>
      <c r="D872" t="s">
        <v>352</v>
      </c>
      <c r="E872" t="s">
        <v>1731</v>
      </c>
      <c r="F872" s="118">
        <v>82.1</v>
      </c>
      <c r="H872" s="120">
        <v>49.26</v>
      </c>
      <c r="I872" s="162">
        <v>0.84</v>
      </c>
    </row>
    <row r="873" spans="1:9">
      <c r="A873" t="s">
        <v>1732</v>
      </c>
      <c r="D873" t="s">
        <v>352</v>
      </c>
      <c r="E873" t="s">
        <v>1733</v>
      </c>
      <c r="F873" s="118">
        <v>5.99</v>
      </c>
      <c r="H873" s="120">
        <v>3.59</v>
      </c>
      <c r="I873" s="162">
        <v>0.02</v>
      </c>
    </row>
    <row r="874" spans="1:9">
      <c r="A874" t="s">
        <v>1734</v>
      </c>
      <c r="D874" t="str">
        <f>VLOOKUP(A874,[1]Sheet3!$A:$D,4,FALSE)</f>
        <v>3/4"</v>
      </c>
      <c r="E874" t="s">
        <v>1735</v>
      </c>
      <c r="F874" s="118">
        <v>6.99</v>
      </c>
      <c r="H874" s="120">
        <v>4.1900000000000004</v>
      </c>
      <c r="I874" s="162">
        <v>0.03</v>
      </c>
    </row>
    <row r="875" spans="1:9">
      <c r="A875" t="s">
        <v>1736</v>
      </c>
      <c r="D875" t="s">
        <v>352</v>
      </c>
      <c r="E875" t="s">
        <v>1737</v>
      </c>
      <c r="F875" s="118">
        <v>7.99</v>
      </c>
      <c r="H875" s="120">
        <v>4.79</v>
      </c>
      <c r="I875" s="162">
        <v>0.04</v>
      </c>
    </row>
    <row r="876" spans="1:9">
      <c r="A876" t="s">
        <v>1738</v>
      </c>
      <c r="D876" t="str">
        <f>VLOOKUP(A876,[1]Sheet3!$A:$D,4,FALSE)</f>
        <v>3/4"</v>
      </c>
      <c r="E876" t="s">
        <v>1739</v>
      </c>
      <c r="F876" s="118">
        <v>29.02</v>
      </c>
      <c r="H876" s="120">
        <v>17.41</v>
      </c>
      <c r="I876" s="162">
        <v>0.27</v>
      </c>
    </row>
    <row r="877" spans="1:9">
      <c r="A877" t="s">
        <v>1740</v>
      </c>
      <c r="D877" t="s">
        <v>352</v>
      </c>
      <c r="E877" t="s">
        <v>1741</v>
      </c>
      <c r="F877" s="118">
        <v>38.380000000000003</v>
      </c>
      <c r="H877" s="120">
        <v>23.03</v>
      </c>
      <c r="I877" s="162">
        <v>0.42</v>
      </c>
    </row>
    <row r="878" spans="1:9">
      <c r="A878" t="s">
        <v>1742</v>
      </c>
      <c r="D878" t="str">
        <f>VLOOKUP(A878,[1]Sheet3!$A:$D,4,FALSE)</f>
        <v>3/4"</v>
      </c>
      <c r="E878" t="s">
        <v>1743</v>
      </c>
      <c r="F878" s="118">
        <v>32.229999999999997</v>
      </c>
      <c r="H878" s="120">
        <v>19.34</v>
      </c>
      <c r="I878" s="162">
        <v>0.34</v>
      </c>
    </row>
    <row r="879" spans="1:9">
      <c r="A879" t="s">
        <v>1744</v>
      </c>
      <c r="D879" t="s">
        <v>352</v>
      </c>
      <c r="E879" t="s">
        <v>1745</v>
      </c>
      <c r="F879" s="118">
        <v>13.18</v>
      </c>
      <c r="H879" s="120">
        <v>7.91</v>
      </c>
      <c r="I879" s="162">
        <v>0.11</v>
      </c>
    </row>
    <row r="880" spans="1:9">
      <c r="A880" t="s">
        <v>1746</v>
      </c>
      <c r="D880" t="s">
        <v>352</v>
      </c>
      <c r="E880" t="s">
        <v>1747</v>
      </c>
      <c r="F880" s="118">
        <v>19.97</v>
      </c>
      <c r="H880" s="120">
        <v>11.98</v>
      </c>
      <c r="I880" s="162">
        <v>0.1</v>
      </c>
    </row>
    <row r="881" spans="1:9">
      <c r="A881" t="s">
        <v>1748</v>
      </c>
      <c r="D881" t="str">
        <f>VLOOKUP(A881,[1]Sheet3!$A:$D,4,FALSE)</f>
        <v>3/4"</v>
      </c>
      <c r="E881" t="s">
        <v>1749</v>
      </c>
      <c r="F881" s="118">
        <v>31.91</v>
      </c>
      <c r="H881" s="120">
        <v>19.149999999999999</v>
      </c>
      <c r="I881" s="162">
        <v>0.36</v>
      </c>
    </row>
    <row r="882" spans="1:9">
      <c r="A882" t="s">
        <v>1750</v>
      </c>
      <c r="D882" t="str">
        <f>VLOOKUP(A882,[1]Sheet3!$A:$D,4,FALSE)</f>
        <v>3/4"</v>
      </c>
      <c r="E882" t="s">
        <v>1751</v>
      </c>
      <c r="F882" s="118">
        <v>36.03</v>
      </c>
      <c r="H882" s="120">
        <v>21.62</v>
      </c>
      <c r="I882" s="162">
        <v>0.41</v>
      </c>
    </row>
    <row r="883" spans="1:9">
      <c r="A883" t="s">
        <v>1752</v>
      </c>
      <c r="D883" t="str">
        <f>VLOOKUP(A883,[1]Sheet3!$A:$D,4,FALSE)</f>
        <v>1"</v>
      </c>
      <c r="E883" t="s">
        <v>1753</v>
      </c>
      <c r="F883" s="118">
        <v>38.380000000000003</v>
      </c>
      <c r="H883" s="120">
        <v>23.03</v>
      </c>
      <c r="I883" s="162">
        <v>0.48</v>
      </c>
    </row>
    <row r="884" spans="1:9">
      <c r="A884" t="s">
        <v>1754</v>
      </c>
      <c r="D884" t="s">
        <v>352</v>
      </c>
      <c r="E884" t="s">
        <v>1755</v>
      </c>
      <c r="F884" s="118">
        <v>28.06</v>
      </c>
      <c r="H884" s="120">
        <v>16.829999999999998</v>
      </c>
      <c r="I884" s="162">
        <v>0.47</v>
      </c>
    </row>
    <row r="885" spans="1:9">
      <c r="A885" t="s">
        <v>1756</v>
      </c>
      <c r="D885" t="str">
        <f>VLOOKUP(A885,[1]Sheet3!$A:$D,4,FALSE)</f>
        <v>1/2"</v>
      </c>
      <c r="E885" t="s">
        <v>1757</v>
      </c>
      <c r="F885" s="118">
        <v>209.95</v>
      </c>
      <c r="H885" s="120">
        <v>209.95</v>
      </c>
      <c r="I885" s="162">
        <v>13</v>
      </c>
    </row>
    <row r="886" spans="1:9">
      <c r="A886" t="s">
        <v>1758</v>
      </c>
      <c r="D886" t="s">
        <v>352</v>
      </c>
      <c r="E886" t="s">
        <v>1759</v>
      </c>
      <c r="F886" s="118">
        <v>53.44</v>
      </c>
      <c r="H886" s="120">
        <v>32.06</v>
      </c>
      <c r="I886" s="162">
        <v>0.9</v>
      </c>
    </row>
    <row r="887" spans="1:9">
      <c r="A887" t="s">
        <v>1760</v>
      </c>
      <c r="D887" t="s">
        <v>352</v>
      </c>
      <c r="E887" t="s">
        <v>1761</v>
      </c>
      <c r="F887" s="118">
        <v>69.41</v>
      </c>
      <c r="H887" s="120">
        <v>41.65</v>
      </c>
      <c r="I887" s="162">
        <v>1.32</v>
      </c>
    </row>
    <row r="888" spans="1:9">
      <c r="A888" t="s">
        <v>1762</v>
      </c>
      <c r="D888" t="s">
        <v>352</v>
      </c>
      <c r="E888" t="s">
        <v>1763</v>
      </c>
      <c r="F888" s="118">
        <v>71.900000000000006</v>
      </c>
      <c r="H888" s="120">
        <v>43.14</v>
      </c>
      <c r="I888" s="162">
        <v>1.32</v>
      </c>
    </row>
    <row r="889" spans="1:9">
      <c r="A889" t="s">
        <v>1764</v>
      </c>
      <c r="D889" t="s">
        <v>352</v>
      </c>
      <c r="E889" t="s">
        <v>1765</v>
      </c>
      <c r="F889" s="118">
        <v>92.06</v>
      </c>
      <c r="H889" s="120">
        <v>55.24</v>
      </c>
      <c r="I889" s="162">
        <v>2.15</v>
      </c>
    </row>
    <row r="890" spans="1:9">
      <c r="A890" t="s">
        <v>1766</v>
      </c>
      <c r="D890" t="str">
        <f>VLOOKUP(A890,[1]Sheet3!$A:$D,4,FALSE)</f>
        <v>3/4"</v>
      </c>
      <c r="E890" t="s">
        <v>1767</v>
      </c>
      <c r="F890" s="118">
        <v>81.709999999999994</v>
      </c>
      <c r="H890" s="120">
        <v>49.03</v>
      </c>
      <c r="I890" s="162">
        <v>1.5</v>
      </c>
    </row>
    <row r="891" spans="1:9">
      <c r="A891" t="s">
        <v>1768</v>
      </c>
      <c r="D891" t="str">
        <f>VLOOKUP(A891,[1]Sheet3!$A:$D,4,FALSE)</f>
        <v>3/4"</v>
      </c>
      <c r="E891" t="s">
        <v>1769</v>
      </c>
      <c r="F891" s="118">
        <v>115.04</v>
      </c>
      <c r="H891" s="120">
        <v>69.02</v>
      </c>
      <c r="I891" s="162">
        <v>2.1</v>
      </c>
    </row>
    <row r="892" spans="1:9">
      <c r="A892" t="s">
        <v>1770</v>
      </c>
      <c r="D892" t="s">
        <v>352</v>
      </c>
      <c r="E892" t="s">
        <v>1771</v>
      </c>
      <c r="F892" s="118">
        <v>105.02</v>
      </c>
      <c r="H892" s="120">
        <v>63.01</v>
      </c>
      <c r="I892" s="162">
        <v>1.7</v>
      </c>
    </row>
    <row r="893" spans="1:9">
      <c r="A893" t="s">
        <v>1772</v>
      </c>
      <c r="D893" t="s">
        <v>352</v>
      </c>
      <c r="E893" t="s">
        <v>1773</v>
      </c>
      <c r="F893" s="118">
        <v>136.68</v>
      </c>
      <c r="H893" s="120">
        <v>82.01</v>
      </c>
      <c r="I893" s="162">
        <v>2.4</v>
      </c>
    </row>
    <row r="894" spans="1:9">
      <c r="A894" t="s">
        <v>1774</v>
      </c>
      <c r="D894" t="s">
        <v>352</v>
      </c>
      <c r="E894" t="s">
        <v>1775</v>
      </c>
      <c r="F894" s="118">
        <v>39.94</v>
      </c>
      <c r="H894" s="120">
        <v>23.96</v>
      </c>
      <c r="I894" s="162" t="e">
        <v>#N/A</v>
      </c>
    </row>
    <row r="895" spans="1:9">
      <c r="A895" t="s">
        <v>1776</v>
      </c>
      <c r="D895" t="s">
        <v>352</v>
      </c>
      <c r="E895" t="s">
        <v>1777</v>
      </c>
      <c r="F895" s="118">
        <v>195</v>
      </c>
      <c r="H895" s="120">
        <v>117</v>
      </c>
      <c r="I895" s="162" t="e">
        <v>#N/A</v>
      </c>
    </row>
    <row r="896" spans="1:9">
      <c r="A896" t="s">
        <v>323</v>
      </c>
      <c r="D896" t="s">
        <v>352</v>
      </c>
      <c r="E896" t="s">
        <v>1778</v>
      </c>
      <c r="F896" s="118">
        <v>242.74</v>
      </c>
      <c r="H896" s="120">
        <v>145.63999999999999</v>
      </c>
      <c r="I896" s="162">
        <v>35</v>
      </c>
    </row>
    <row r="897" spans="1:9">
      <c r="A897" t="s">
        <v>324</v>
      </c>
      <c r="D897" t="s">
        <v>352</v>
      </c>
      <c r="E897" t="s">
        <v>1779</v>
      </c>
      <c r="F897" s="118">
        <v>332.74</v>
      </c>
      <c r="H897" s="120">
        <v>199.64</v>
      </c>
      <c r="I897" s="162">
        <v>55</v>
      </c>
    </row>
    <row r="898" spans="1:9">
      <c r="A898" t="s">
        <v>325</v>
      </c>
      <c r="D898" t="s">
        <v>352</v>
      </c>
      <c r="E898" t="s">
        <v>1780</v>
      </c>
      <c r="F898" s="118">
        <v>302.74</v>
      </c>
      <c r="H898" s="120">
        <v>181.64</v>
      </c>
      <c r="I898" s="162">
        <v>50</v>
      </c>
    </row>
    <row r="899" spans="1:9">
      <c r="A899" t="s">
        <v>326</v>
      </c>
      <c r="D899" t="s">
        <v>352</v>
      </c>
      <c r="E899" t="s">
        <v>1781</v>
      </c>
      <c r="F899" s="118">
        <v>692.74</v>
      </c>
      <c r="H899" s="120">
        <v>415.64</v>
      </c>
      <c r="I899" s="162">
        <v>75</v>
      </c>
    </row>
    <row r="900" spans="1:9">
      <c r="A900" t="s">
        <v>1782</v>
      </c>
      <c r="D900" t="s">
        <v>352</v>
      </c>
      <c r="E900" t="s">
        <v>1783</v>
      </c>
      <c r="F900" s="118">
        <v>12.38</v>
      </c>
      <c r="H900" s="120">
        <v>7.43</v>
      </c>
      <c r="I900" s="162" t="e">
        <v>#N/A</v>
      </c>
    </row>
    <row r="901" spans="1:9">
      <c r="A901" t="s">
        <v>1784</v>
      </c>
      <c r="D901" t="s">
        <v>352</v>
      </c>
      <c r="E901" t="s">
        <v>1785</v>
      </c>
      <c r="F901" s="118">
        <v>55.69</v>
      </c>
      <c r="H901" s="120">
        <v>33.409999999999997</v>
      </c>
      <c r="I901" s="162" t="e">
        <v>#N/A</v>
      </c>
    </row>
    <row r="902" spans="1:9">
      <c r="A902" t="s">
        <v>1786</v>
      </c>
      <c r="D902" t="s">
        <v>352</v>
      </c>
      <c r="E902" t="s">
        <v>1787</v>
      </c>
      <c r="F902" s="118">
        <v>13.75</v>
      </c>
      <c r="H902" s="120">
        <v>8.25</v>
      </c>
      <c r="I902" s="162" t="e">
        <v>#N/A</v>
      </c>
    </row>
    <row r="903" spans="1:9">
      <c r="A903" t="s">
        <v>1788</v>
      </c>
      <c r="D903" t="s">
        <v>352</v>
      </c>
      <c r="E903" t="s">
        <v>1789</v>
      </c>
      <c r="F903" s="118">
        <v>61.88</v>
      </c>
      <c r="H903" s="120">
        <v>37.130000000000003</v>
      </c>
      <c r="I903" s="162" t="e">
        <v>#N/A</v>
      </c>
    </row>
    <row r="904" spans="1:9">
      <c r="A904" t="s">
        <v>1790</v>
      </c>
      <c r="D904" t="s">
        <v>352</v>
      </c>
      <c r="E904" t="s">
        <v>1791</v>
      </c>
      <c r="F904" s="118">
        <v>16.96</v>
      </c>
      <c r="H904" s="120">
        <v>10.18</v>
      </c>
      <c r="I904" s="162" t="e">
        <v>#N/A</v>
      </c>
    </row>
    <row r="905" spans="1:9">
      <c r="A905" t="s">
        <v>1792</v>
      </c>
      <c r="D905" t="s">
        <v>352</v>
      </c>
      <c r="E905" t="s">
        <v>1793</v>
      </c>
      <c r="F905" s="118">
        <v>76.31</v>
      </c>
      <c r="H905" s="120">
        <v>45.79</v>
      </c>
      <c r="I905" s="162" t="e">
        <v>#N/A</v>
      </c>
    </row>
    <row r="906" spans="1:9">
      <c r="A906" t="s">
        <v>1794</v>
      </c>
      <c r="D906" t="s">
        <v>352</v>
      </c>
      <c r="E906" t="s">
        <v>1795</v>
      </c>
      <c r="F906" s="118">
        <v>129.94</v>
      </c>
      <c r="H906" s="120">
        <v>77.959999999999994</v>
      </c>
      <c r="I906" s="162" t="e">
        <v>#N/A</v>
      </c>
    </row>
    <row r="907" spans="1:9">
      <c r="A907" t="s">
        <v>1796</v>
      </c>
      <c r="D907" t="s">
        <v>352</v>
      </c>
      <c r="E907" t="s">
        <v>1797</v>
      </c>
      <c r="F907" s="118">
        <v>199.92</v>
      </c>
      <c r="H907" s="120">
        <v>119.95</v>
      </c>
      <c r="I907" s="162" t="e">
        <v>#N/A</v>
      </c>
    </row>
    <row r="908" spans="1:9">
      <c r="A908" t="s">
        <v>1798</v>
      </c>
      <c r="D908" t="s">
        <v>352</v>
      </c>
      <c r="E908" t="s">
        <v>1799</v>
      </c>
      <c r="F908" s="118">
        <v>159.19</v>
      </c>
      <c r="H908" s="120">
        <v>95.51</v>
      </c>
      <c r="I908" s="162" t="e">
        <v>#N/A</v>
      </c>
    </row>
    <row r="909" spans="1:9">
      <c r="A909" t="s">
        <v>1800</v>
      </c>
      <c r="D909" t="s">
        <v>352</v>
      </c>
      <c r="E909" t="s">
        <v>1801</v>
      </c>
      <c r="F909" s="118">
        <v>315.99</v>
      </c>
      <c r="H909" s="120">
        <v>189.6</v>
      </c>
      <c r="I909" s="162" t="e">
        <v>#N/A</v>
      </c>
    </row>
    <row r="910" spans="1:9">
      <c r="A910" t="s">
        <v>327</v>
      </c>
      <c r="D910" t="s">
        <v>352</v>
      </c>
      <c r="E910" t="s">
        <v>1802</v>
      </c>
      <c r="F910" s="118">
        <v>71.7</v>
      </c>
      <c r="H910" s="120">
        <v>43.02</v>
      </c>
      <c r="I910" s="162">
        <v>3.5</v>
      </c>
    </row>
    <row r="911" spans="1:9">
      <c r="A911" t="s">
        <v>328</v>
      </c>
      <c r="D911" t="s">
        <v>352</v>
      </c>
      <c r="E911" t="s">
        <v>1803</v>
      </c>
      <c r="F911" s="118">
        <v>84.95</v>
      </c>
      <c r="H911" s="120">
        <v>50.97</v>
      </c>
      <c r="I911" s="162" t="e">
        <v>#N/A</v>
      </c>
    </row>
    <row r="912" spans="1:9">
      <c r="A912" t="s">
        <v>1804</v>
      </c>
      <c r="D912" t="s">
        <v>352</v>
      </c>
      <c r="E912" t="s">
        <v>1805</v>
      </c>
      <c r="F912" s="118">
        <v>15.83</v>
      </c>
      <c r="H912" s="120">
        <v>9.5</v>
      </c>
      <c r="I912" s="162" t="e">
        <v>#N/A</v>
      </c>
    </row>
    <row r="913" spans="1:9">
      <c r="A913" t="s">
        <v>1806</v>
      </c>
      <c r="D913" t="s">
        <v>352</v>
      </c>
      <c r="E913" t="s">
        <v>1807</v>
      </c>
      <c r="F913" s="118">
        <v>18.61</v>
      </c>
      <c r="H913" s="120">
        <v>11.17</v>
      </c>
      <c r="I913" s="162" t="e">
        <v>#N/A</v>
      </c>
    </row>
    <row r="914" spans="1:9">
      <c r="A914" t="s">
        <v>1808</v>
      </c>
      <c r="D914" t="s">
        <v>352</v>
      </c>
      <c r="E914" t="s">
        <v>1809</v>
      </c>
      <c r="F914" s="118">
        <v>25.28</v>
      </c>
      <c r="H914" s="120">
        <v>15.17</v>
      </c>
      <c r="I914" s="162" t="e">
        <v>#N/A</v>
      </c>
    </row>
    <row r="915" spans="1:9">
      <c r="A915" t="s">
        <v>1810</v>
      </c>
      <c r="D915" t="s">
        <v>352</v>
      </c>
      <c r="E915" t="s">
        <v>1811</v>
      </c>
      <c r="F915" s="118">
        <v>32.78</v>
      </c>
      <c r="H915" s="120">
        <v>19.670000000000002</v>
      </c>
      <c r="I915" s="162" t="e">
        <v>#N/A</v>
      </c>
    </row>
    <row r="916" spans="1:9">
      <c r="A916" t="s">
        <v>1812</v>
      </c>
      <c r="D916" t="s">
        <v>352</v>
      </c>
      <c r="E916" t="s">
        <v>1813</v>
      </c>
      <c r="F916" s="118">
        <v>26.11</v>
      </c>
      <c r="H916" s="120">
        <v>15.67</v>
      </c>
      <c r="I916" s="162" t="e">
        <v>#N/A</v>
      </c>
    </row>
    <row r="917" spans="1:9">
      <c r="A917" t="s">
        <v>1814</v>
      </c>
      <c r="D917" t="s">
        <v>352</v>
      </c>
      <c r="E917" t="s">
        <v>1815</v>
      </c>
      <c r="F917" s="118">
        <v>28.89</v>
      </c>
      <c r="H917" s="120">
        <v>17.329999999999998</v>
      </c>
      <c r="I917" s="162" t="e">
        <v>#N/A</v>
      </c>
    </row>
    <row r="918" spans="1:9">
      <c r="A918" t="s">
        <v>1816</v>
      </c>
      <c r="D918" t="s">
        <v>352</v>
      </c>
      <c r="E918" t="s">
        <v>1817</v>
      </c>
      <c r="F918" s="118">
        <v>40</v>
      </c>
      <c r="H918" s="120">
        <v>24</v>
      </c>
      <c r="I918" s="162" t="e">
        <v>#N/A</v>
      </c>
    </row>
    <row r="919" spans="1:9">
      <c r="A919" t="s">
        <v>1818</v>
      </c>
      <c r="D919" t="s">
        <v>352</v>
      </c>
      <c r="E919" t="s">
        <v>1819</v>
      </c>
      <c r="F919" s="118">
        <v>55.83</v>
      </c>
      <c r="H919" s="120">
        <v>33.5</v>
      </c>
      <c r="I919" s="162" t="e">
        <v>#N/A</v>
      </c>
    </row>
    <row r="920" spans="1:9">
      <c r="A920" t="s">
        <v>1820</v>
      </c>
      <c r="D920" t="s">
        <v>352</v>
      </c>
      <c r="E920" t="s">
        <v>1821</v>
      </c>
      <c r="F920" s="118">
        <v>46.03</v>
      </c>
      <c r="H920" s="120">
        <v>27.62</v>
      </c>
      <c r="I920" s="162" t="e">
        <v>#N/A</v>
      </c>
    </row>
    <row r="921" spans="1:9">
      <c r="A921" t="s">
        <v>1822</v>
      </c>
      <c r="D921" t="s">
        <v>352</v>
      </c>
      <c r="E921" t="s">
        <v>1823</v>
      </c>
      <c r="F921" s="118">
        <v>46.03</v>
      </c>
      <c r="H921" s="120">
        <v>27.62</v>
      </c>
      <c r="I921" s="162" t="e">
        <v>#N/A</v>
      </c>
    </row>
    <row r="922" spans="1:9">
      <c r="A922" t="s">
        <v>1824</v>
      </c>
      <c r="D922" t="s">
        <v>352</v>
      </c>
      <c r="E922" t="s">
        <v>1825</v>
      </c>
      <c r="F922" s="118">
        <v>69.41</v>
      </c>
      <c r="H922" s="120">
        <v>41.65</v>
      </c>
      <c r="I922" s="162" t="e">
        <v>#N/A</v>
      </c>
    </row>
    <row r="923" spans="1:9">
      <c r="A923" t="s">
        <v>1826</v>
      </c>
      <c r="D923" t="s">
        <v>352</v>
      </c>
      <c r="E923" t="s">
        <v>1827</v>
      </c>
      <c r="F923" s="118">
        <v>69.41</v>
      </c>
      <c r="H923" s="120">
        <v>41.65</v>
      </c>
      <c r="I923" s="162" t="e">
        <v>#N/A</v>
      </c>
    </row>
    <row r="924" spans="1:9">
      <c r="A924" t="s">
        <v>1828</v>
      </c>
      <c r="D924" t="s">
        <v>352</v>
      </c>
      <c r="E924" t="s">
        <v>1829</v>
      </c>
      <c r="F924" s="118">
        <v>61.39</v>
      </c>
      <c r="H924" s="120">
        <v>36.83</v>
      </c>
      <c r="I924" s="162" t="e">
        <v>#N/A</v>
      </c>
    </row>
    <row r="925" spans="1:9">
      <c r="A925" t="s">
        <v>1830</v>
      </c>
      <c r="D925" t="s">
        <v>352</v>
      </c>
      <c r="E925" t="s">
        <v>1831</v>
      </c>
      <c r="F925" s="118">
        <v>68.06</v>
      </c>
      <c r="H925" s="120">
        <v>40.840000000000003</v>
      </c>
      <c r="I925" s="162" t="e">
        <v>#N/A</v>
      </c>
    </row>
    <row r="926" spans="1:9">
      <c r="A926" t="s">
        <v>1832</v>
      </c>
      <c r="D926" t="s">
        <v>352</v>
      </c>
      <c r="E926" t="s">
        <v>1833</v>
      </c>
      <c r="F926" s="118">
        <v>87.22</v>
      </c>
      <c r="H926" s="120">
        <v>52.33</v>
      </c>
      <c r="I926" s="162" t="e">
        <v>#N/A</v>
      </c>
    </row>
    <row r="927" spans="1:9">
      <c r="A927" t="s">
        <v>1834</v>
      </c>
      <c r="D927" t="s">
        <v>352</v>
      </c>
      <c r="E927" t="s">
        <v>1835</v>
      </c>
      <c r="F927" s="118">
        <v>114.17</v>
      </c>
      <c r="H927" s="120">
        <v>68.5</v>
      </c>
      <c r="I927" s="162" t="e">
        <v>#N/A</v>
      </c>
    </row>
    <row r="928" spans="1:9">
      <c r="A928" t="s">
        <v>1836</v>
      </c>
      <c r="D928" t="str">
        <f>VLOOKUP(A928,[1]Sheet3!$A:$D,4,FALSE)</f>
        <v>1/2"</v>
      </c>
      <c r="E928" t="s">
        <v>1837</v>
      </c>
      <c r="F928" s="118">
        <v>3.36</v>
      </c>
      <c r="H928" s="120">
        <v>2.0099999999999998</v>
      </c>
      <c r="I928" s="162">
        <v>0.125</v>
      </c>
    </row>
    <row r="929" spans="1:9">
      <c r="A929" t="s">
        <v>1838</v>
      </c>
      <c r="D929" t="str">
        <f>VLOOKUP(A929,[1]Sheet3!$A:$D,4,FALSE)</f>
        <v>1"</v>
      </c>
      <c r="E929" t="s">
        <v>1839</v>
      </c>
      <c r="F929" s="118">
        <v>3.79</v>
      </c>
      <c r="H929" s="120">
        <v>2.27</v>
      </c>
      <c r="I929" s="162">
        <v>0.21249999999999999</v>
      </c>
    </row>
    <row r="930" spans="1:9">
      <c r="A930" t="s">
        <v>1840</v>
      </c>
      <c r="D930" t="s">
        <v>352</v>
      </c>
      <c r="E930" t="s">
        <v>1841</v>
      </c>
      <c r="F930" s="118">
        <v>5.52</v>
      </c>
      <c r="H930" s="120">
        <v>3.31</v>
      </c>
      <c r="I930" s="162">
        <v>0.45</v>
      </c>
    </row>
    <row r="931" spans="1:9">
      <c r="A931" t="s">
        <v>1842</v>
      </c>
      <c r="D931" t="s">
        <v>352</v>
      </c>
      <c r="E931" t="s">
        <v>1843</v>
      </c>
      <c r="F931" s="118">
        <v>22.35</v>
      </c>
      <c r="H931" s="120">
        <v>22.35</v>
      </c>
      <c r="I931" s="162">
        <v>0.1</v>
      </c>
    </row>
    <row r="932" spans="1:9">
      <c r="A932" t="s">
        <v>1844</v>
      </c>
      <c r="D932" t="s">
        <v>352</v>
      </c>
      <c r="E932" t="s">
        <v>1845</v>
      </c>
      <c r="F932" s="118">
        <v>27.8</v>
      </c>
      <c r="H932" s="120">
        <v>27.8</v>
      </c>
      <c r="I932" s="162">
        <v>0.17</v>
      </c>
    </row>
    <row r="933" spans="1:9">
      <c r="A933" t="s">
        <v>1846</v>
      </c>
      <c r="D933" t="s">
        <v>352</v>
      </c>
      <c r="E933" t="s">
        <v>1847</v>
      </c>
      <c r="F933" s="118">
        <v>215.5</v>
      </c>
      <c r="H933" s="120">
        <v>215.5</v>
      </c>
      <c r="I933" s="162">
        <v>1.52</v>
      </c>
    </row>
    <row r="934" spans="1:9">
      <c r="A934" t="s">
        <v>1848</v>
      </c>
      <c r="D934" t="s">
        <v>352</v>
      </c>
      <c r="E934" t="s">
        <v>1849</v>
      </c>
      <c r="F934" s="118">
        <v>343.75</v>
      </c>
      <c r="H934" s="120">
        <v>343.75</v>
      </c>
      <c r="I934" s="162">
        <v>4</v>
      </c>
    </row>
    <row r="935" spans="1:9">
      <c r="A935" t="s">
        <v>1850</v>
      </c>
      <c r="D935" t="s">
        <v>352</v>
      </c>
      <c r="E935" t="s">
        <v>1851</v>
      </c>
      <c r="F935" s="118">
        <v>417.75</v>
      </c>
      <c r="H935" s="120">
        <v>417.75</v>
      </c>
      <c r="I935" s="162">
        <v>10</v>
      </c>
    </row>
    <row r="936" spans="1:9">
      <c r="A936" t="s">
        <v>1852</v>
      </c>
      <c r="D936" t="s">
        <v>352</v>
      </c>
      <c r="E936" t="s">
        <v>1853</v>
      </c>
      <c r="F936" s="118">
        <v>417.5</v>
      </c>
      <c r="H936" s="120">
        <v>417.5</v>
      </c>
      <c r="I936" s="162">
        <v>5.6</v>
      </c>
    </row>
    <row r="937" spans="1:9">
      <c r="A937" t="s">
        <v>1854</v>
      </c>
      <c r="D937" t="s">
        <v>352</v>
      </c>
      <c r="E937" t="s">
        <v>1855</v>
      </c>
      <c r="F937" s="118">
        <v>69.25</v>
      </c>
      <c r="H937" s="120">
        <v>69.25</v>
      </c>
      <c r="I937" s="162">
        <v>0.33</v>
      </c>
    </row>
    <row r="938" spans="1:9">
      <c r="A938" t="s">
        <v>1856</v>
      </c>
      <c r="D938" t="s">
        <v>352</v>
      </c>
      <c r="E938" t="s">
        <v>1857</v>
      </c>
      <c r="F938" s="118">
        <v>83.75</v>
      </c>
      <c r="H938" s="120">
        <v>83.75</v>
      </c>
      <c r="I938" s="162">
        <v>0.65</v>
      </c>
    </row>
    <row r="939" spans="1:9">
      <c r="A939" t="s">
        <v>1858</v>
      </c>
      <c r="D939" t="s">
        <v>352</v>
      </c>
      <c r="E939" t="s">
        <v>1859</v>
      </c>
      <c r="F939" s="118">
        <v>123.95</v>
      </c>
      <c r="H939" s="120">
        <v>123.95</v>
      </c>
      <c r="I939" s="162">
        <v>0.96</v>
      </c>
    </row>
    <row r="940" spans="1:9">
      <c r="A940" t="s">
        <v>1860</v>
      </c>
      <c r="D940" t="s">
        <v>352</v>
      </c>
      <c r="E940" t="s">
        <v>1861</v>
      </c>
      <c r="F940" s="118">
        <v>215.6</v>
      </c>
      <c r="H940" s="120">
        <v>215.6</v>
      </c>
      <c r="I940" s="162">
        <v>1.47</v>
      </c>
    </row>
    <row r="941" spans="1:9">
      <c r="A941" t="s">
        <v>1862</v>
      </c>
      <c r="D941" t="s">
        <v>352</v>
      </c>
      <c r="E941" t="s">
        <v>1863</v>
      </c>
      <c r="F941" s="118">
        <v>357.25</v>
      </c>
      <c r="H941" s="120">
        <v>357.25</v>
      </c>
      <c r="I941" s="162">
        <v>3.5</v>
      </c>
    </row>
    <row r="942" spans="1:9">
      <c r="A942" t="s">
        <v>1864</v>
      </c>
      <c r="D942" t="s">
        <v>352</v>
      </c>
      <c r="E942" t="s">
        <v>1865</v>
      </c>
      <c r="F942" s="118">
        <v>424.3</v>
      </c>
      <c r="H942" s="120">
        <v>424.3</v>
      </c>
      <c r="I942" s="162">
        <v>4.9000000000000004</v>
      </c>
    </row>
    <row r="943" spans="1:9">
      <c r="A943" t="s">
        <v>1866</v>
      </c>
      <c r="D943" t="s">
        <v>352</v>
      </c>
      <c r="E943" t="s">
        <v>1867</v>
      </c>
      <c r="F943" s="118">
        <v>35.75</v>
      </c>
      <c r="H943" s="120">
        <v>35.75</v>
      </c>
      <c r="I943" s="162">
        <v>0.05</v>
      </c>
    </row>
    <row r="944" spans="1:9">
      <c r="A944" t="s">
        <v>1868</v>
      </c>
      <c r="D944" t="s">
        <v>352</v>
      </c>
      <c r="E944" t="s">
        <v>1869</v>
      </c>
      <c r="F944" s="118">
        <v>50.25</v>
      </c>
      <c r="H944" s="120">
        <v>50.25</v>
      </c>
      <c r="I944" s="162">
        <v>0.6</v>
      </c>
    </row>
    <row r="945" spans="1:9">
      <c r="A945" t="s">
        <v>1870</v>
      </c>
      <c r="D945" t="s">
        <v>352</v>
      </c>
      <c r="E945" t="s">
        <v>1871</v>
      </c>
      <c r="F945" s="118">
        <v>204.25</v>
      </c>
      <c r="H945" s="120">
        <v>204.25</v>
      </c>
      <c r="I945" s="162">
        <v>1.4</v>
      </c>
    </row>
    <row r="946" spans="1:9">
      <c r="A946" t="s">
        <v>1872</v>
      </c>
      <c r="D946" t="s">
        <v>352</v>
      </c>
      <c r="E946" t="s">
        <v>1873</v>
      </c>
      <c r="F946" s="118">
        <v>324.75</v>
      </c>
      <c r="H946" s="120">
        <v>324.75</v>
      </c>
      <c r="I946" s="162">
        <v>3.54</v>
      </c>
    </row>
    <row r="947" spans="1:9">
      <c r="A947" t="s">
        <v>1874</v>
      </c>
      <c r="D947" t="s">
        <v>352</v>
      </c>
      <c r="E947" t="s">
        <v>1875</v>
      </c>
      <c r="F947" s="118">
        <v>48.95</v>
      </c>
      <c r="H947" s="120">
        <v>48.95</v>
      </c>
      <c r="I947" s="162">
        <v>0.05</v>
      </c>
    </row>
    <row r="948" spans="1:9">
      <c r="A948" t="s">
        <v>1876</v>
      </c>
      <c r="D948" t="s">
        <v>352</v>
      </c>
      <c r="E948" t="s">
        <v>1877</v>
      </c>
      <c r="F948" s="118">
        <v>103.45</v>
      </c>
      <c r="H948" s="120">
        <v>103.45</v>
      </c>
      <c r="I948" s="162">
        <v>0.14000000000000001</v>
      </c>
    </row>
    <row r="949" spans="1:9">
      <c r="A949" t="s">
        <v>1878</v>
      </c>
      <c r="D949" t="s">
        <v>352</v>
      </c>
      <c r="E949" t="s">
        <v>1879</v>
      </c>
      <c r="F949" s="118">
        <v>677.75</v>
      </c>
      <c r="H949" s="120">
        <v>677.75</v>
      </c>
      <c r="I949" s="162">
        <v>4.54</v>
      </c>
    </row>
    <row r="950" spans="1:9">
      <c r="A950" t="s">
        <v>1880</v>
      </c>
      <c r="D950" t="s">
        <v>352</v>
      </c>
      <c r="E950" t="s">
        <v>1881</v>
      </c>
      <c r="F950" s="118">
        <v>1040.25</v>
      </c>
      <c r="H950" s="120">
        <v>1040.25</v>
      </c>
      <c r="I950" s="162">
        <v>14.59</v>
      </c>
    </row>
    <row r="951" spans="1:9">
      <c r="A951" t="s">
        <v>1882</v>
      </c>
      <c r="D951" t="s">
        <v>352</v>
      </c>
      <c r="E951" t="s">
        <v>1883</v>
      </c>
      <c r="F951" s="118">
        <v>4992.6400000000003</v>
      </c>
      <c r="H951" s="120">
        <v>3744.48</v>
      </c>
      <c r="I951" s="162" t="e">
        <v>#N/A</v>
      </c>
    </row>
    <row r="952" spans="1:9">
      <c r="A952" t="s">
        <v>1884</v>
      </c>
      <c r="D952" t="s">
        <v>352</v>
      </c>
      <c r="E952" t="s">
        <v>1885</v>
      </c>
      <c r="F952" s="118">
        <v>599.96</v>
      </c>
      <c r="H952" s="120">
        <v>419.97</v>
      </c>
      <c r="I952" s="162" t="e">
        <v>#N/A</v>
      </c>
    </row>
    <row r="953" spans="1:9">
      <c r="A953" t="s">
        <v>1886</v>
      </c>
      <c r="D953" t="s">
        <v>352</v>
      </c>
      <c r="E953" t="s">
        <v>1887</v>
      </c>
      <c r="F953" s="118">
        <v>89.94</v>
      </c>
      <c r="H953" s="120">
        <v>71.95</v>
      </c>
      <c r="I953" s="162" t="e">
        <v>#N/A</v>
      </c>
    </row>
    <row r="954" spans="1:9">
      <c r="A954" t="s">
        <v>1888</v>
      </c>
      <c r="D954" t="s">
        <v>352</v>
      </c>
      <c r="E954" t="s">
        <v>1889</v>
      </c>
      <c r="F954" s="118">
        <v>99.95</v>
      </c>
      <c r="H954" s="120">
        <v>79.959999999999994</v>
      </c>
      <c r="I954" s="162" t="e">
        <v>#N/A</v>
      </c>
    </row>
    <row r="955" spans="1:9">
      <c r="A955" t="s">
        <v>1890</v>
      </c>
      <c r="D955" t="s">
        <v>352</v>
      </c>
      <c r="E955" t="s">
        <v>1891</v>
      </c>
      <c r="F955" s="118">
        <v>92.95</v>
      </c>
      <c r="H955" s="120">
        <v>74.36</v>
      </c>
      <c r="I955" s="162" t="e">
        <v>#N/A</v>
      </c>
    </row>
    <row r="956" spans="1:9">
      <c r="A956" t="s">
        <v>1892</v>
      </c>
      <c r="D956" t="s">
        <v>352</v>
      </c>
      <c r="E956" t="s">
        <v>1893</v>
      </c>
      <c r="F956" s="118">
        <v>94.95</v>
      </c>
      <c r="H956" s="120">
        <v>75.959999999999994</v>
      </c>
      <c r="I956" s="162" t="e">
        <v>#N/A</v>
      </c>
    </row>
    <row r="957" spans="1:9">
      <c r="A957" t="s">
        <v>1894</v>
      </c>
      <c r="D957" t="s">
        <v>352</v>
      </c>
      <c r="E957" t="s">
        <v>1895</v>
      </c>
      <c r="F957" s="118">
        <v>39.950000000000003</v>
      </c>
      <c r="H957" s="120">
        <v>31.96</v>
      </c>
      <c r="I957" s="162" t="e">
        <v>#N/A</v>
      </c>
    </row>
    <row r="958" spans="1:9">
      <c r="A958" t="s">
        <v>1896</v>
      </c>
      <c r="D958" t="s">
        <v>352</v>
      </c>
      <c r="E958" t="s">
        <v>1897</v>
      </c>
      <c r="F958" s="118">
        <v>367.45</v>
      </c>
      <c r="H958" s="120">
        <v>238.84</v>
      </c>
      <c r="I958" s="162" t="e">
        <v>#N/A</v>
      </c>
    </row>
    <row r="959" spans="1:9">
      <c r="A959" t="s">
        <v>1898</v>
      </c>
      <c r="D959" t="s">
        <v>352</v>
      </c>
      <c r="E959" t="s">
        <v>1899</v>
      </c>
      <c r="F959" s="118">
        <v>545.95000000000005</v>
      </c>
      <c r="H959" s="120">
        <v>354.86</v>
      </c>
      <c r="I959" s="162" t="e">
        <v>#N/A</v>
      </c>
    </row>
    <row r="960" spans="1:9">
      <c r="A960" t="s">
        <v>1900</v>
      </c>
      <c r="D960" t="s">
        <v>352</v>
      </c>
      <c r="E960" t="s">
        <v>1901</v>
      </c>
      <c r="F960" s="118">
        <v>609.95000000000005</v>
      </c>
      <c r="H960" s="120">
        <v>396.47</v>
      </c>
      <c r="I960" s="162" t="e">
        <v>#N/A</v>
      </c>
    </row>
    <row r="961" spans="1:9">
      <c r="A961" t="s">
        <v>1902</v>
      </c>
      <c r="D961" t="s">
        <v>352</v>
      </c>
      <c r="E961" t="s">
        <v>1903</v>
      </c>
      <c r="F961" s="118">
        <v>429.95</v>
      </c>
      <c r="H961" s="120">
        <v>279.47000000000003</v>
      </c>
      <c r="I961" s="162" t="e">
        <v>#N/A</v>
      </c>
    </row>
    <row r="962" spans="1:9">
      <c r="A962" t="s">
        <v>1904</v>
      </c>
      <c r="D962" t="s">
        <v>352</v>
      </c>
      <c r="E962" t="s">
        <v>1905</v>
      </c>
      <c r="F962" s="118">
        <v>459.95</v>
      </c>
      <c r="H962" s="120">
        <v>298.97000000000003</v>
      </c>
      <c r="I962" s="162" t="e">
        <v>#N/A</v>
      </c>
    </row>
    <row r="963" spans="1:9">
      <c r="A963" t="s">
        <v>1906</v>
      </c>
      <c r="D963" t="s">
        <v>352</v>
      </c>
      <c r="E963" t="s">
        <v>1907</v>
      </c>
      <c r="F963" s="118">
        <v>735.25</v>
      </c>
      <c r="H963" s="120">
        <v>477.91</v>
      </c>
      <c r="I963" s="162" t="e">
        <v>#N/A</v>
      </c>
    </row>
    <row r="964" spans="1:9">
      <c r="A964" t="s">
        <v>1908</v>
      </c>
      <c r="D964" t="s">
        <v>352</v>
      </c>
      <c r="E964" t="s">
        <v>1909</v>
      </c>
      <c r="F964" s="118">
        <v>859.95</v>
      </c>
      <c r="H964" s="120">
        <v>558.97</v>
      </c>
      <c r="I964" s="162" t="e">
        <v>#N/A</v>
      </c>
    </row>
    <row r="965" spans="1:9">
      <c r="A965" t="s">
        <v>1910</v>
      </c>
      <c r="D965" t="s">
        <v>352</v>
      </c>
      <c r="E965" t="s">
        <v>1911</v>
      </c>
      <c r="F965" s="118">
        <v>584.95000000000005</v>
      </c>
      <c r="H965" s="120">
        <v>380.22</v>
      </c>
      <c r="I965" s="162" t="e">
        <v>#N/A</v>
      </c>
    </row>
    <row r="966" spans="1:9">
      <c r="A966" t="s">
        <v>1912</v>
      </c>
      <c r="D966" t="s">
        <v>352</v>
      </c>
      <c r="E966" t="s">
        <v>1913</v>
      </c>
      <c r="F966" s="118">
        <v>564.95000000000005</v>
      </c>
      <c r="H966" s="120">
        <v>367.22</v>
      </c>
      <c r="I966" s="162" t="e">
        <v>#N/A</v>
      </c>
    </row>
    <row r="967" spans="1:9">
      <c r="A967" t="s">
        <v>1914</v>
      </c>
      <c r="D967" t="s">
        <v>352</v>
      </c>
      <c r="E967" t="s">
        <v>1915</v>
      </c>
      <c r="F967" s="118">
        <v>909.45</v>
      </c>
      <c r="H967" s="120">
        <v>591.14</v>
      </c>
      <c r="I967" s="162" t="e">
        <v>#N/A</v>
      </c>
    </row>
    <row r="968" spans="1:9">
      <c r="A968" t="s">
        <v>1916</v>
      </c>
      <c r="D968" t="s">
        <v>352</v>
      </c>
      <c r="E968" t="s">
        <v>1917</v>
      </c>
      <c r="F968" s="118">
        <v>1059.45</v>
      </c>
      <c r="H968" s="120">
        <v>688.64</v>
      </c>
      <c r="I968" s="162" t="e">
        <v>#N/A</v>
      </c>
    </row>
    <row r="969" spans="1:9">
      <c r="A969" t="s">
        <v>1918</v>
      </c>
      <c r="D969" t="s">
        <v>352</v>
      </c>
      <c r="E969" t="s">
        <v>1919</v>
      </c>
      <c r="F969" s="118">
        <v>715.25</v>
      </c>
      <c r="H969" s="120">
        <v>464.91</v>
      </c>
      <c r="I969" s="162" t="e">
        <v>#N/A</v>
      </c>
    </row>
    <row r="970" spans="1:9">
      <c r="A970" t="s">
        <v>1920</v>
      </c>
      <c r="D970" t="s">
        <v>352</v>
      </c>
      <c r="E970" t="s">
        <v>1921</v>
      </c>
      <c r="F970" s="118">
        <v>609.95000000000005</v>
      </c>
      <c r="H970" s="120">
        <v>396.47</v>
      </c>
      <c r="I970" s="162" t="e">
        <v>#N/A</v>
      </c>
    </row>
    <row r="971" spans="1:9">
      <c r="A971" t="s">
        <v>1922</v>
      </c>
      <c r="D971" t="s">
        <v>352</v>
      </c>
      <c r="E971" t="s">
        <v>1923</v>
      </c>
      <c r="F971" s="118">
        <v>999.45</v>
      </c>
      <c r="H971" s="120">
        <v>649.64</v>
      </c>
      <c r="I971" s="162" t="e">
        <v>#N/A</v>
      </c>
    </row>
    <row r="972" spans="1:9">
      <c r="A972" t="s">
        <v>1924</v>
      </c>
      <c r="D972" t="s">
        <v>352</v>
      </c>
      <c r="E972" t="s">
        <v>1925</v>
      </c>
      <c r="F972" s="118">
        <v>1265.45</v>
      </c>
      <c r="H972" s="120">
        <v>822.54</v>
      </c>
      <c r="I972" s="162" t="e">
        <v>#N/A</v>
      </c>
    </row>
    <row r="973" spans="1:9">
      <c r="A973" t="s">
        <v>1926</v>
      </c>
      <c r="D973" t="s">
        <v>352</v>
      </c>
      <c r="E973" t="s">
        <v>1927</v>
      </c>
      <c r="F973" s="118">
        <v>875.95</v>
      </c>
      <c r="H973" s="120">
        <v>569.37</v>
      </c>
      <c r="I973" s="162" t="e">
        <v>#N/A</v>
      </c>
    </row>
    <row r="974" spans="1:9">
      <c r="A974" t="s">
        <v>1928</v>
      </c>
      <c r="D974" t="s">
        <v>352</v>
      </c>
      <c r="E974" t="s">
        <v>1929</v>
      </c>
      <c r="F974" s="118">
        <v>118.89</v>
      </c>
      <c r="H974" s="120">
        <v>95.11</v>
      </c>
      <c r="I974" s="162" t="e">
        <v>#N/A</v>
      </c>
    </row>
    <row r="975" spans="1:9">
      <c r="A975" t="s">
        <v>1930</v>
      </c>
      <c r="D975" t="s">
        <v>352</v>
      </c>
      <c r="E975" t="s">
        <v>1931</v>
      </c>
      <c r="F975" s="118">
        <v>139.94999999999999</v>
      </c>
      <c r="H975" s="120">
        <v>111.96</v>
      </c>
      <c r="I975" s="162" t="e">
        <v>#N/A</v>
      </c>
    </row>
    <row r="976" spans="1:9">
      <c r="A976" t="s">
        <v>1932</v>
      </c>
      <c r="D976" t="s">
        <v>352</v>
      </c>
      <c r="E976" t="s">
        <v>1933</v>
      </c>
      <c r="F976" s="118">
        <v>279.89999999999998</v>
      </c>
      <c r="H976" s="120">
        <v>223.92</v>
      </c>
      <c r="I976" s="162" t="e">
        <v>#N/A</v>
      </c>
    </row>
    <row r="977" spans="1:9">
      <c r="A977" t="s">
        <v>1934</v>
      </c>
      <c r="D977" t="s">
        <v>352</v>
      </c>
      <c r="E977" t="s">
        <v>1935</v>
      </c>
      <c r="F977" s="118">
        <v>1029.47</v>
      </c>
      <c r="H977" s="120">
        <v>823.58</v>
      </c>
      <c r="I977" s="162" t="e">
        <v>#N/A</v>
      </c>
    </row>
    <row r="978" spans="1:9">
      <c r="A978" t="s">
        <v>1936</v>
      </c>
      <c r="D978" t="s">
        <v>352</v>
      </c>
      <c r="E978" t="s">
        <v>1937</v>
      </c>
      <c r="F978" s="118">
        <v>4657.24</v>
      </c>
      <c r="H978" s="120">
        <v>3725.79</v>
      </c>
      <c r="I978" s="162" t="e">
        <v>#N/A</v>
      </c>
    </row>
    <row r="979" spans="1:9">
      <c r="A979" t="s">
        <v>1938</v>
      </c>
      <c r="D979" t="s">
        <v>352</v>
      </c>
      <c r="E979" t="s">
        <v>1939</v>
      </c>
      <c r="F979" s="118">
        <v>118.89</v>
      </c>
      <c r="H979" s="120">
        <v>95.11</v>
      </c>
      <c r="I979" s="162" t="e">
        <v>#N/A</v>
      </c>
    </row>
    <row r="980" spans="1:9">
      <c r="A980" t="s">
        <v>1940</v>
      </c>
      <c r="D980" t="s">
        <v>352</v>
      </c>
      <c r="E980" t="s">
        <v>1941</v>
      </c>
      <c r="F980" s="118">
        <v>139.94999999999999</v>
      </c>
      <c r="H980" s="120">
        <v>111.96</v>
      </c>
      <c r="I980" s="162" t="e">
        <v>#N/A</v>
      </c>
    </row>
    <row r="981" spans="1:9">
      <c r="A981" t="s">
        <v>1942</v>
      </c>
      <c r="D981" t="s">
        <v>352</v>
      </c>
      <c r="E981" t="s">
        <v>1943</v>
      </c>
      <c r="F981" s="118">
        <v>279.89999999999998</v>
      </c>
      <c r="H981" s="120">
        <v>223.92</v>
      </c>
      <c r="I981" s="162" t="e">
        <v>#N/A</v>
      </c>
    </row>
    <row r="982" spans="1:9">
      <c r="A982" t="s">
        <v>1944</v>
      </c>
      <c r="D982" t="s">
        <v>352</v>
      </c>
      <c r="E982" t="s">
        <v>1945</v>
      </c>
      <c r="F982" s="118">
        <v>1029.47</v>
      </c>
      <c r="H982" s="120">
        <v>823.58</v>
      </c>
      <c r="I982" s="162" t="e">
        <v>#N/A</v>
      </c>
    </row>
    <row r="983" spans="1:9">
      <c r="A983" t="s">
        <v>1946</v>
      </c>
      <c r="D983" t="s">
        <v>352</v>
      </c>
      <c r="E983" t="s">
        <v>1947</v>
      </c>
      <c r="F983" s="118">
        <v>4657.24</v>
      </c>
      <c r="H983" s="120">
        <v>3725.79</v>
      </c>
      <c r="I983" s="162" t="e">
        <v>#N/A</v>
      </c>
    </row>
    <row r="984" spans="1:9">
      <c r="A984" t="s">
        <v>1948</v>
      </c>
      <c r="D984" t="s">
        <v>352</v>
      </c>
      <c r="E984" t="s">
        <v>1949</v>
      </c>
      <c r="F984" s="118">
        <v>65.22</v>
      </c>
      <c r="H984" s="120">
        <v>52.18</v>
      </c>
      <c r="I984" s="162" t="e">
        <v>#N/A</v>
      </c>
    </row>
    <row r="985" spans="1:9">
      <c r="A985" t="s">
        <v>1950</v>
      </c>
      <c r="D985" t="s">
        <v>352</v>
      </c>
      <c r="E985" t="s">
        <v>1951</v>
      </c>
      <c r="F985" s="118">
        <v>65.22</v>
      </c>
      <c r="H985" s="120">
        <v>52.18</v>
      </c>
      <c r="I985" s="162" t="e">
        <v>#N/A</v>
      </c>
    </row>
    <row r="986" spans="1:9">
      <c r="A986" t="s">
        <v>1952</v>
      </c>
      <c r="D986" t="s">
        <v>352</v>
      </c>
      <c r="E986" t="s">
        <v>1953</v>
      </c>
      <c r="F986" s="118">
        <v>65.22</v>
      </c>
      <c r="H986" s="120">
        <v>52.18</v>
      </c>
      <c r="I986" s="162" t="e">
        <v>#N/A</v>
      </c>
    </row>
    <row r="987" spans="1:9">
      <c r="A987" t="s">
        <v>1954</v>
      </c>
      <c r="D987" t="s">
        <v>352</v>
      </c>
      <c r="E987" t="s">
        <v>1955</v>
      </c>
      <c r="F987" s="118">
        <v>65.22</v>
      </c>
      <c r="H987" s="120">
        <v>52.18</v>
      </c>
      <c r="I987" s="162" t="e">
        <v>#N/A</v>
      </c>
    </row>
    <row r="988" spans="1:9">
      <c r="A988" t="s">
        <v>1956</v>
      </c>
      <c r="D988" t="s">
        <v>352</v>
      </c>
      <c r="E988" t="s">
        <v>1957</v>
      </c>
      <c r="F988" s="118">
        <v>71.040000000000006</v>
      </c>
      <c r="H988" s="120">
        <v>56.83</v>
      </c>
      <c r="I988" s="162" t="e">
        <v>#N/A</v>
      </c>
    </row>
    <row r="989" spans="1:9">
      <c r="A989" t="s">
        <v>1958</v>
      </c>
      <c r="D989" t="s">
        <v>352</v>
      </c>
      <c r="E989" t="s">
        <v>1959</v>
      </c>
      <c r="F989" s="118">
        <v>71.040000000000006</v>
      </c>
      <c r="H989" s="120">
        <v>56.83</v>
      </c>
      <c r="I989" s="162" t="e">
        <v>#N/A</v>
      </c>
    </row>
    <row r="990" spans="1:9">
      <c r="A990" t="s">
        <v>1960</v>
      </c>
      <c r="D990" t="s">
        <v>352</v>
      </c>
      <c r="E990" t="s">
        <v>1961</v>
      </c>
      <c r="F990" s="118">
        <v>71.040000000000006</v>
      </c>
      <c r="H990" s="120">
        <v>56.83</v>
      </c>
      <c r="I990" s="162" t="e">
        <v>#N/A</v>
      </c>
    </row>
    <row r="991" spans="1:9">
      <c r="A991" t="s">
        <v>1962</v>
      </c>
      <c r="D991" t="s">
        <v>352</v>
      </c>
      <c r="E991" t="s">
        <v>1963</v>
      </c>
      <c r="F991" s="118">
        <v>71.040000000000006</v>
      </c>
      <c r="H991" s="120">
        <v>56.83</v>
      </c>
      <c r="I991" s="162" t="e">
        <v>#N/A</v>
      </c>
    </row>
    <row r="992" spans="1:9">
      <c r="A992" t="s">
        <v>1964</v>
      </c>
      <c r="D992" t="s">
        <v>352</v>
      </c>
      <c r="E992" t="s">
        <v>1965</v>
      </c>
      <c r="F992" s="118">
        <v>152.46</v>
      </c>
      <c r="H992" s="120">
        <v>121.97</v>
      </c>
      <c r="I992" s="162" t="e">
        <v>#N/A</v>
      </c>
    </row>
    <row r="993" spans="1:9">
      <c r="A993" t="s">
        <v>1966</v>
      </c>
      <c r="D993" t="s">
        <v>352</v>
      </c>
      <c r="E993" t="s">
        <v>1967</v>
      </c>
      <c r="F993" s="118">
        <v>152.46</v>
      </c>
      <c r="H993" s="120">
        <v>121.97</v>
      </c>
      <c r="I993" s="162" t="e">
        <v>#N/A</v>
      </c>
    </row>
    <row r="994" spans="1:9">
      <c r="A994" t="s">
        <v>1968</v>
      </c>
      <c r="D994" t="s">
        <v>352</v>
      </c>
      <c r="E994" t="s">
        <v>1969</v>
      </c>
      <c r="F994" s="118">
        <v>152.46</v>
      </c>
      <c r="H994" s="120">
        <v>121.97</v>
      </c>
      <c r="I994" s="162" t="e">
        <v>#N/A</v>
      </c>
    </row>
    <row r="995" spans="1:9">
      <c r="A995" t="s">
        <v>1970</v>
      </c>
      <c r="D995" t="s">
        <v>352</v>
      </c>
      <c r="E995" t="s">
        <v>1971</v>
      </c>
      <c r="F995" s="118">
        <v>152.46</v>
      </c>
      <c r="H995" s="120">
        <v>121.97</v>
      </c>
      <c r="I995" s="162" t="e">
        <v>#N/A</v>
      </c>
    </row>
    <row r="996" spans="1:9">
      <c r="A996" t="s">
        <v>1972</v>
      </c>
      <c r="D996" t="s">
        <v>352</v>
      </c>
      <c r="E996" t="s">
        <v>1973</v>
      </c>
      <c r="F996" s="118">
        <v>175.8</v>
      </c>
      <c r="H996" s="120">
        <v>140.63999999999999</v>
      </c>
      <c r="I996" s="162" t="e">
        <v>#N/A</v>
      </c>
    </row>
    <row r="997" spans="1:9">
      <c r="A997" t="s">
        <v>1974</v>
      </c>
      <c r="D997" t="s">
        <v>352</v>
      </c>
      <c r="E997" t="s">
        <v>1975</v>
      </c>
      <c r="F997" s="118">
        <v>175.8</v>
      </c>
      <c r="H997" s="120">
        <v>140.63999999999999</v>
      </c>
      <c r="I997" s="162" t="e">
        <v>#N/A</v>
      </c>
    </row>
    <row r="998" spans="1:9">
      <c r="A998" t="s">
        <v>1976</v>
      </c>
      <c r="D998" t="s">
        <v>352</v>
      </c>
      <c r="E998" t="s">
        <v>1977</v>
      </c>
      <c r="F998" s="118">
        <v>175.8</v>
      </c>
      <c r="H998" s="120">
        <v>140.63999999999999</v>
      </c>
      <c r="I998" s="162" t="e">
        <v>#N/A</v>
      </c>
    </row>
    <row r="999" spans="1:9">
      <c r="A999" t="s">
        <v>1978</v>
      </c>
      <c r="D999" t="s">
        <v>352</v>
      </c>
      <c r="E999" t="s">
        <v>1979</v>
      </c>
      <c r="F999" s="118">
        <v>175.8</v>
      </c>
      <c r="H999" s="120">
        <v>140.63999999999999</v>
      </c>
      <c r="I999" s="162" t="e">
        <v>#N/A</v>
      </c>
    </row>
    <row r="1000" spans="1:9">
      <c r="A1000" t="s">
        <v>1980</v>
      </c>
      <c r="D1000" t="s">
        <v>352</v>
      </c>
      <c r="E1000" t="s">
        <v>1981</v>
      </c>
      <c r="F1000" s="118">
        <v>292.74</v>
      </c>
      <c r="H1000" s="120">
        <v>234.19</v>
      </c>
      <c r="I1000" s="162" t="e">
        <v>#N/A</v>
      </c>
    </row>
    <row r="1001" spans="1:9">
      <c r="A1001" t="s">
        <v>1982</v>
      </c>
      <c r="D1001" t="s">
        <v>352</v>
      </c>
      <c r="E1001" t="s">
        <v>1983</v>
      </c>
      <c r="F1001" s="118">
        <v>292.74</v>
      </c>
      <c r="H1001" s="120">
        <v>234.19</v>
      </c>
      <c r="I1001" s="162" t="e">
        <v>#N/A</v>
      </c>
    </row>
    <row r="1002" spans="1:9">
      <c r="A1002" t="s">
        <v>1984</v>
      </c>
      <c r="D1002" t="s">
        <v>352</v>
      </c>
      <c r="E1002" t="s">
        <v>1985</v>
      </c>
      <c r="F1002" s="118">
        <v>292.74</v>
      </c>
      <c r="H1002" s="120">
        <v>234.19</v>
      </c>
      <c r="I1002" s="162" t="e">
        <v>#N/A</v>
      </c>
    </row>
    <row r="1003" spans="1:9">
      <c r="A1003" t="s">
        <v>1986</v>
      </c>
      <c r="D1003" t="s">
        <v>352</v>
      </c>
      <c r="E1003" t="s">
        <v>1987</v>
      </c>
      <c r="F1003" s="118">
        <v>292.74</v>
      </c>
      <c r="H1003" s="120">
        <v>234.19</v>
      </c>
      <c r="I1003" s="162" t="e">
        <v>#N/A</v>
      </c>
    </row>
    <row r="1004" spans="1:9">
      <c r="A1004" t="s">
        <v>1988</v>
      </c>
      <c r="D1004" t="s">
        <v>352</v>
      </c>
      <c r="E1004" t="s">
        <v>1989</v>
      </c>
      <c r="F1004" s="118">
        <v>355.56</v>
      </c>
      <c r="H1004" s="120">
        <v>284.45</v>
      </c>
      <c r="I1004" s="162" t="e">
        <v>#N/A</v>
      </c>
    </row>
    <row r="1005" spans="1:9">
      <c r="A1005" t="s">
        <v>1990</v>
      </c>
      <c r="D1005" t="s">
        <v>352</v>
      </c>
      <c r="E1005" t="s">
        <v>1991</v>
      </c>
      <c r="F1005" s="118">
        <v>355.56</v>
      </c>
      <c r="H1005" s="120">
        <v>284.45</v>
      </c>
      <c r="I1005" s="162" t="e">
        <v>#N/A</v>
      </c>
    </row>
    <row r="1006" spans="1:9">
      <c r="A1006" t="s">
        <v>1992</v>
      </c>
      <c r="D1006" t="s">
        <v>352</v>
      </c>
      <c r="E1006" t="s">
        <v>1993</v>
      </c>
      <c r="F1006" s="118">
        <v>355.56</v>
      </c>
      <c r="H1006" s="120">
        <v>284.45</v>
      </c>
      <c r="I1006" s="162" t="e">
        <v>#N/A</v>
      </c>
    </row>
    <row r="1007" spans="1:9">
      <c r="A1007" t="s">
        <v>1994</v>
      </c>
      <c r="D1007" t="s">
        <v>352</v>
      </c>
      <c r="E1007" t="s">
        <v>1995</v>
      </c>
      <c r="F1007" s="118">
        <v>355.56</v>
      </c>
      <c r="H1007" s="120">
        <v>284.45</v>
      </c>
      <c r="I1007" s="162" t="e">
        <v>#N/A</v>
      </c>
    </row>
    <row r="1008" spans="1:9">
      <c r="A1008" t="s">
        <v>1996</v>
      </c>
      <c r="D1008" t="s">
        <v>352</v>
      </c>
      <c r="E1008" t="s">
        <v>1997</v>
      </c>
      <c r="F1008" s="118">
        <v>379.45</v>
      </c>
      <c r="H1008" s="120">
        <v>303.56</v>
      </c>
      <c r="I1008" s="162" t="e">
        <v>#N/A</v>
      </c>
    </row>
    <row r="1009" spans="1:9">
      <c r="A1009" t="s">
        <v>1998</v>
      </c>
      <c r="D1009" t="s">
        <v>352</v>
      </c>
      <c r="E1009" t="s">
        <v>1999</v>
      </c>
      <c r="F1009" s="118">
        <v>379.45</v>
      </c>
      <c r="H1009" s="120">
        <v>303.56</v>
      </c>
      <c r="I1009" s="162" t="e">
        <v>#N/A</v>
      </c>
    </row>
    <row r="1010" spans="1:9">
      <c r="A1010" t="s">
        <v>2000</v>
      </c>
      <c r="D1010" t="s">
        <v>352</v>
      </c>
      <c r="E1010" t="s">
        <v>2001</v>
      </c>
      <c r="F1010" s="118">
        <v>379.45</v>
      </c>
      <c r="H1010" s="120">
        <v>303.56</v>
      </c>
      <c r="I1010" s="162" t="e">
        <v>#N/A</v>
      </c>
    </row>
    <row r="1011" spans="1:9">
      <c r="A1011" t="s">
        <v>2002</v>
      </c>
      <c r="D1011" t="s">
        <v>352</v>
      </c>
      <c r="E1011" t="s">
        <v>2003</v>
      </c>
      <c r="F1011" s="118">
        <v>379.45</v>
      </c>
      <c r="H1011" s="120">
        <v>303.56</v>
      </c>
      <c r="I1011" s="162" t="e">
        <v>#N/A</v>
      </c>
    </row>
    <row r="1012" spans="1:9">
      <c r="A1012" t="s">
        <v>2004</v>
      </c>
      <c r="D1012" t="s">
        <v>352</v>
      </c>
      <c r="E1012" t="s">
        <v>2005</v>
      </c>
      <c r="F1012" s="118">
        <v>175</v>
      </c>
      <c r="H1012" s="120">
        <v>140</v>
      </c>
      <c r="I1012" s="162" t="e">
        <v>#N/A</v>
      </c>
    </row>
    <row r="1013" spans="1:9">
      <c r="A1013" t="s">
        <v>2006</v>
      </c>
      <c r="D1013" t="s">
        <v>352</v>
      </c>
      <c r="E1013" t="s">
        <v>2007</v>
      </c>
      <c r="F1013" s="118">
        <v>175</v>
      </c>
      <c r="H1013" s="120">
        <v>140</v>
      </c>
      <c r="I1013" s="162" t="e">
        <v>#N/A</v>
      </c>
    </row>
    <row r="1014" spans="1:9">
      <c r="A1014" t="s">
        <v>2008</v>
      </c>
      <c r="D1014" t="s">
        <v>352</v>
      </c>
      <c r="E1014" t="s">
        <v>2009</v>
      </c>
      <c r="F1014" s="118">
        <v>175</v>
      </c>
      <c r="H1014" s="120">
        <v>140</v>
      </c>
      <c r="I1014" s="162" t="e">
        <v>#N/A</v>
      </c>
    </row>
    <row r="1015" spans="1:9">
      <c r="A1015" t="s">
        <v>2010</v>
      </c>
      <c r="D1015" t="s">
        <v>352</v>
      </c>
      <c r="E1015" t="s">
        <v>2011</v>
      </c>
      <c r="F1015" s="118">
        <v>175</v>
      </c>
      <c r="H1015" s="120">
        <v>140</v>
      </c>
      <c r="I1015" s="162" t="e">
        <v>#N/A</v>
      </c>
    </row>
    <row r="1016" spans="1:9">
      <c r="A1016" t="s">
        <v>2012</v>
      </c>
      <c r="D1016" t="s">
        <v>352</v>
      </c>
      <c r="E1016" t="s">
        <v>2013</v>
      </c>
      <c r="F1016" s="118">
        <v>195</v>
      </c>
      <c r="H1016" s="120">
        <v>156</v>
      </c>
      <c r="I1016" s="162" t="e">
        <v>#N/A</v>
      </c>
    </row>
    <row r="1017" spans="1:9">
      <c r="A1017" t="s">
        <v>2014</v>
      </c>
      <c r="D1017" t="s">
        <v>352</v>
      </c>
      <c r="E1017" t="s">
        <v>2015</v>
      </c>
      <c r="F1017" s="118">
        <v>195</v>
      </c>
      <c r="H1017" s="120">
        <v>156</v>
      </c>
      <c r="I1017" s="162" t="e">
        <v>#N/A</v>
      </c>
    </row>
    <row r="1018" spans="1:9">
      <c r="A1018" t="s">
        <v>2016</v>
      </c>
      <c r="D1018" t="s">
        <v>352</v>
      </c>
      <c r="E1018" t="s">
        <v>2017</v>
      </c>
      <c r="F1018" s="118">
        <v>195</v>
      </c>
      <c r="H1018" s="120">
        <v>156</v>
      </c>
      <c r="I1018" s="162" t="e">
        <v>#N/A</v>
      </c>
    </row>
    <row r="1019" spans="1:9">
      <c r="A1019" t="s">
        <v>2018</v>
      </c>
      <c r="D1019" t="s">
        <v>352</v>
      </c>
      <c r="E1019" t="s">
        <v>2019</v>
      </c>
      <c r="F1019" s="118">
        <v>195</v>
      </c>
      <c r="H1019" s="120">
        <v>156</v>
      </c>
      <c r="I1019" s="162" t="e">
        <v>#N/A</v>
      </c>
    </row>
    <row r="1020" spans="1:9">
      <c r="A1020" t="s">
        <v>2020</v>
      </c>
      <c r="D1020" t="s">
        <v>352</v>
      </c>
      <c r="E1020" t="s">
        <v>2021</v>
      </c>
      <c r="F1020" s="118">
        <v>265</v>
      </c>
      <c r="H1020" s="120">
        <v>212</v>
      </c>
      <c r="I1020" s="162" t="e">
        <v>#N/A</v>
      </c>
    </row>
    <row r="1021" spans="1:9">
      <c r="A1021" t="s">
        <v>2022</v>
      </c>
      <c r="D1021" t="s">
        <v>352</v>
      </c>
      <c r="E1021" t="s">
        <v>2023</v>
      </c>
      <c r="F1021" s="118">
        <v>265</v>
      </c>
      <c r="H1021" s="120">
        <v>212</v>
      </c>
      <c r="I1021" s="162" t="e">
        <v>#N/A</v>
      </c>
    </row>
    <row r="1022" spans="1:9">
      <c r="A1022" t="s">
        <v>2024</v>
      </c>
      <c r="D1022" t="s">
        <v>352</v>
      </c>
      <c r="E1022" t="s">
        <v>2025</v>
      </c>
      <c r="F1022" s="118">
        <v>265</v>
      </c>
      <c r="H1022" s="120">
        <v>212</v>
      </c>
      <c r="I1022" s="162" t="e">
        <v>#N/A</v>
      </c>
    </row>
    <row r="1023" spans="1:9">
      <c r="A1023" t="s">
        <v>2026</v>
      </c>
      <c r="D1023" t="s">
        <v>352</v>
      </c>
      <c r="E1023" t="s">
        <v>2027</v>
      </c>
      <c r="F1023" s="118">
        <v>265</v>
      </c>
      <c r="H1023" s="120">
        <v>212</v>
      </c>
      <c r="I1023" s="162" t="e">
        <v>#N/A</v>
      </c>
    </row>
    <row r="1024" spans="1:9">
      <c r="A1024" t="s">
        <v>2028</v>
      </c>
      <c r="D1024" t="s">
        <v>352</v>
      </c>
      <c r="E1024" t="s">
        <v>2029</v>
      </c>
      <c r="F1024" s="118">
        <v>295</v>
      </c>
      <c r="H1024" s="120">
        <v>236</v>
      </c>
      <c r="I1024" s="162" t="e">
        <v>#N/A</v>
      </c>
    </row>
    <row r="1025" spans="1:9">
      <c r="A1025" t="s">
        <v>2030</v>
      </c>
      <c r="D1025" t="s">
        <v>352</v>
      </c>
      <c r="E1025" t="s">
        <v>2031</v>
      </c>
      <c r="F1025" s="118">
        <v>295</v>
      </c>
      <c r="H1025" s="120">
        <v>236</v>
      </c>
      <c r="I1025" s="162" t="e">
        <v>#N/A</v>
      </c>
    </row>
    <row r="1026" spans="1:9">
      <c r="A1026" t="s">
        <v>2032</v>
      </c>
      <c r="D1026" t="s">
        <v>352</v>
      </c>
      <c r="E1026" t="s">
        <v>2033</v>
      </c>
      <c r="F1026" s="118">
        <v>295</v>
      </c>
      <c r="H1026" s="120">
        <v>236</v>
      </c>
      <c r="I1026" s="162" t="e">
        <v>#N/A</v>
      </c>
    </row>
    <row r="1027" spans="1:9">
      <c r="A1027" t="s">
        <v>2034</v>
      </c>
      <c r="D1027" t="s">
        <v>352</v>
      </c>
      <c r="E1027" t="s">
        <v>2035</v>
      </c>
      <c r="F1027" s="118">
        <v>295</v>
      </c>
      <c r="H1027" s="120">
        <v>236</v>
      </c>
      <c r="I1027" s="162" t="e">
        <v>#N/A</v>
      </c>
    </row>
    <row r="1028" spans="1:9">
      <c r="A1028" t="s">
        <v>2036</v>
      </c>
      <c r="D1028" t="s">
        <v>352</v>
      </c>
      <c r="E1028" t="s">
        <v>2037</v>
      </c>
      <c r="F1028" s="118">
        <v>395</v>
      </c>
      <c r="H1028" s="120">
        <v>316</v>
      </c>
      <c r="I1028" s="162" t="e">
        <v>#N/A</v>
      </c>
    </row>
    <row r="1029" spans="1:9">
      <c r="A1029" t="s">
        <v>2038</v>
      </c>
      <c r="D1029" t="s">
        <v>352</v>
      </c>
      <c r="E1029" t="s">
        <v>2039</v>
      </c>
      <c r="F1029" s="118">
        <v>395</v>
      </c>
      <c r="H1029" s="120">
        <v>316</v>
      </c>
      <c r="I1029" s="162" t="e">
        <v>#N/A</v>
      </c>
    </row>
    <row r="1030" spans="1:9">
      <c r="A1030" t="s">
        <v>2040</v>
      </c>
      <c r="D1030" t="s">
        <v>352</v>
      </c>
      <c r="E1030" t="s">
        <v>2041</v>
      </c>
      <c r="F1030" s="118">
        <v>395</v>
      </c>
      <c r="H1030" s="120">
        <v>316</v>
      </c>
      <c r="I1030" s="162" t="e">
        <v>#N/A</v>
      </c>
    </row>
    <row r="1031" spans="1:9">
      <c r="A1031" t="s">
        <v>2042</v>
      </c>
      <c r="D1031" t="s">
        <v>352</v>
      </c>
      <c r="E1031" t="s">
        <v>2043</v>
      </c>
      <c r="F1031" s="118">
        <v>395</v>
      </c>
      <c r="H1031" s="120">
        <v>316</v>
      </c>
      <c r="I1031" s="162" t="e">
        <v>#N/A</v>
      </c>
    </row>
    <row r="1032" spans="1:9">
      <c r="A1032" t="s">
        <v>2044</v>
      </c>
      <c r="D1032" t="s">
        <v>352</v>
      </c>
      <c r="E1032" t="s">
        <v>2045</v>
      </c>
      <c r="F1032" s="118">
        <v>615</v>
      </c>
      <c r="H1032" s="120">
        <v>492</v>
      </c>
      <c r="I1032" s="162" t="e">
        <v>#N/A</v>
      </c>
    </row>
    <row r="1033" spans="1:9">
      <c r="A1033" t="s">
        <v>2046</v>
      </c>
      <c r="D1033" t="s">
        <v>352</v>
      </c>
      <c r="E1033" t="s">
        <v>2047</v>
      </c>
      <c r="F1033" s="118">
        <v>615</v>
      </c>
      <c r="H1033" s="120">
        <v>492</v>
      </c>
      <c r="I1033" s="162" t="e">
        <v>#N/A</v>
      </c>
    </row>
    <row r="1034" spans="1:9">
      <c r="A1034" t="s">
        <v>2048</v>
      </c>
      <c r="D1034" t="s">
        <v>352</v>
      </c>
      <c r="E1034" t="s">
        <v>2049</v>
      </c>
      <c r="F1034" s="118">
        <v>615</v>
      </c>
      <c r="H1034" s="120">
        <v>492</v>
      </c>
      <c r="I1034" s="162" t="e">
        <v>#N/A</v>
      </c>
    </row>
    <row r="1035" spans="1:9">
      <c r="A1035" t="s">
        <v>2050</v>
      </c>
      <c r="D1035" t="s">
        <v>352</v>
      </c>
      <c r="E1035" t="s">
        <v>2051</v>
      </c>
      <c r="F1035" s="118">
        <v>615</v>
      </c>
      <c r="H1035" s="120">
        <v>492</v>
      </c>
      <c r="I1035" s="162" t="e">
        <v>#N/A</v>
      </c>
    </row>
    <row r="1036" spans="1:9">
      <c r="A1036" t="s">
        <v>2052</v>
      </c>
      <c r="D1036" t="s">
        <v>352</v>
      </c>
      <c r="E1036" t="s">
        <v>2053</v>
      </c>
      <c r="F1036" s="118">
        <v>1025</v>
      </c>
      <c r="H1036" s="120">
        <v>820</v>
      </c>
      <c r="I1036" s="162" t="e">
        <v>#N/A</v>
      </c>
    </row>
    <row r="1037" spans="1:9">
      <c r="A1037" t="s">
        <v>2054</v>
      </c>
      <c r="D1037" t="s">
        <v>352</v>
      </c>
      <c r="E1037" t="s">
        <v>2055</v>
      </c>
      <c r="F1037" s="118">
        <v>1025</v>
      </c>
      <c r="H1037" s="120">
        <v>820</v>
      </c>
      <c r="I1037" s="162" t="e">
        <v>#N/A</v>
      </c>
    </row>
    <row r="1038" spans="1:9">
      <c r="A1038" t="s">
        <v>2056</v>
      </c>
      <c r="D1038" t="s">
        <v>352</v>
      </c>
      <c r="E1038" t="s">
        <v>2057</v>
      </c>
      <c r="F1038" s="118">
        <v>1025</v>
      </c>
      <c r="H1038" s="120">
        <v>820</v>
      </c>
      <c r="I1038" s="162" t="e">
        <v>#N/A</v>
      </c>
    </row>
    <row r="1039" spans="1:9">
      <c r="A1039" t="s">
        <v>2058</v>
      </c>
      <c r="D1039" t="s">
        <v>352</v>
      </c>
      <c r="E1039" t="s">
        <v>2059</v>
      </c>
      <c r="F1039" s="118">
        <v>1025</v>
      </c>
      <c r="H1039" s="120">
        <v>820</v>
      </c>
      <c r="I1039" s="162" t="e">
        <v>#N/A</v>
      </c>
    </row>
    <row r="1040" spans="1:9">
      <c r="A1040" t="s">
        <v>2060</v>
      </c>
      <c r="D1040" t="s">
        <v>352</v>
      </c>
      <c r="E1040" t="s">
        <v>2061</v>
      </c>
      <c r="F1040" s="118">
        <v>109.49</v>
      </c>
      <c r="H1040" s="120">
        <v>87.59</v>
      </c>
      <c r="I1040" s="162" t="e">
        <v>#N/A</v>
      </c>
    </row>
    <row r="1041" spans="1:9">
      <c r="A1041" t="s">
        <v>2062</v>
      </c>
      <c r="D1041" t="s">
        <v>352</v>
      </c>
      <c r="E1041" t="s">
        <v>2063</v>
      </c>
      <c r="F1041" s="118">
        <v>134.94</v>
      </c>
      <c r="H1041" s="120">
        <v>107.95</v>
      </c>
      <c r="I1041" s="162" t="e">
        <v>#N/A</v>
      </c>
    </row>
    <row r="1042" spans="1:9">
      <c r="A1042" t="s">
        <v>2064</v>
      </c>
      <c r="D1042" t="s">
        <v>352</v>
      </c>
      <c r="E1042" t="s">
        <v>2065</v>
      </c>
      <c r="F1042" s="118">
        <v>159.49</v>
      </c>
      <c r="H1042" s="120">
        <v>127.59</v>
      </c>
      <c r="I1042" s="162" t="e">
        <v>#N/A</v>
      </c>
    </row>
    <row r="1043" spans="1:9">
      <c r="A1043" t="s">
        <v>2066</v>
      </c>
      <c r="D1043" t="s">
        <v>352</v>
      </c>
      <c r="E1043" t="s">
        <v>2067</v>
      </c>
      <c r="F1043" s="118">
        <v>184.94</v>
      </c>
      <c r="H1043" s="120">
        <v>147.94999999999999</v>
      </c>
      <c r="I1043" s="162" t="e">
        <v>#N/A</v>
      </c>
    </row>
    <row r="1044" spans="1:9">
      <c r="A1044" t="s">
        <v>2068</v>
      </c>
      <c r="D1044" t="s">
        <v>352</v>
      </c>
      <c r="E1044" t="s">
        <v>2069</v>
      </c>
      <c r="F1044" s="118">
        <v>209.49</v>
      </c>
      <c r="H1044" s="120">
        <v>167.59</v>
      </c>
      <c r="I1044" s="162" t="e">
        <v>#N/A</v>
      </c>
    </row>
    <row r="1045" spans="1:9">
      <c r="A1045" t="s">
        <v>2070</v>
      </c>
      <c r="D1045" t="s">
        <v>352</v>
      </c>
      <c r="E1045" t="s">
        <v>2071</v>
      </c>
      <c r="F1045" s="118">
        <v>299.49</v>
      </c>
      <c r="H1045" s="120">
        <v>239.59</v>
      </c>
      <c r="I1045" s="162" t="e">
        <v>#N/A</v>
      </c>
    </row>
    <row r="1046" spans="1:9">
      <c r="A1046" t="s">
        <v>2072</v>
      </c>
      <c r="D1046" t="s">
        <v>352</v>
      </c>
      <c r="E1046" t="s">
        <v>2073</v>
      </c>
      <c r="F1046" s="118">
        <v>429.49</v>
      </c>
      <c r="H1046" s="120">
        <v>343.59</v>
      </c>
      <c r="I1046" s="162" t="e">
        <v>#N/A</v>
      </c>
    </row>
    <row r="1047" spans="1:9">
      <c r="A1047" t="s">
        <v>2074</v>
      </c>
      <c r="D1047" t="s">
        <v>352</v>
      </c>
      <c r="E1047" t="s">
        <v>2075</v>
      </c>
      <c r="F1047" s="118">
        <v>23.64</v>
      </c>
      <c r="H1047" s="120">
        <v>18.91</v>
      </c>
      <c r="I1047" s="162" t="e">
        <v>#N/A</v>
      </c>
    </row>
    <row r="1048" spans="1:9">
      <c r="A1048" t="s">
        <v>2076</v>
      </c>
      <c r="D1048" t="s">
        <v>352</v>
      </c>
      <c r="E1048" t="s">
        <v>2077</v>
      </c>
      <c r="F1048" s="118">
        <v>129.99</v>
      </c>
      <c r="H1048" s="120">
        <v>104</v>
      </c>
      <c r="I1048" s="162" t="e">
        <v>#N/A</v>
      </c>
    </row>
    <row r="1049" spans="1:9">
      <c r="A1049" t="s">
        <v>2076</v>
      </c>
      <c r="D1049" t="s">
        <v>352</v>
      </c>
      <c r="E1049" t="s">
        <v>2077</v>
      </c>
      <c r="F1049" s="118">
        <v>129.99</v>
      </c>
      <c r="H1049" s="120">
        <v>104</v>
      </c>
      <c r="I1049" s="162" t="e">
        <v>#N/A</v>
      </c>
    </row>
    <row r="1050" spans="1:9">
      <c r="A1050" t="s">
        <v>2078</v>
      </c>
      <c r="D1050" t="s">
        <v>352</v>
      </c>
      <c r="E1050" t="s">
        <v>2079</v>
      </c>
      <c r="F1050" s="118">
        <v>221.78</v>
      </c>
      <c r="H1050" s="120">
        <v>177.42</v>
      </c>
      <c r="I1050" s="162" t="e">
        <v>#N/A</v>
      </c>
    </row>
    <row r="1051" spans="1:9">
      <c r="A1051" t="s">
        <v>2080</v>
      </c>
      <c r="D1051" t="s">
        <v>352</v>
      </c>
      <c r="E1051" t="s">
        <v>2081</v>
      </c>
      <c r="F1051" s="118">
        <v>30.35</v>
      </c>
      <c r="H1051" s="120">
        <v>24.28</v>
      </c>
      <c r="I1051" s="162" t="e">
        <v>#N/A</v>
      </c>
    </row>
    <row r="1052" spans="1:9">
      <c r="A1052" t="s">
        <v>2082</v>
      </c>
      <c r="D1052" t="s">
        <v>352</v>
      </c>
      <c r="E1052" t="s">
        <v>2083</v>
      </c>
      <c r="F1052" s="118">
        <v>277.2</v>
      </c>
      <c r="H1052" s="120">
        <v>221.76</v>
      </c>
      <c r="I1052" s="162" t="e">
        <v>#N/A</v>
      </c>
    </row>
    <row r="1053" spans="1:9">
      <c r="A1053" t="s">
        <v>2084</v>
      </c>
      <c r="D1053" t="s">
        <v>352</v>
      </c>
      <c r="E1053" t="s">
        <v>2085</v>
      </c>
      <c r="F1053" s="118">
        <v>43.82</v>
      </c>
      <c r="H1053" s="120">
        <v>35.049999999999997</v>
      </c>
      <c r="I1053" s="162" t="e">
        <v>#N/A</v>
      </c>
    </row>
    <row r="1054" spans="1:9">
      <c r="A1054" t="s">
        <v>2086</v>
      </c>
      <c r="D1054" t="s">
        <v>352</v>
      </c>
      <c r="E1054" t="s">
        <v>2087</v>
      </c>
      <c r="F1054" s="118">
        <v>332.62</v>
      </c>
      <c r="H1054" s="120">
        <v>266.10000000000002</v>
      </c>
      <c r="I1054" s="162" t="e">
        <v>#N/A</v>
      </c>
    </row>
    <row r="1055" spans="1:9">
      <c r="A1055" t="s">
        <v>2088</v>
      </c>
      <c r="D1055" t="s">
        <v>352</v>
      </c>
      <c r="E1055" t="s">
        <v>2089</v>
      </c>
      <c r="F1055" s="118">
        <v>70.37</v>
      </c>
      <c r="H1055" s="120">
        <v>56.3</v>
      </c>
      <c r="I1055" s="162" t="e">
        <v>#N/A</v>
      </c>
    </row>
    <row r="1056" spans="1:9">
      <c r="A1056" t="s">
        <v>2090</v>
      </c>
      <c r="D1056" t="s">
        <v>352</v>
      </c>
      <c r="E1056" t="s">
        <v>2091</v>
      </c>
      <c r="F1056" s="118">
        <v>388.09</v>
      </c>
      <c r="H1056" s="120">
        <v>310.47000000000003</v>
      </c>
      <c r="I1056" s="162" t="e">
        <v>#N/A</v>
      </c>
    </row>
    <row r="1057" spans="1:9">
      <c r="A1057" t="s">
        <v>2092</v>
      </c>
      <c r="D1057" t="s">
        <v>352</v>
      </c>
      <c r="E1057" t="s">
        <v>2093</v>
      </c>
      <c r="F1057" s="118">
        <v>83.79</v>
      </c>
      <c r="H1057" s="120">
        <v>67.03</v>
      </c>
      <c r="I1057" s="162" t="e">
        <v>#N/A</v>
      </c>
    </row>
    <row r="1058" spans="1:9">
      <c r="A1058" t="s">
        <v>2094</v>
      </c>
      <c r="D1058" t="s">
        <v>352</v>
      </c>
      <c r="E1058" t="s">
        <v>2095</v>
      </c>
      <c r="F1058" s="118">
        <v>509.09</v>
      </c>
      <c r="H1058" s="120">
        <v>509.09</v>
      </c>
      <c r="I1058" s="162" t="e">
        <v>#N/A</v>
      </c>
    </row>
    <row r="1059" spans="1:9">
      <c r="A1059" t="s">
        <v>2096</v>
      </c>
      <c r="D1059" t="s">
        <v>352</v>
      </c>
      <c r="E1059" t="s">
        <v>2097</v>
      </c>
      <c r="F1059" s="118">
        <v>339.95</v>
      </c>
      <c r="H1059" s="120">
        <v>339.95</v>
      </c>
      <c r="I1059" s="162" t="e">
        <v>#N/A</v>
      </c>
    </row>
    <row r="1060" spans="1:9">
      <c r="A1060" t="s">
        <v>2098</v>
      </c>
      <c r="D1060" t="s">
        <v>352</v>
      </c>
      <c r="E1060" t="s">
        <v>2099</v>
      </c>
      <c r="F1060" s="118">
        <v>374.78</v>
      </c>
      <c r="H1060" s="120">
        <v>374.78</v>
      </c>
      <c r="I1060" s="162" t="e">
        <v>#N/A</v>
      </c>
    </row>
    <row r="1061" spans="1:9">
      <c r="A1061" t="s">
        <v>2100</v>
      </c>
      <c r="D1061" t="s">
        <v>352</v>
      </c>
      <c r="E1061" t="s">
        <v>2101</v>
      </c>
      <c r="F1061" s="118">
        <v>409.58</v>
      </c>
      <c r="H1061" s="120">
        <v>409.58</v>
      </c>
      <c r="I1061" s="162" t="e">
        <v>#N/A</v>
      </c>
    </row>
    <row r="1062" spans="1:9">
      <c r="A1062" t="s">
        <v>2102</v>
      </c>
      <c r="D1062" t="s">
        <v>352</v>
      </c>
      <c r="E1062" t="s">
        <v>2103</v>
      </c>
      <c r="F1062" s="118">
        <v>8</v>
      </c>
      <c r="H1062" s="120">
        <v>6.4</v>
      </c>
      <c r="I1062" s="162" t="e">
        <v>#N/A</v>
      </c>
    </row>
    <row r="1063" spans="1:9">
      <c r="A1063" t="s">
        <v>2104</v>
      </c>
      <c r="D1063" t="s">
        <v>352</v>
      </c>
      <c r="E1063" t="s">
        <v>2105</v>
      </c>
      <c r="F1063" s="118">
        <v>136.85</v>
      </c>
      <c r="H1063" s="120">
        <v>109.48</v>
      </c>
      <c r="I1063" s="162" t="e">
        <v>#N/A</v>
      </c>
    </row>
    <row r="1064" spans="1:9">
      <c r="A1064" t="s">
        <v>2106</v>
      </c>
      <c r="D1064" t="s">
        <v>352</v>
      </c>
      <c r="E1064" t="s">
        <v>2107</v>
      </c>
      <c r="F1064" s="118">
        <v>19.97</v>
      </c>
      <c r="H1064" s="120">
        <v>15.97</v>
      </c>
      <c r="I1064" s="162" t="e">
        <v>#N/A</v>
      </c>
    </row>
    <row r="1065" spans="1:9">
      <c r="A1065" t="s">
        <v>2108</v>
      </c>
      <c r="D1065" t="s">
        <v>352</v>
      </c>
      <c r="E1065" t="s">
        <v>2109</v>
      </c>
      <c r="F1065" s="118">
        <v>16.47</v>
      </c>
      <c r="H1065" s="120">
        <v>13.17</v>
      </c>
      <c r="I1065" s="162" t="e">
        <v>#N/A</v>
      </c>
    </row>
    <row r="1066" spans="1:9">
      <c r="A1066" t="s">
        <v>2110</v>
      </c>
      <c r="D1066" t="s">
        <v>352</v>
      </c>
      <c r="E1066" t="s">
        <v>2111</v>
      </c>
      <c r="F1066" s="118">
        <v>16.940000000000001</v>
      </c>
      <c r="H1066" s="120">
        <v>13.55</v>
      </c>
      <c r="I1066" s="162" t="e">
        <v>#N/A</v>
      </c>
    </row>
    <row r="1067" spans="1:9">
      <c r="A1067" t="s">
        <v>2112</v>
      </c>
      <c r="D1067" t="s">
        <v>352</v>
      </c>
      <c r="E1067" t="s">
        <v>2113</v>
      </c>
      <c r="F1067" s="118">
        <v>16.47</v>
      </c>
      <c r="H1067" s="120">
        <v>13.17</v>
      </c>
      <c r="I1067" s="162" t="e">
        <v>#N/A</v>
      </c>
    </row>
    <row r="1068" spans="1:9">
      <c r="A1068" t="s">
        <v>2114</v>
      </c>
      <c r="D1068" t="s">
        <v>352</v>
      </c>
      <c r="E1068" t="s">
        <v>2115</v>
      </c>
      <c r="F1068" s="118">
        <v>16.940000000000001</v>
      </c>
      <c r="H1068" s="120">
        <v>13.55</v>
      </c>
      <c r="I1068" s="162" t="e">
        <v>#N/A</v>
      </c>
    </row>
    <row r="1069" spans="1:9">
      <c r="A1069" t="s">
        <v>2116</v>
      </c>
      <c r="D1069" t="s">
        <v>352</v>
      </c>
      <c r="E1069" t="s">
        <v>2117</v>
      </c>
      <c r="F1069" s="118">
        <v>16.47</v>
      </c>
      <c r="H1069" s="120">
        <v>13.17</v>
      </c>
      <c r="I1069" s="162" t="e">
        <v>#N/A</v>
      </c>
    </row>
    <row r="1070" spans="1:9">
      <c r="A1070" t="s">
        <v>2118</v>
      </c>
      <c r="D1070" t="s">
        <v>352</v>
      </c>
      <c r="E1070" t="s">
        <v>2119</v>
      </c>
      <c r="F1070" s="118">
        <v>20.190000000000001</v>
      </c>
      <c r="H1070" s="120">
        <v>16.149999999999999</v>
      </c>
      <c r="I1070" s="162" t="e">
        <v>#N/A</v>
      </c>
    </row>
    <row r="1071" spans="1:9">
      <c r="A1071" t="s">
        <v>2120</v>
      </c>
      <c r="D1071" t="s">
        <v>352</v>
      </c>
      <c r="E1071" t="s">
        <v>2121</v>
      </c>
      <c r="F1071" s="118">
        <v>39.6</v>
      </c>
      <c r="H1071" s="120">
        <v>31.68</v>
      </c>
      <c r="I1071" s="162" t="e">
        <v>#N/A</v>
      </c>
    </row>
    <row r="1072" spans="1:9">
      <c r="A1072" t="s">
        <v>2122</v>
      </c>
      <c r="D1072" t="s">
        <v>352</v>
      </c>
      <c r="E1072" t="s">
        <v>2123</v>
      </c>
      <c r="F1072" s="118">
        <v>62.61</v>
      </c>
      <c r="H1072" s="120">
        <v>50.09</v>
      </c>
      <c r="I1072" s="162" t="e">
        <v>#N/A</v>
      </c>
    </row>
    <row r="1073" spans="1:9">
      <c r="A1073" t="s">
        <v>2124</v>
      </c>
      <c r="D1073" t="s">
        <v>352</v>
      </c>
      <c r="E1073" t="s">
        <v>2125</v>
      </c>
      <c r="F1073" s="118">
        <v>65.13</v>
      </c>
      <c r="H1073" s="120">
        <v>52.1</v>
      </c>
      <c r="I1073" s="162" t="e">
        <v>#N/A</v>
      </c>
    </row>
    <row r="1074" spans="1:9">
      <c r="A1074" t="s">
        <v>2126</v>
      </c>
      <c r="D1074" t="s">
        <v>352</v>
      </c>
      <c r="E1074" t="s">
        <v>2127</v>
      </c>
      <c r="F1074" s="118">
        <v>90.38</v>
      </c>
      <c r="H1074" s="120">
        <v>72.3</v>
      </c>
      <c r="I1074" s="162" t="e">
        <v>#N/A</v>
      </c>
    </row>
    <row r="1075" spans="1:9">
      <c r="A1075" t="s">
        <v>2128</v>
      </c>
      <c r="D1075" t="s">
        <v>352</v>
      </c>
      <c r="E1075" t="s">
        <v>2129</v>
      </c>
      <c r="F1075" s="118">
        <v>127.93</v>
      </c>
      <c r="H1075" s="120">
        <v>102.34</v>
      </c>
      <c r="I1075" s="162" t="e">
        <v>#N/A</v>
      </c>
    </row>
    <row r="1076" spans="1:9">
      <c r="A1076" t="s">
        <v>2130</v>
      </c>
      <c r="D1076" t="s">
        <v>352</v>
      </c>
      <c r="E1076" t="s">
        <v>2131</v>
      </c>
      <c r="F1076" s="118">
        <v>12</v>
      </c>
      <c r="H1076" s="120">
        <v>9.6</v>
      </c>
      <c r="I1076" s="162" t="e">
        <v>#N/A</v>
      </c>
    </row>
    <row r="1077" spans="1:9">
      <c r="A1077" t="s">
        <v>2132</v>
      </c>
      <c r="D1077" t="s">
        <v>352</v>
      </c>
      <c r="E1077" t="s">
        <v>2131</v>
      </c>
      <c r="F1077" s="118">
        <v>14</v>
      </c>
      <c r="H1077" s="120">
        <v>11.2</v>
      </c>
      <c r="I1077" s="162" t="e">
        <v>#N/A</v>
      </c>
    </row>
    <row r="1078" spans="1:9">
      <c r="A1078" t="s">
        <v>2133</v>
      </c>
      <c r="D1078" t="s">
        <v>352</v>
      </c>
      <c r="E1078" t="s">
        <v>2131</v>
      </c>
      <c r="F1078" s="118">
        <v>16</v>
      </c>
      <c r="H1078" s="120">
        <v>12.8</v>
      </c>
      <c r="I1078" s="162" t="e">
        <v>#N/A</v>
      </c>
    </row>
    <row r="1079" spans="1:9">
      <c r="A1079" t="s">
        <v>2134</v>
      </c>
      <c r="D1079" t="s">
        <v>352</v>
      </c>
      <c r="E1079" t="s">
        <v>2131</v>
      </c>
      <c r="F1079" s="118">
        <v>18</v>
      </c>
      <c r="H1079" s="120">
        <v>14.4</v>
      </c>
      <c r="I1079" s="162" t="e">
        <v>#N/A</v>
      </c>
    </row>
    <row r="1080" spans="1:9">
      <c r="A1080" t="s">
        <v>2135</v>
      </c>
      <c r="D1080" t="s">
        <v>352</v>
      </c>
      <c r="E1080" t="s">
        <v>2131</v>
      </c>
      <c r="F1080" s="118">
        <v>20</v>
      </c>
      <c r="H1080" s="120">
        <v>16</v>
      </c>
      <c r="I1080" s="162" t="e">
        <v>#N/A</v>
      </c>
    </row>
    <row r="1081" spans="1:9">
      <c r="A1081" t="s">
        <v>2136</v>
      </c>
      <c r="D1081" t="s">
        <v>352</v>
      </c>
      <c r="E1081" t="s">
        <v>2137</v>
      </c>
      <c r="F1081" s="118">
        <v>538.84</v>
      </c>
      <c r="H1081" s="120">
        <v>431.07</v>
      </c>
      <c r="I1081" s="162" t="e">
        <v>#N/A</v>
      </c>
    </row>
    <row r="1082" spans="1:9">
      <c r="A1082" t="s">
        <v>2138</v>
      </c>
      <c r="D1082" t="s">
        <v>352</v>
      </c>
      <c r="E1082" t="s">
        <v>2139</v>
      </c>
      <c r="F1082" s="118">
        <v>607.96</v>
      </c>
      <c r="H1082" s="120">
        <v>486.37</v>
      </c>
      <c r="I1082" s="162" t="e">
        <v>#N/A</v>
      </c>
    </row>
    <row r="1083" spans="1:9">
      <c r="A1083" t="s">
        <v>2140</v>
      </c>
      <c r="D1083" t="s">
        <v>352</v>
      </c>
      <c r="E1083" t="s">
        <v>2141</v>
      </c>
      <c r="F1083" s="118">
        <v>617.25</v>
      </c>
      <c r="H1083" s="120">
        <v>493.8</v>
      </c>
      <c r="I1083" s="162" t="e">
        <v>#N/A</v>
      </c>
    </row>
    <row r="1084" spans="1:9">
      <c r="A1084" t="s">
        <v>2142</v>
      </c>
      <c r="D1084" t="s">
        <v>352</v>
      </c>
      <c r="E1084" t="s">
        <v>2143</v>
      </c>
      <c r="F1084" s="118">
        <v>757.55</v>
      </c>
      <c r="H1084" s="120">
        <v>606.04</v>
      </c>
      <c r="I1084" s="162" t="e">
        <v>#N/A</v>
      </c>
    </row>
    <row r="1085" spans="1:9">
      <c r="A1085" t="s">
        <v>2144</v>
      </c>
      <c r="D1085" t="s">
        <v>352</v>
      </c>
      <c r="E1085" t="s">
        <v>2145</v>
      </c>
      <c r="F1085" s="118">
        <v>640.64</v>
      </c>
      <c r="H1085" s="120">
        <v>512.51</v>
      </c>
      <c r="I1085" s="162" t="e">
        <v>#N/A</v>
      </c>
    </row>
    <row r="1086" spans="1:9">
      <c r="A1086" t="s">
        <v>2146</v>
      </c>
      <c r="D1086" t="s">
        <v>352</v>
      </c>
      <c r="E1086" t="s">
        <v>2147</v>
      </c>
      <c r="F1086" s="118">
        <v>855.75</v>
      </c>
      <c r="H1086" s="120">
        <v>684.6</v>
      </c>
      <c r="I1086" s="162" t="e">
        <v>#N/A</v>
      </c>
    </row>
    <row r="1087" spans="1:9">
      <c r="A1087" t="s">
        <v>2148</v>
      </c>
      <c r="D1087" t="s">
        <v>352</v>
      </c>
      <c r="E1087" t="s">
        <v>2149</v>
      </c>
      <c r="F1087" s="118">
        <v>682.73</v>
      </c>
      <c r="H1087" s="120">
        <v>546.17999999999995</v>
      </c>
      <c r="I1087" s="162" t="e">
        <v>#N/A</v>
      </c>
    </row>
    <row r="1088" spans="1:9">
      <c r="A1088" t="s">
        <v>2150</v>
      </c>
      <c r="D1088" t="s">
        <v>352</v>
      </c>
      <c r="E1088" t="s">
        <v>2151</v>
      </c>
      <c r="F1088" s="118">
        <v>898.58</v>
      </c>
      <c r="H1088" s="120">
        <v>718.86</v>
      </c>
      <c r="I1088" s="162" t="e">
        <v>#N/A</v>
      </c>
    </row>
    <row r="1089" spans="1:9">
      <c r="A1089" t="s">
        <v>2152</v>
      </c>
      <c r="D1089" t="s">
        <v>352</v>
      </c>
      <c r="E1089" t="s">
        <v>2153</v>
      </c>
      <c r="F1089" s="118">
        <v>726.89</v>
      </c>
      <c r="H1089" s="120">
        <v>581.51</v>
      </c>
      <c r="I1089" s="162" t="e">
        <v>#N/A</v>
      </c>
    </row>
    <row r="1090" spans="1:9">
      <c r="A1090" t="s">
        <v>2154</v>
      </c>
      <c r="D1090" t="s">
        <v>352</v>
      </c>
      <c r="E1090" t="s">
        <v>2155</v>
      </c>
      <c r="F1090" s="118">
        <v>1109.29</v>
      </c>
      <c r="H1090" s="120">
        <v>887.43</v>
      </c>
      <c r="I1090" s="162" t="e">
        <v>#N/A</v>
      </c>
    </row>
    <row r="1091" spans="1:9">
      <c r="A1091" t="s">
        <v>2156</v>
      </c>
      <c r="D1091" t="s">
        <v>352</v>
      </c>
      <c r="E1091" t="s">
        <v>2157</v>
      </c>
      <c r="F1091" s="118">
        <v>106.23</v>
      </c>
      <c r="H1091" s="120">
        <v>84.99</v>
      </c>
      <c r="I1091" s="162" t="e">
        <v>#N/A</v>
      </c>
    </row>
    <row r="1092" spans="1:9">
      <c r="A1092" t="s">
        <v>2158</v>
      </c>
      <c r="D1092" t="s">
        <v>352</v>
      </c>
      <c r="E1092" t="s">
        <v>2159</v>
      </c>
      <c r="F1092" s="118">
        <v>44.1</v>
      </c>
      <c r="H1092" s="120">
        <v>35.28</v>
      </c>
      <c r="I1092" s="162" t="e">
        <v>#N/A</v>
      </c>
    </row>
    <row r="1093" spans="1:9">
      <c r="A1093" t="s">
        <v>2160</v>
      </c>
      <c r="D1093" t="s">
        <v>352</v>
      </c>
      <c r="E1093" t="s">
        <v>2161</v>
      </c>
      <c r="F1093" s="118">
        <v>92</v>
      </c>
      <c r="H1093" s="120">
        <v>73.599999999999994</v>
      </c>
      <c r="I1093" s="162" t="e">
        <v>#N/A</v>
      </c>
    </row>
    <row r="1094" spans="1:9">
      <c r="A1094" t="s">
        <v>2162</v>
      </c>
      <c r="D1094" t="s">
        <v>352</v>
      </c>
      <c r="E1094" t="s">
        <v>2163</v>
      </c>
      <c r="F1094" s="118">
        <v>355.45</v>
      </c>
      <c r="H1094" s="120">
        <v>284.36</v>
      </c>
      <c r="I1094" s="162" t="e">
        <v>#N/A</v>
      </c>
    </row>
    <row r="1095" spans="1:9">
      <c r="A1095" t="s">
        <v>2164</v>
      </c>
      <c r="D1095" t="s">
        <v>352</v>
      </c>
      <c r="E1095" t="s">
        <v>2165</v>
      </c>
      <c r="F1095" s="118">
        <v>599.82000000000005</v>
      </c>
      <c r="H1095" s="120">
        <v>479.86</v>
      </c>
      <c r="I1095" s="162" t="e">
        <v>#N/A</v>
      </c>
    </row>
    <row r="1096" spans="1:9">
      <c r="A1096" t="s">
        <v>2166</v>
      </c>
      <c r="D1096" t="s">
        <v>352</v>
      </c>
      <c r="E1096" t="s">
        <v>2167</v>
      </c>
      <c r="F1096" s="118">
        <v>244.37</v>
      </c>
      <c r="H1096" s="120">
        <v>195.5</v>
      </c>
      <c r="I1096" s="162" t="e">
        <v>#N/A</v>
      </c>
    </row>
    <row r="1097" spans="1:9">
      <c r="A1097" t="s">
        <v>2168</v>
      </c>
      <c r="D1097" t="s">
        <v>352</v>
      </c>
      <c r="E1097" t="s">
        <v>2169</v>
      </c>
      <c r="F1097" s="118">
        <v>244.8</v>
      </c>
      <c r="H1097" s="120">
        <v>159.12</v>
      </c>
      <c r="I1097" s="162" t="e">
        <v>#N/A</v>
      </c>
    </row>
    <row r="1098" spans="1:9">
      <c r="A1098" t="s">
        <v>2170</v>
      </c>
      <c r="D1098" t="s">
        <v>352</v>
      </c>
      <c r="E1098" t="s">
        <v>2171</v>
      </c>
      <c r="F1098" s="118">
        <v>1499.4</v>
      </c>
      <c r="H1098" s="120">
        <v>1499.4</v>
      </c>
      <c r="I1098" s="162" t="e">
        <v>#N/A</v>
      </c>
    </row>
    <row r="1099" spans="1:9">
      <c r="A1099" t="s">
        <v>2172</v>
      </c>
      <c r="D1099" t="s">
        <v>352</v>
      </c>
      <c r="E1099" t="s">
        <v>2173</v>
      </c>
      <c r="F1099" s="118">
        <v>1561.99</v>
      </c>
      <c r="H1099" s="120">
        <v>1561.99</v>
      </c>
      <c r="I1099" s="162" t="e">
        <v>#N/A</v>
      </c>
    </row>
    <row r="1100" spans="1:9">
      <c r="A1100" t="s">
        <v>2174</v>
      </c>
      <c r="D1100" t="s">
        <v>352</v>
      </c>
      <c r="E1100" t="s">
        <v>2175</v>
      </c>
      <c r="F1100" s="118">
        <v>1692.25</v>
      </c>
      <c r="H1100" s="120">
        <v>1692.25</v>
      </c>
      <c r="I1100" s="162" t="e">
        <v>#N/A</v>
      </c>
    </row>
    <row r="1101" spans="1:9">
      <c r="A1101" t="s">
        <v>2176</v>
      </c>
      <c r="D1101" t="s">
        <v>352</v>
      </c>
      <c r="E1101" t="s">
        <v>2177</v>
      </c>
      <c r="F1101" s="118">
        <v>1844.79</v>
      </c>
      <c r="H1101" s="120">
        <v>1844.79</v>
      </c>
      <c r="I1101" s="162" t="e">
        <v>#N/A</v>
      </c>
    </row>
    <row r="1102" spans="1:9">
      <c r="A1102" t="s">
        <v>2178</v>
      </c>
      <c r="D1102" t="s">
        <v>352</v>
      </c>
      <c r="E1102" t="s">
        <v>2179</v>
      </c>
      <c r="F1102" s="118">
        <v>2058.7600000000002</v>
      </c>
      <c r="H1102" s="120">
        <v>2058.7600000000002</v>
      </c>
      <c r="I1102" s="162" t="e">
        <v>#N/A</v>
      </c>
    </row>
    <row r="1103" spans="1:9">
      <c r="A1103" t="s">
        <v>2180</v>
      </c>
      <c r="D1103" t="s">
        <v>352</v>
      </c>
      <c r="E1103" t="s">
        <v>2181</v>
      </c>
      <c r="F1103" s="118">
        <v>2224.0100000000002</v>
      </c>
      <c r="H1103" s="120">
        <v>2224.0100000000002</v>
      </c>
      <c r="I1103" s="162" t="e">
        <v>#N/A</v>
      </c>
    </row>
    <row r="1104" spans="1:9">
      <c r="A1104" t="s">
        <v>2182</v>
      </c>
      <c r="D1104" t="s">
        <v>352</v>
      </c>
      <c r="E1104" t="s">
        <v>2183</v>
      </c>
      <c r="F1104" s="118">
        <v>2308.75</v>
      </c>
      <c r="H1104" s="120">
        <v>2308.75</v>
      </c>
      <c r="I1104" s="162" t="e">
        <v>#N/A</v>
      </c>
    </row>
    <row r="1105" spans="1:9">
      <c r="A1105" t="s">
        <v>2184</v>
      </c>
      <c r="D1105" t="s">
        <v>352</v>
      </c>
      <c r="E1105" t="s">
        <v>2185</v>
      </c>
      <c r="F1105" s="118">
        <v>2949.74</v>
      </c>
      <c r="H1105" s="120">
        <v>2949.74</v>
      </c>
      <c r="I1105" s="162" t="e">
        <v>#N/A</v>
      </c>
    </row>
    <row r="1106" spans="1:9">
      <c r="A1106" t="s">
        <v>2186</v>
      </c>
      <c r="D1106" t="s">
        <v>352</v>
      </c>
      <c r="E1106" t="s">
        <v>2187</v>
      </c>
      <c r="F1106" s="118">
        <v>3023.89</v>
      </c>
      <c r="H1106" s="120">
        <v>3023.89</v>
      </c>
      <c r="I1106" s="162" t="e">
        <v>#N/A</v>
      </c>
    </row>
    <row r="1107" spans="1:9">
      <c r="A1107" t="s">
        <v>2188</v>
      </c>
      <c r="D1107" t="s">
        <v>352</v>
      </c>
      <c r="E1107" t="s">
        <v>2189</v>
      </c>
      <c r="F1107" s="118">
        <v>3072.61</v>
      </c>
      <c r="H1107" s="120">
        <v>3072.61</v>
      </c>
      <c r="I1107" s="162" t="e">
        <v>#N/A</v>
      </c>
    </row>
    <row r="1108" spans="1:9">
      <c r="A1108" t="s">
        <v>2190</v>
      </c>
      <c r="D1108" t="s">
        <v>352</v>
      </c>
      <c r="E1108" t="s">
        <v>2191</v>
      </c>
      <c r="F1108" s="118">
        <v>3949.77</v>
      </c>
      <c r="H1108" s="120">
        <v>3949.77</v>
      </c>
      <c r="I1108" s="162" t="e">
        <v>#N/A</v>
      </c>
    </row>
    <row r="1109" spans="1:9">
      <c r="A1109" t="s">
        <v>2192</v>
      </c>
      <c r="D1109" t="s">
        <v>352</v>
      </c>
      <c r="E1109" t="s">
        <v>2193</v>
      </c>
      <c r="F1109" s="118">
        <v>4992.8500000000004</v>
      </c>
      <c r="H1109" s="120">
        <v>4992.8500000000004</v>
      </c>
      <c r="I1109" s="162" t="e">
        <v>#N/A</v>
      </c>
    </row>
    <row r="1110" spans="1:9">
      <c r="A1110" t="s">
        <v>2194</v>
      </c>
      <c r="D1110" t="s">
        <v>352</v>
      </c>
      <c r="E1110" t="s">
        <v>2195</v>
      </c>
      <c r="F1110" s="118">
        <v>487.97</v>
      </c>
      <c r="H1110" s="120">
        <v>390.38</v>
      </c>
      <c r="I1110" s="162" t="e">
        <v>#N/A</v>
      </c>
    </row>
    <row r="1111" spans="1:9">
      <c r="A1111" t="s">
        <v>2196</v>
      </c>
      <c r="D1111" t="s">
        <v>352</v>
      </c>
      <c r="E1111" t="s">
        <v>2197</v>
      </c>
      <c r="F1111" s="118">
        <v>487.97</v>
      </c>
      <c r="H1111" s="120">
        <v>390.38</v>
      </c>
      <c r="I1111" s="162" t="e">
        <v>#N/A</v>
      </c>
    </row>
    <row r="1112" spans="1:9">
      <c r="A1112" t="s">
        <v>2198</v>
      </c>
      <c r="D1112" t="s">
        <v>352</v>
      </c>
      <c r="E1112" t="s">
        <v>2199</v>
      </c>
      <c r="F1112" s="118">
        <v>487.97</v>
      </c>
      <c r="H1112" s="120">
        <v>390.38</v>
      </c>
      <c r="I1112" s="162" t="e">
        <v>#N/A</v>
      </c>
    </row>
    <row r="1113" spans="1:9">
      <c r="A1113" t="s">
        <v>2200</v>
      </c>
      <c r="D1113" t="s">
        <v>352</v>
      </c>
      <c r="E1113" t="s">
        <v>2201</v>
      </c>
      <c r="F1113" s="118">
        <v>829.47</v>
      </c>
      <c r="H1113" s="120">
        <v>663.57</v>
      </c>
      <c r="I1113" s="162" t="e">
        <v>#N/A</v>
      </c>
    </row>
    <row r="1114" spans="1:9">
      <c r="A1114" t="s">
        <v>2202</v>
      </c>
      <c r="D1114" t="s">
        <v>352</v>
      </c>
      <c r="E1114" t="s">
        <v>2203</v>
      </c>
      <c r="F1114" s="118">
        <v>829.47</v>
      </c>
      <c r="H1114" s="120">
        <v>663.57</v>
      </c>
      <c r="I1114" s="162" t="e">
        <v>#N/A</v>
      </c>
    </row>
    <row r="1115" spans="1:9">
      <c r="A1115" t="s">
        <v>2204</v>
      </c>
      <c r="D1115" t="s">
        <v>352</v>
      </c>
      <c r="E1115" t="s">
        <v>2205</v>
      </c>
      <c r="F1115" s="118">
        <v>829.47</v>
      </c>
      <c r="H1115" s="120">
        <v>663.57</v>
      </c>
      <c r="I1115" s="162" t="e">
        <v>#N/A</v>
      </c>
    </row>
    <row r="1116" spans="1:9">
      <c r="A1116" t="s">
        <v>2206</v>
      </c>
      <c r="D1116" t="s">
        <v>352</v>
      </c>
      <c r="E1116" t="s">
        <v>2207</v>
      </c>
      <c r="F1116" s="118">
        <v>897.75</v>
      </c>
      <c r="H1116" s="120">
        <v>807.98</v>
      </c>
      <c r="I1116" s="162" t="e">
        <v>#N/A</v>
      </c>
    </row>
    <row r="1117" spans="1:9">
      <c r="A1117" t="s">
        <v>2208</v>
      </c>
      <c r="D1117" t="s">
        <v>352</v>
      </c>
      <c r="E1117" t="s">
        <v>2209</v>
      </c>
      <c r="F1117" s="118">
        <v>209.95</v>
      </c>
      <c r="H1117" s="120">
        <v>188.96</v>
      </c>
      <c r="I1117" s="162" t="e">
        <v>#N/A</v>
      </c>
    </row>
    <row r="1118" spans="1:9">
      <c r="A1118" t="s">
        <v>2210</v>
      </c>
      <c r="D1118" t="s">
        <v>352</v>
      </c>
      <c r="E1118" t="s">
        <v>2211</v>
      </c>
      <c r="F1118" s="118">
        <v>322.14999999999998</v>
      </c>
      <c r="H1118" s="120">
        <v>289.94</v>
      </c>
      <c r="I1118" s="162" t="e">
        <v>#N/A</v>
      </c>
    </row>
    <row r="1119" spans="1:9">
      <c r="A1119" t="s">
        <v>2212</v>
      </c>
      <c r="D1119" t="s">
        <v>352</v>
      </c>
      <c r="E1119" t="s">
        <v>2213</v>
      </c>
      <c r="F1119" s="118">
        <v>487.24</v>
      </c>
      <c r="H1119" s="120">
        <v>438.52</v>
      </c>
      <c r="I1119" s="162" t="e">
        <v>#N/A</v>
      </c>
    </row>
    <row r="1120" spans="1:9">
      <c r="A1120" t="s">
        <v>2214</v>
      </c>
      <c r="D1120" t="s">
        <v>352</v>
      </c>
      <c r="E1120" t="s">
        <v>2215</v>
      </c>
      <c r="F1120" s="118">
        <v>147</v>
      </c>
      <c r="H1120" s="120">
        <v>147</v>
      </c>
      <c r="I1120" s="162" t="e">
        <v>#N/A</v>
      </c>
    </row>
    <row r="1121" spans="1:9">
      <c r="A1121" t="s">
        <v>2216</v>
      </c>
      <c r="D1121" t="s">
        <v>352</v>
      </c>
      <c r="E1121" t="s">
        <v>2217</v>
      </c>
      <c r="F1121" s="118">
        <v>255</v>
      </c>
      <c r="H1121" s="120">
        <v>255</v>
      </c>
      <c r="I1121" s="162" t="e">
        <v>#N/A</v>
      </c>
    </row>
    <row r="1122" spans="1:9">
      <c r="A1122" t="s">
        <v>2218</v>
      </c>
      <c r="D1122" t="s">
        <v>352</v>
      </c>
      <c r="E1122" t="s">
        <v>2219</v>
      </c>
      <c r="F1122" s="118">
        <v>351</v>
      </c>
      <c r="H1122" s="120">
        <v>351</v>
      </c>
      <c r="I1122" s="162" t="e">
        <v>#N/A</v>
      </c>
    </row>
    <row r="1123" spans="1:9">
      <c r="A1123" t="s">
        <v>2220</v>
      </c>
      <c r="D1123" t="s">
        <v>352</v>
      </c>
      <c r="E1123" t="s">
        <v>2221</v>
      </c>
      <c r="F1123" s="118">
        <v>12.75</v>
      </c>
      <c r="H1123" s="120">
        <v>10.199999999999999</v>
      </c>
      <c r="I1123" s="162" t="e">
        <v>#N/A</v>
      </c>
    </row>
    <row r="1124" spans="1:9">
      <c r="A1124" t="s">
        <v>2222</v>
      </c>
      <c r="D1124" t="s">
        <v>352</v>
      </c>
      <c r="E1124" t="s">
        <v>2223</v>
      </c>
      <c r="F1124" s="118">
        <v>15.75</v>
      </c>
      <c r="H1124" s="120">
        <v>12.6</v>
      </c>
      <c r="I1124" s="162" t="e">
        <v>#N/A</v>
      </c>
    </row>
    <row r="1125" spans="1:9">
      <c r="A1125" t="s">
        <v>2224</v>
      </c>
      <c r="D1125" t="s">
        <v>352</v>
      </c>
      <c r="E1125" t="s">
        <v>2225</v>
      </c>
      <c r="F1125" s="118">
        <v>18.75</v>
      </c>
      <c r="H1125" s="120">
        <v>15</v>
      </c>
      <c r="I1125" s="162" t="e">
        <v>#N/A</v>
      </c>
    </row>
    <row r="1126" spans="1:9">
      <c r="A1126" t="s">
        <v>2226</v>
      </c>
      <c r="D1126" t="s">
        <v>352</v>
      </c>
      <c r="E1126" t="s">
        <v>2227</v>
      </c>
      <c r="F1126" s="118">
        <v>24.75</v>
      </c>
      <c r="H1126" s="120">
        <v>19.8</v>
      </c>
      <c r="I1126" s="162" t="e">
        <v>#N/A</v>
      </c>
    </row>
    <row r="1127" spans="1:9">
      <c r="A1127" t="s">
        <v>2228</v>
      </c>
      <c r="D1127" t="s">
        <v>352</v>
      </c>
      <c r="E1127" t="s">
        <v>2229</v>
      </c>
      <c r="F1127" s="118">
        <v>9.9499999999999993</v>
      </c>
      <c r="H1127" s="120">
        <v>7.96</v>
      </c>
      <c r="I1127" s="162" t="e">
        <v>#N/A</v>
      </c>
    </row>
    <row r="1128" spans="1:9">
      <c r="A1128" t="s">
        <v>2230</v>
      </c>
      <c r="D1128" t="s">
        <v>352</v>
      </c>
      <c r="E1128" t="s">
        <v>2231</v>
      </c>
      <c r="F1128" s="118">
        <v>364.94</v>
      </c>
      <c r="H1128" s="120">
        <v>291.95</v>
      </c>
      <c r="I1128" s="162" t="e">
        <v>#N/A</v>
      </c>
    </row>
    <row r="1129" spans="1:9">
      <c r="A1129" t="s">
        <v>2232</v>
      </c>
      <c r="D1129" t="s">
        <v>352</v>
      </c>
      <c r="E1129" t="s">
        <v>2233</v>
      </c>
      <c r="F1129" s="118">
        <v>359.94</v>
      </c>
      <c r="H1129" s="120">
        <v>287.95</v>
      </c>
      <c r="I1129" s="162" t="e">
        <v>#N/A</v>
      </c>
    </row>
    <row r="1130" spans="1:9">
      <c r="A1130" t="s">
        <v>2234</v>
      </c>
      <c r="D1130" t="s">
        <v>352</v>
      </c>
      <c r="E1130" t="s">
        <v>2235</v>
      </c>
      <c r="F1130" s="118">
        <v>487.94</v>
      </c>
      <c r="H1130" s="120">
        <v>390.35</v>
      </c>
      <c r="I1130" s="162" t="e">
        <v>#N/A</v>
      </c>
    </row>
    <row r="1131" spans="1:9">
      <c r="A1131" t="s">
        <v>2236</v>
      </c>
      <c r="D1131" t="s">
        <v>352</v>
      </c>
      <c r="E1131" t="s">
        <v>2237</v>
      </c>
      <c r="F1131" s="118">
        <v>997.47</v>
      </c>
      <c r="H1131" s="120">
        <v>797.98</v>
      </c>
      <c r="I1131" s="162" t="e">
        <v>#N/A</v>
      </c>
    </row>
    <row r="1132" spans="1:9">
      <c r="A1132" t="s">
        <v>2238</v>
      </c>
      <c r="D1132" t="s">
        <v>352</v>
      </c>
      <c r="E1132" t="s">
        <v>2235</v>
      </c>
      <c r="F1132" s="118">
        <v>779.97</v>
      </c>
      <c r="H1132" s="120">
        <v>623.98</v>
      </c>
      <c r="I1132" s="162" t="e">
        <v>#N/A</v>
      </c>
    </row>
    <row r="1133" spans="1:9">
      <c r="A1133" t="s">
        <v>2239</v>
      </c>
      <c r="D1133" t="s">
        <v>352</v>
      </c>
      <c r="E1133" t="s">
        <v>2240</v>
      </c>
      <c r="F1133" s="118">
        <v>1019.97</v>
      </c>
      <c r="H1133" s="120">
        <v>815.98</v>
      </c>
      <c r="I1133" s="162" t="e">
        <v>#N/A</v>
      </c>
    </row>
    <row r="1134" spans="1:9">
      <c r="A1134" t="s">
        <v>2241</v>
      </c>
      <c r="D1134" t="s">
        <v>352</v>
      </c>
      <c r="E1134" t="s">
        <v>2242</v>
      </c>
      <c r="F1134" s="118">
        <v>1449</v>
      </c>
      <c r="H1134" s="120">
        <v>1159.2</v>
      </c>
      <c r="I1134" s="162" t="e">
        <v>#N/A</v>
      </c>
    </row>
    <row r="1135" spans="1:9">
      <c r="A1135" t="s">
        <v>2243</v>
      </c>
      <c r="D1135" t="s">
        <v>352</v>
      </c>
      <c r="E1135" t="s">
        <v>2244</v>
      </c>
      <c r="F1135" s="118">
        <v>1469</v>
      </c>
      <c r="H1135" s="120">
        <v>1175.2</v>
      </c>
      <c r="I1135" s="162" t="e">
        <v>#N/A</v>
      </c>
    </row>
    <row r="1136" spans="1:9">
      <c r="A1136" t="s">
        <v>2245</v>
      </c>
      <c r="D1136" t="s">
        <v>352</v>
      </c>
      <c r="E1136" t="s">
        <v>2246</v>
      </c>
      <c r="F1136" s="118">
        <v>1499</v>
      </c>
      <c r="H1136" s="120">
        <v>1199.2</v>
      </c>
      <c r="I1136" s="162" t="e">
        <v>#N/A</v>
      </c>
    </row>
    <row r="1137" spans="1:9">
      <c r="A1137" t="s">
        <v>2247</v>
      </c>
      <c r="D1137" t="s">
        <v>352</v>
      </c>
      <c r="E1137" t="s">
        <v>2248</v>
      </c>
      <c r="F1137" s="118">
        <v>1999</v>
      </c>
      <c r="H1137" s="120">
        <v>1599.2</v>
      </c>
      <c r="I1137" s="162" t="e">
        <v>#N/A</v>
      </c>
    </row>
    <row r="1138" spans="1:9">
      <c r="A1138" t="s">
        <v>2249</v>
      </c>
      <c r="D1138" t="s">
        <v>352</v>
      </c>
      <c r="E1138" t="s">
        <v>2250</v>
      </c>
      <c r="F1138" s="118">
        <v>2299</v>
      </c>
      <c r="H1138" s="120">
        <v>1839.2</v>
      </c>
      <c r="I1138" s="162" t="e">
        <v>#N/A</v>
      </c>
    </row>
    <row r="1139" spans="1:9">
      <c r="A1139" t="s">
        <v>2251</v>
      </c>
      <c r="D1139" t="s">
        <v>352</v>
      </c>
      <c r="E1139" t="s">
        <v>2252</v>
      </c>
      <c r="F1139" s="118">
        <v>2499</v>
      </c>
      <c r="H1139" s="120">
        <v>1999.2</v>
      </c>
      <c r="I1139" s="162" t="e">
        <v>#N/A</v>
      </c>
    </row>
    <row r="1140" spans="1:9">
      <c r="A1140" t="s">
        <v>2253</v>
      </c>
      <c r="D1140" t="s">
        <v>352</v>
      </c>
      <c r="E1140" t="s">
        <v>2254</v>
      </c>
      <c r="F1140" s="118">
        <v>2949</v>
      </c>
      <c r="H1140" s="120">
        <v>2359.1999999999998</v>
      </c>
      <c r="I1140" s="162" t="e">
        <v>#N/A</v>
      </c>
    </row>
    <row r="1141" spans="1:9">
      <c r="A1141" t="s">
        <v>2255</v>
      </c>
      <c r="D1141" t="s">
        <v>352</v>
      </c>
      <c r="E1141" t="s">
        <v>2256</v>
      </c>
      <c r="F1141" s="118">
        <v>3499</v>
      </c>
      <c r="H1141" s="120">
        <v>2799.2</v>
      </c>
      <c r="I1141" s="162" t="e">
        <v>#N/A</v>
      </c>
    </row>
    <row r="1142" spans="1:9">
      <c r="A1142" t="s">
        <v>2257</v>
      </c>
      <c r="D1142" t="s">
        <v>352</v>
      </c>
      <c r="E1142" t="s">
        <v>2258</v>
      </c>
      <c r="F1142" s="118">
        <v>3799</v>
      </c>
      <c r="H1142" s="120">
        <v>3039.2</v>
      </c>
      <c r="I1142" s="162" t="e">
        <v>#N/A</v>
      </c>
    </row>
    <row r="1143" spans="1:9">
      <c r="A1143" t="s">
        <v>2259</v>
      </c>
      <c r="D1143" t="s">
        <v>352</v>
      </c>
      <c r="E1143" t="s">
        <v>2260</v>
      </c>
      <c r="F1143" s="118">
        <v>4749</v>
      </c>
      <c r="H1143" s="120">
        <v>4749</v>
      </c>
      <c r="I1143" s="162" t="e">
        <v>#N/A</v>
      </c>
    </row>
    <row r="1144" spans="1:9">
      <c r="A1144" t="s">
        <v>2261</v>
      </c>
      <c r="D1144" t="s">
        <v>352</v>
      </c>
      <c r="E1144" t="s">
        <v>2242</v>
      </c>
      <c r="F1144" s="118">
        <v>1095</v>
      </c>
      <c r="H1144" s="120">
        <v>876</v>
      </c>
      <c r="I1144" s="162" t="e">
        <v>#N/A</v>
      </c>
    </row>
    <row r="1145" spans="1:9">
      <c r="A1145" t="s">
        <v>2262</v>
      </c>
      <c r="D1145" t="s">
        <v>352</v>
      </c>
      <c r="E1145" t="s">
        <v>2244</v>
      </c>
      <c r="F1145" s="118">
        <v>1175</v>
      </c>
      <c r="H1145" s="120">
        <v>940</v>
      </c>
      <c r="I1145" s="162" t="e">
        <v>#N/A</v>
      </c>
    </row>
    <row r="1146" spans="1:9">
      <c r="A1146" t="s">
        <v>2263</v>
      </c>
      <c r="D1146" t="s">
        <v>352</v>
      </c>
      <c r="E1146" t="s">
        <v>2246</v>
      </c>
      <c r="F1146" s="118">
        <v>1295</v>
      </c>
      <c r="H1146" s="120">
        <v>1036</v>
      </c>
      <c r="I1146" s="162" t="e">
        <v>#N/A</v>
      </c>
    </row>
    <row r="1147" spans="1:9">
      <c r="A1147" t="s">
        <v>2264</v>
      </c>
      <c r="D1147" t="s">
        <v>352</v>
      </c>
      <c r="E1147" t="e">
        <v>#N/A</v>
      </c>
      <c r="F1147" s="118">
        <v>1595</v>
      </c>
      <c r="H1147" s="120">
        <v>1276</v>
      </c>
      <c r="I1147" s="162" t="e">
        <v>#N/A</v>
      </c>
    </row>
    <row r="1148" spans="1:9">
      <c r="A1148" t="s">
        <v>2265</v>
      </c>
      <c r="D1148" t="s">
        <v>352</v>
      </c>
      <c r="E1148" t="s">
        <v>2250</v>
      </c>
      <c r="F1148" s="118">
        <v>1795</v>
      </c>
      <c r="H1148" s="120">
        <v>1436</v>
      </c>
      <c r="I1148" s="162" t="e">
        <v>#N/A</v>
      </c>
    </row>
    <row r="1149" spans="1:9">
      <c r="A1149" t="s">
        <v>2266</v>
      </c>
      <c r="D1149" t="s">
        <v>352</v>
      </c>
      <c r="E1149" t="s">
        <v>2252</v>
      </c>
      <c r="F1149" s="118">
        <v>1995</v>
      </c>
      <c r="H1149" s="120">
        <v>1596</v>
      </c>
      <c r="I1149" s="162" t="e">
        <v>#N/A</v>
      </c>
    </row>
    <row r="1150" spans="1:9">
      <c r="A1150" t="s">
        <v>2267</v>
      </c>
      <c r="D1150" t="s">
        <v>352</v>
      </c>
      <c r="E1150" t="s">
        <v>2268</v>
      </c>
      <c r="F1150" s="118">
        <v>154.44</v>
      </c>
      <c r="H1150" s="120">
        <v>154.44</v>
      </c>
      <c r="I1150" s="162" t="e">
        <v>#N/A</v>
      </c>
    </row>
    <row r="1151" spans="1:9">
      <c r="A1151" t="s">
        <v>2269</v>
      </c>
      <c r="D1151" t="s">
        <v>352</v>
      </c>
      <c r="E1151" t="s">
        <v>2270</v>
      </c>
      <c r="F1151" s="118">
        <v>24.99</v>
      </c>
      <c r="H1151" s="120">
        <v>19.989999999999998</v>
      </c>
      <c r="I1151" s="162" t="e">
        <v>#N/A</v>
      </c>
    </row>
    <row r="1152" spans="1:9">
      <c r="A1152" t="s">
        <v>2271</v>
      </c>
      <c r="D1152" t="s">
        <v>352</v>
      </c>
      <c r="E1152" t="s">
        <v>2272</v>
      </c>
      <c r="F1152" s="118">
        <v>48.49</v>
      </c>
      <c r="H1152" s="120">
        <v>38.79</v>
      </c>
      <c r="I1152" s="162" t="e">
        <v>#N/A</v>
      </c>
    </row>
    <row r="1153" spans="1:9">
      <c r="A1153" t="s">
        <v>2273</v>
      </c>
      <c r="D1153" t="s">
        <v>352</v>
      </c>
      <c r="E1153" t="s">
        <v>2274</v>
      </c>
      <c r="F1153" s="118">
        <v>48.49</v>
      </c>
      <c r="H1153" s="120">
        <v>38.79</v>
      </c>
      <c r="I1153" s="162" t="e">
        <v>#N/A</v>
      </c>
    </row>
    <row r="1154" spans="1:9">
      <c r="A1154" t="s">
        <v>2275</v>
      </c>
      <c r="D1154" t="s">
        <v>352</v>
      </c>
      <c r="E1154" t="s">
        <v>2276</v>
      </c>
      <c r="F1154" s="118">
        <v>48.49</v>
      </c>
      <c r="H1154" s="120">
        <v>38.79</v>
      </c>
      <c r="I1154" s="162" t="e">
        <v>#N/A</v>
      </c>
    </row>
    <row r="1155" spans="1:9">
      <c r="A1155" t="s">
        <v>2277</v>
      </c>
      <c r="D1155" t="s">
        <v>352</v>
      </c>
      <c r="E1155" t="s">
        <v>2272</v>
      </c>
      <c r="F1155" s="118">
        <v>48.49</v>
      </c>
      <c r="H1155" s="120">
        <v>38.79</v>
      </c>
      <c r="I1155" s="162" t="e">
        <v>#N/A</v>
      </c>
    </row>
    <row r="1156" spans="1:9">
      <c r="A1156" t="s">
        <v>2278</v>
      </c>
      <c r="D1156" t="s">
        <v>352</v>
      </c>
      <c r="E1156" t="s">
        <v>2279</v>
      </c>
      <c r="F1156" s="118">
        <v>54.97</v>
      </c>
      <c r="H1156" s="120">
        <v>43.98</v>
      </c>
      <c r="I1156" s="162" t="e">
        <v>#N/A</v>
      </c>
    </row>
    <row r="1157" spans="1:9">
      <c r="A1157" t="s">
        <v>2280</v>
      </c>
      <c r="D1157" t="s">
        <v>352</v>
      </c>
      <c r="E1157" t="s">
        <v>2281</v>
      </c>
      <c r="F1157" s="118">
        <v>59.47</v>
      </c>
      <c r="H1157" s="120">
        <v>47.58</v>
      </c>
      <c r="I1157" s="162" t="e">
        <v>#N/A</v>
      </c>
    </row>
    <row r="1158" spans="1:9">
      <c r="A1158" t="s">
        <v>2282</v>
      </c>
      <c r="D1158" t="s">
        <v>352</v>
      </c>
      <c r="E1158" t="s">
        <v>2283</v>
      </c>
      <c r="F1158" s="118">
        <v>94.47</v>
      </c>
      <c r="H1158" s="120">
        <v>75.569999999999993</v>
      </c>
      <c r="I1158" s="162" t="e">
        <v>#N/A</v>
      </c>
    </row>
    <row r="1159" spans="1:9">
      <c r="A1159" t="s">
        <v>2284</v>
      </c>
      <c r="D1159" t="s">
        <v>352</v>
      </c>
      <c r="E1159" t="s">
        <v>2285</v>
      </c>
      <c r="F1159" s="118">
        <v>114.47</v>
      </c>
      <c r="H1159" s="120">
        <v>91.58</v>
      </c>
      <c r="I1159" s="162" t="e">
        <v>#N/A</v>
      </c>
    </row>
    <row r="1160" spans="1:9">
      <c r="A1160" t="s">
        <v>2286</v>
      </c>
      <c r="D1160" t="s">
        <v>352</v>
      </c>
      <c r="E1160" t="s">
        <v>2287</v>
      </c>
      <c r="F1160" s="118">
        <v>129.47</v>
      </c>
      <c r="H1160" s="120">
        <v>103.58</v>
      </c>
      <c r="I1160" s="162" t="e">
        <v>#N/A</v>
      </c>
    </row>
    <row r="1161" spans="1:9">
      <c r="A1161" t="s">
        <v>2288</v>
      </c>
      <c r="D1161" t="s">
        <v>352</v>
      </c>
      <c r="E1161" t="s">
        <v>2289</v>
      </c>
      <c r="F1161" s="118">
        <v>159.47</v>
      </c>
      <c r="H1161" s="120">
        <v>127.58</v>
      </c>
      <c r="I1161" s="162" t="e">
        <v>#N/A</v>
      </c>
    </row>
    <row r="1162" spans="1:9">
      <c r="D1162" s="119"/>
    </row>
    <row r="1163" spans="1:9">
      <c r="D1163" s="119"/>
    </row>
    <row r="1164" spans="1:9">
      <c r="D1164" s="119"/>
    </row>
    <row r="1165" spans="1:9">
      <c r="D1165" s="119"/>
    </row>
    <row r="1166" spans="1:9">
      <c r="D1166" s="119"/>
    </row>
    <row r="1167" spans="1:9">
      <c r="D1167" s="119"/>
    </row>
    <row r="1168" spans="1:9">
      <c r="D1168" s="119"/>
    </row>
    <row r="1169" spans="4:4">
      <c r="D1169" s="119"/>
    </row>
    <row r="1170" spans="4:4">
      <c r="D1170" s="119"/>
    </row>
    <row r="1171" spans="4:4">
      <c r="D1171" s="119"/>
    </row>
    <row r="1172" spans="4:4">
      <c r="D1172" s="119"/>
    </row>
    <row r="1173" spans="4:4">
      <c r="D1173" s="119"/>
    </row>
    <row r="1174" spans="4:4">
      <c r="D1174" s="119"/>
    </row>
    <row r="1175" spans="4:4">
      <c r="D1175" s="119"/>
    </row>
    <row r="1176" spans="4:4">
      <c r="D1176" s="119"/>
    </row>
    <row r="1177" spans="4:4">
      <c r="D1177" s="119"/>
    </row>
    <row r="1178" spans="4:4">
      <c r="D1178" s="119"/>
    </row>
    <row r="1179" spans="4:4">
      <c r="D1179" s="119"/>
    </row>
    <row r="1180" spans="4:4">
      <c r="D1180" s="119"/>
    </row>
    <row r="1181" spans="4:4">
      <c r="D1181" s="119"/>
    </row>
    <row r="1182" spans="4:4">
      <c r="D1182" s="119"/>
    </row>
    <row r="1183" spans="4:4">
      <c r="D1183" s="119"/>
    </row>
    <row r="1184" spans="4:4">
      <c r="D1184" s="119"/>
    </row>
    <row r="1185" spans="4:4">
      <c r="D1185" s="119"/>
    </row>
    <row r="1186" spans="4:4">
      <c r="D1186" s="119"/>
    </row>
    <row r="1187" spans="4:4">
      <c r="D1187" s="119"/>
    </row>
    <row r="1188" spans="4:4">
      <c r="D1188" s="119"/>
    </row>
    <row r="1189" spans="4:4">
      <c r="D1189" s="119"/>
    </row>
    <row r="1190" spans="4:4">
      <c r="D1190" s="119"/>
    </row>
    <row r="1191" spans="4:4">
      <c r="D1191" s="119"/>
    </row>
    <row r="1192" spans="4:4">
      <c r="D1192" s="119"/>
    </row>
    <row r="1193" spans="4:4">
      <c r="D1193" s="119"/>
    </row>
    <row r="1194" spans="4:4">
      <c r="D1194" s="119"/>
    </row>
    <row r="1195" spans="4:4">
      <c r="D1195" s="119"/>
    </row>
    <row r="1196" spans="4:4">
      <c r="D1196" s="119"/>
    </row>
    <row r="1197" spans="4:4">
      <c r="D1197" s="119"/>
    </row>
    <row r="1198" spans="4:4">
      <c r="D1198" s="119"/>
    </row>
    <row r="1199" spans="4:4">
      <c r="D1199" s="119"/>
    </row>
    <row r="1200" spans="4:4">
      <c r="D1200" s="119"/>
    </row>
    <row r="1201" spans="4:4">
      <c r="D1201" s="119"/>
    </row>
    <row r="1202" spans="4:4">
      <c r="D1202" s="119"/>
    </row>
    <row r="1203" spans="4:4">
      <c r="D1203" s="119"/>
    </row>
    <row r="1204" spans="4:4">
      <c r="D1204" s="119"/>
    </row>
    <row r="1205" spans="4:4">
      <c r="D1205" s="119"/>
    </row>
    <row r="1206" spans="4:4">
      <c r="D1206" s="119"/>
    </row>
    <row r="1207" spans="4:4">
      <c r="D1207" s="119"/>
    </row>
    <row r="1208" spans="4:4">
      <c r="D1208" s="119"/>
    </row>
    <row r="1209" spans="4:4">
      <c r="D1209" s="119"/>
    </row>
    <row r="1210" spans="4:4">
      <c r="D1210" s="119"/>
    </row>
    <row r="1211" spans="4:4">
      <c r="D1211" s="119"/>
    </row>
    <row r="1212" spans="4:4">
      <c r="D1212" s="119"/>
    </row>
    <row r="1213" spans="4:4">
      <c r="D1213" s="119"/>
    </row>
    <row r="1214" spans="4:4">
      <c r="D1214" s="119"/>
    </row>
    <row r="1215" spans="4:4">
      <c r="D1215" s="119"/>
    </row>
    <row r="1218" spans="4:4">
      <c r="D1218" s="119"/>
    </row>
    <row r="1219" spans="4:4">
      <c r="D1219" s="119"/>
    </row>
    <row r="1220" spans="4:4">
      <c r="D1220" s="119"/>
    </row>
    <row r="1221" spans="4:4">
      <c r="D1221" s="119"/>
    </row>
    <row r="1222" spans="4:4">
      <c r="D1222" s="119"/>
    </row>
    <row r="1223" spans="4:4">
      <c r="D1223" s="119"/>
    </row>
    <row r="1224" spans="4:4">
      <c r="D1224" s="119"/>
    </row>
    <row r="1225" spans="4:4">
      <c r="D1225" s="119"/>
    </row>
    <row r="1226" spans="4:4">
      <c r="D1226" s="119"/>
    </row>
    <row r="1227" spans="4:4">
      <c r="D1227" s="119"/>
    </row>
    <row r="1228" spans="4:4">
      <c r="D1228" s="119"/>
    </row>
    <row r="1229" spans="4:4">
      <c r="D1229" s="119"/>
    </row>
    <row r="1230" spans="4:4">
      <c r="D1230" s="119"/>
    </row>
    <row r="1231" spans="4:4">
      <c r="D1231" s="119"/>
    </row>
    <row r="1232" spans="4:4">
      <c r="D1232" s="119"/>
    </row>
    <row r="1233" spans="4:4">
      <c r="D1233" s="119"/>
    </row>
    <row r="1234" spans="4:4">
      <c r="D1234" s="119"/>
    </row>
    <row r="1235" spans="4:4">
      <c r="D1235" s="119"/>
    </row>
    <row r="1236" spans="4:4">
      <c r="D1236" s="119"/>
    </row>
    <row r="1237" spans="4:4">
      <c r="D1237" s="119"/>
    </row>
    <row r="1238" spans="4:4">
      <c r="D1238" s="119"/>
    </row>
    <row r="1239" spans="4:4">
      <c r="D1239" s="119"/>
    </row>
    <row r="1240" spans="4:4">
      <c r="D1240" s="119"/>
    </row>
    <row r="1246" spans="4:4">
      <c r="D1246" s="119"/>
    </row>
    <row r="1247" spans="4:4">
      <c r="D1247" s="119"/>
    </row>
    <row r="1248" spans="4:4">
      <c r="D1248" s="119"/>
    </row>
    <row r="1249" spans="4:4">
      <c r="D1249" s="119"/>
    </row>
    <row r="1250" spans="4:4">
      <c r="D1250" s="119"/>
    </row>
    <row r="1251" spans="4:4">
      <c r="D1251" s="119"/>
    </row>
    <row r="1252" spans="4:4">
      <c r="D1252" s="119"/>
    </row>
    <row r="1253" spans="4:4">
      <c r="D1253" s="119"/>
    </row>
    <row r="1254" spans="4:4">
      <c r="D1254" s="119"/>
    </row>
    <row r="1255" spans="4:4">
      <c r="D1255" s="119"/>
    </row>
    <row r="1256" spans="4:4">
      <c r="D1256" s="119"/>
    </row>
    <row r="1257" spans="4:4">
      <c r="D1257" s="119"/>
    </row>
    <row r="1258" spans="4:4">
      <c r="D1258" s="119"/>
    </row>
    <row r="1259" spans="4:4">
      <c r="D1259" s="119"/>
    </row>
    <row r="1260" spans="4:4">
      <c r="D1260" s="119"/>
    </row>
    <row r="1261" spans="4:4">
      <c r="D1261" s="119"/>
    </row>
    <row r="1262" spans="4:4">
      <c r="D1262" s="119"/>
    </row>
    <row r="1263" spans="4:4">
      <c r="D1263" s="119"/>
    </row>
    <row r="1264" spans="4:4">
      <c r="D1264" s="119"/>
    </row>
    <row r="1265" spans="4:4">
      <c r="D1265" s="119"/>
    </row>
    <row r="1266" spans="4:4">
      <c r="D1266" s="119"/>
    </row>
    <row r="1267" spans="4:4">
      <c r="D1267" s="119"/>
    </row>
    <row r="1268" spans="4:4">
      <c r="D1268" s="119"/>
    </row>
    <row r="1269" spans="4:4">
      <c r="D1269" s="119"/>
    </row>
    <row r="1270" spans="4:4">
      <c r="D1270" s="119"/>
    </row>
    <row r="1271" spans="4:4">
      <c r="D1271" s="119"/>
    </row>
    <row r="1272" spans="4:4">
      <c r="D1272" s="119"/>
    </row>
    <row r="1273" spans="4:4">
      <c r="D1273" s="119"/>
    </row>
    <row r="1274" spans="4:4">
      <c r="D1274" s="119"/>
    </row>
    <row r="1275" spans="4:4">
      <c r="D1275" s="119"/>
    </row>
    <row r="1276" spans="4:4">
      <c r="D1276" s="119"/>
    </row>
    <row r="1277" spans="4:4">
      <c r="D1277" s="119"/>
    </row>
    <row r="1278" spans="4:4">
      <c r="D1278" s="119"/>
    </row>
    <row r="1279" spans="4:4">
      <c r="D1279" s="119"/>
    </row>
    <row r="1280" spans="4:4">
      <c r="D1280" s="119"/>
    </row>
    <row r="1281" spans="4:4">
      <c r="D1281" s="119"/>
    </row>
    <row r="1282" spans="4:4">
      <c r="D1282" s="119"/>
    </row>
    <row r="1283" spans="4:4">
      <c r="D1283" s="119"/>
    </row>
    <row r="1284" spans="4:4">
      <c r="D1284" s="119"/>
    </row>
    <row r="1285" spans="4:4">
      <c r="D1285" s="119"/>
    </row>
    <row r="1286" spans="4:4">
      <c r="D1286" s="119"/>
    </row>
    <row r="1287" spans="4:4">
      <c r="D1287" s="119"/>
    </row>
    <row r="1288" spans="4:4">
      <c r="D1288" s="119"/>
    </row>
    <row r="1289" spans="4:4">
      <c r="D1289" s="119"/>
    </row>
    <row r="1290" spans="4:4">
      <c r="D1290" s="119"/>
    </row>
    <row r="1291" spans="4:4">
      <c r="D1291" s="119"/>
    </row>
    <row r="1292" spans="4:4">
      <c r="D1292" s="119"/>
    </row>
    <row r="1293" spans="4:4">
      <c r="D1293" s="119"/>
    </row>
    <row r="1294" spans="4:4">
      <c r="D1294" s="119"/>
    </row>
    <row r="1295" spans="4:4">
      <c r="D1295" s="119"/>
    </row>
    <row r="1296" spans="4:4">
      <c r="D1296" s="119"/>
    </row>
    <row r="1297" spans="4:4">
      <c r="D1297" s="119"/>
    </row>
    <row r="1298" spans="4:4">
      <c r="D1298" s="119"/>
    </row>
    <row r="1299" spans="4:4">
      <c r="D1299" s="119"/>
    </row>
    <row r="1300" spans="4:4">
      <c r="D1300" s="119"/>
    </row>
    <row r="1301" spans="4:4">
      <c r="D1301" s="119"/>
    </row>
    <row r="1302" spans="4:4">
      <c r="D1302" s="119"/>
    </row>
    <row r="1303" spans="4:4">
      <c r="D1303" s="119"/>
    </row>
    <row r="1304" spans="4:4">
      <c r="D1304" s="119"/>
    </row>
    <row r="1305" spans="4:4">
      <c r="D1305" s="119"/>
    </row>
    <row r="1306" spans="4:4">
      <c r="D1306" s="119"/>
    </row>
    <row r="1307" spans="4:4">
      <c r="D1307" s="119"/>
    </row>
    <row r="1308" spans="4:4">
      <c r="D1308" s="119"/>
    </row>
    <row r="1309" spans="4:4">
      <c r="D1309" s="119"/>
    </row>
    <row r="1310" spans="4:4">
      <c r="D1310" s="119"/>
    </row>
    <row r="1311" spans="4:4">
      <c r="D1311" s="119"/>
    </row>
    <row r="1312" spans="4:4">
      <c r="D1312" s="119"/>
    </row>
    <row r="1313" spans="4:4">
      <c r="D1313" s="119"/>
    </row>
    <row r="1314" spans="4:4">
      <c r="D1314" s="119"/>
    </row>
    <row r="1315" spans="4:4">
      <c r="D1315" s="119"/>
    </row>
    <row r="1316" spans="4:4">
      <c r="D1316" s="119"/>
    </row>
    <row r="1317" spans="4:4">
      <c r="D1317" s="119"/>
    </row>
    <row r="1318" spans="4:4">
      <c r="D1318" s="119"/>
    </row>
    <row r="1320" spans="4:4">
      <c r="D1320" s="119"/>
    </row>
    <row r="1321" spans="4:4">
      <c r="D1321" s="119"/>
    </row>
    <row r="1322" spans="4:4">
      <c r="D1322" s="119"/>
    </row>
    <row r="1323" spans="4:4">
      <c r="D1323" s="119"/>
    </row>
    <row r="1324" spans="4:4">
      <c r="D1324" s="119"/>
    </row>
    <row r="1325" spans="4:4">
      <c r="D1325" s="119"/>
    </row>
    <row r="1326" spans="4:4">
      <c r="D1326" s="119"/>
    </row>
    <row r="1327" spans="4:4">
      <c r="D1327" s="119"/>
    </row>
    <row r="1328" spans="4:4">
      <c r="D1328" s="119"/>
    </row>
    <row r="1329" spans="4:4">
      <c r="D1329" s="119"/>
    </row>
    <row r="1330" spans="4:4">
      <c r="D1330" s="119"/>
    </row>
    <row r="1331" spans="4:4">
      <c r="D1331" s="119"/>
    </row>
    <row r="1332" spans="4:4">
      <c r="D1332" s="119"/>
    </row>
    <row r="1333" spans="4:4">
      <c r="D1333" s="119"/>
    </row>
    <row r="1334" spans="4:4">
      <c r="D1334" s="119"/>
    </row>
    <row r="1335" spans="4:4">
      <c r="D1335" s="119"/>
    </row>
    <row r="1351" spans="4:4">
      <c r="D1351" s="119"/>
    </row>
    <row r="1352" spans="4:4">
      <c r="D1352" s="119"/>
    </row>
    <row r="1353" spans="4:4">
      <c r="D1353" s="119"/>
    </row>
    <row r="1354" spans="4:4">
      <c r="D1354" s="119"/>
    </row>
    <row r="1355" spans="4:4">
      <c r="D1355" s="119"/>
    </row>
    <row r="1356" spans="4:4">
      <c r="D1356" s="119"/>
    </row>
    <row r="1357" spans="4:4">
      <c r="D1357" s="119"/>
    </row>
    <row r="1358" spans="4:4">
      <c r="D1358" s="119"/>
    </row>
    <row r="1359" spans="4:4">
      <c r="D1359" s="119"/>
    </row>
    <row r="1360" spans="4:4">
      <c r="D1360" s="119"/>
    </row>
    <row r="1361" spans="4:4">
      <c r="D1361" s="119"/>
    </row>
    <row r="1362" spans="4:4">
      <c r="D1362" s="119"/>
    </row>
    <row r="1363" spans="4:4">
      <c r="D1363" s="119"/>
    </row>
    <row r="1364" spans="4:4">
      <c r="D1364" s="119"/>
    </row>
    <row r="1365" spans="4:4">
      <c r="D1365" s="119"/>
    </row>
    <row r="1366" spans="4:4">
      <c r="D1366" s="119"/>
    </row>
    <row r="1367" spans="4:4">
      <c r="D1367" s="119"/>
    </row>
    <row r="1368" spans="4:4">
      <c r="D1368" s="119"/>
    </row>
    <row r="1369" spans="4:4">
      <c r="D1369" s="119"/>
    </row>
    <row r="1370" spans="4:4">
      <c r="D1370" s="119"/>
    </row>
    <row r="1371" spans="4:4">
      <c r="D1371" s="119"/>
    </row>
    <row r="1372" spans="4:4">
      <c r="D1372" s="119"/>
    </row>
    <row r="1373" spans="4:4">
      <c r="D1373" s="119"/>
    </row>
    <row r="1374" spans="4:4">
      <c r="D1374" s="119"/>
    </row>
    <row r="1375" spans="4:4">
      <c r="D1375" s="119"/>
    </row>
    <row r="1376" spans="4:4">
      <c r="D1376" s="119"/>
    </row>
    <row r="1377" spans="4:4">
      <c r="D1377" s="119"/>
    </row>
    <row r="1409" spans="4:4">
      <c r="D1409" s="119"/>
    </row>
    <row r="1410" spans="4:4">
      <c r="D1410" s="119"/>
    </row>
    <row r="1411" spans="4:4">
      <c r="D1411" s="119"/>
    </row>
    <row r="1412" spans="4:4">
      <c r="D1412" s="119"/>
    </row>
    <row r="1413" spans="4:4">
      <c r="D1413" s="119"/>
    </row>
    <row r="1414" spans="4:4">
      <c r="D1414" s="119"/>
    </row>
    <row r="1415" spans="4:4">
      <c r="D1415" s="119"/>
    </row>
    <row r="1416" spans="4:4">
      <c r="D1416" s="119"/>
    </row>
    <row r="1417" spans="4:4">
      <c r="D1417" s="119"/>
    </row>
    <row r="1418" spans="4:4">
      <c r="D1418" s="119"/>
    </row>
    <row r="1419" spans="4:4">
      <c r="D1419" s="119"/>
    </row>
    <row r="1420" spans="4:4">
      <c r="D1420" s="119"/>
    </row>
    <row r="1421" spans="4:4">
      <c r="D1421" s="119"/>
    </row>
    <row r="1422" spans="4:4">
      <c r="D1422" s="119"/>
    </row>
    <row r="1423" spans="4:4">
      <c r="D1423" s="119"/>
    </row>
    <row r="1424" spans="4:4">
      <c r="D1424" s="119"/>
    </row>
    <row r="1425" spans="4:4">
      <c r="D1425" s="119"/>
    </row>
    <row r="1426" spans="4:4">
      <c r="D1426" s="119"/>
    </row>
    <row r="1427" spans="4:4">
      <c r="D1427" s="119"/>
    </row>
    <row r="1428" spans="4:4">
      <c r="D1428" s="119"/>
    </row>
    <row r="1429" spans="4:4">
      <c r="D1429" s="119"/>
    </row>
    <row r="1430" spans="4:4">
      <c r="D1430" s="119"/>
    </row>
    <row r="1431" spans="4:4">
      <c r="D1431" s="119"/>
    </row>
    <row r="1432" spans="4:4">
      <c r="D1432" s="119"/>
    </row>
    <row r="1433" spans="4:4">
      <c r="D1433" s="119"/>
    </row>
    <row r="1434" spans="4:4">
      <c r="D1434" s="119"/>
    </row>
    <row r="1435" spans="4:4">
      <c r="D1435" s="119"/>
    </row>
    <row r="1436" spans="4:4">
      <c r="D1436" s="119"/>
    </row>
    <row r="1437" spans="4:4">
      <c r="D1437" s="119"/>
    </row>
    <row r="1438" spans="4:4">
      <c r="D1438" s="119"/>
    </row>
    <row r="1439" spans="4:4">
      <c r="D1439" s="119"/>
    </row>
    <row r="1440" spans="4:4">
      <c r="D1440" s="119"/>
    </row>
    <row r="1441" spans="4:4">
      <c r="D1441" s="119"/>
    </row>
    <row r="1442" spans="4:4">
      <c r="D1442" s="119"/>
    </row>
    <row r="1443" spans="4:4">
      <c r="D1443" s="119"/>
    </row>
  </sheetData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  <ForCustomer_x003a_ xmlns="4403f5c9-7e89-41c3-89cb-e0593acc03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9" ma:contentTypeDescription="Create a new document." ma:contentTypeScope="" ma:versionID="d4282216af6582f9ec3ad735c289fcf2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46dc961bb759e9a0e0f2fe4a50fd1f24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ForCustomer_x003a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Customer_x003a_" ma:index="26" nillable="true" ma:displayName="For Customer:" ma:description="Global Industrial customer. Likely one time use." ma:format="Dropdown" ma:internalName="ForCustomer_x003a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4CBBC-36AB-4EEC-A7E2-8C40D7A7DE68}"/>
</file>

<file path=customXml/itemProps2.xml><?xml version="1.0" encoding="utf-8"?>
<ds:datastoreItem xmlns:ds="http://schemas.openxmlformats.org/officeDocument/2006/customXml" ds:itemID="{937F192F-A264-44A7-8317-745BB2513928}"/>
</file>

<file path=customXml/itemProps3.xml><?xml version="1.0" encoding="utf-8"?>
<ds:datastoreItem xmlns:ds="http://schemas.openxmlformats.org/officeDocument/2006/customXml" ds:itemID="{23A86354-CB25-4B32-ADB2-2497D272AA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ENGINEERED SPECIALTIES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Thomas Richards (Rapid Air)</cp:lastModifiedBy>
  <cp:revision/>
  <dcterms:created xsi:type="dcterms:W3CDTF">2007-12-23T15:42:30Z</dcterms:created>
  <dcterms:modified xsi:type="dcterms:W3CDTF">2025-01-17T14:52:52Z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Jet Reports Function Literals">
    <vt:lpwstr>,	;	,	{	}	[@[{0}]]	1033	1033</vt:lpwstr>
  </property>
  <property fmtid="{D5CDD505-2E9C-101B-9397-08002B2CF9AE}" pid="11" name="MediaServiceImageTags">
    <vt:lpwstr/>
  </property>
</Properties>
</file>