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NDY\PRICE INCREASE\"/>
    </mc:Choice>
  </mc:AlternateContent>
  <xr:revisionPtr revIDLastSave="0" documentId="13_ncr:1_{AEE9F732-4299-4AD8-92D6-FE93C9C79CF0}" xr6:coauthVersionLast="46" xr6:coauthVersionMax="46" xr10:uidLastSave="{00000000-0000-0000-0000-000000000000}"/>
  <bookViews>
    <workbookView xWindow="28680" yWindow="-255" windowWidth="29040" windowHeight="15840" xr2:uid="{DDF8DC90-5C3C-4AE9-B169-E5255409688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9" i="1" l="1"/>
  <c r="F203" i="1"/>
  <c r="G203" i="1" s="1"/>
  <c r="C203" i="1"/>
  <c r="E203" i="1" s="1"/>
  <c r="B203" i="1"/>
  <c r="F208" i="1" l="1"/>
  <c r="G208" i="1" s="1"/>
  <c r="C208" i="1"/>
  <c r="E208" i="1" s="1"/>
  <c r="B208" i="1"/>
  <c r="F207" i="1"/>
  <c r="G207" i="1" s="1"/>
  <c r="C207" i="1"/>
  <c r="E207" i="1" s="1"/>
  <c r="E210" i="1" s="1"/>
  <c r="B207" i="1"/>
  <c r="F205" i="1"/>
  <c r="G205" i="1" s="1"/>
  <c r="C205" i="1"/>
  <c r="E205" i="1" s="1"/>
  <c r="B205" i="1"/>
  <c r="F204" i="1"/>
  <c r="G204" i="1" s="1"/>
  <c r="C204" i="1"/>
  <c r="E204" i="1" s="1"/>
  <c r="B204" i="1"/>
  <c r="F201" i="1"/>
  <c r="G201" i="1" s="1"/>
  <c r="C201" i="1"/>
  <c r="E201" i="1" s="1"/>
  <c r="B201" i="1"/>
  <c r="F200" i="1"/>
  <c r="G200" i="1" s="1"/>
  <c r="C200" i="1"/>
  <c r="E200" i="1" s="1"/>
  <c r="B200" i="1"/>
  <c r="F199" i="1"/>
  <c r="G199" i="1" s="1"/>
  <c r="C199" i="1"/>
  <c r="E199" i="1" s="1"/>
  <c r="B199" i="1"/>
  <c r="F198" i="1"/>
  <c r="G198" i="1" s="1"/>
  <c r="C198" i="1"/>
  <c r="E198" i="1" s="1"/>
  <c r="B198" i="1"/>
  <c r="F197" i="1"/>
  <c r="G197" i="1" s="1"/>
  <c r="C197" i="1"/>
  <c r="E197" i="1" s="1"/>
  <c r="B197" i="1"/>
  <c r="F196" i="1"/>
  <c r="G196" i="1" s="1"/>
  <c r="C196" i="1"/>
  <c r="E196" i="1" s="1"/>
  <c r="B196" i="1"/>
  <c r="F195" i="1"/>
  <c r="G195" i="1" s="1"/>
  <c r="C195" i="1"/>
  <c r="E195" i="1" s="1"/>
  <c r="B195" i="1"/>
  <c r="F194" i="1"/>
  <c r="G194" i="1" s="1"/>
  <c r="C194" i="1"/>
  <c r="E194" i="1" s="1"/>
  <c r="B194" i="1"/>
  <c r="F193" i="1"/>
  <c r="G193" i="1" s="1"/>
  <c r="C193" i="1"/>
  <c r="E193" i="1" s="1"/>
  <c r="B193" i="1"/>
  <c r="F192" i="1"/>
  <c r="G192" i="1" s="1"/>
  <c r="C192" i="1"/>
  <c r="E192" i="1" s="1"/>
  <c r="B192" i="1"/>
  <c r="F191" i="1"/>
  <c r="G191" i="1" s="1"/>
  <c r="C191" i="1"/>
  <c r="E191" i="1" s="1"/>
  <c r="B191" i="1"/>
  <c r="F189" i="1"/>
  <c r="G189" i="1" s="1"/>
  <c r="C189" i="1"/>
  <c r="E189" i="1" s="1"/>
  <c r="B189" i="1"/>
  <c r="F188" i="1"/>
  <c r="G188" i="1" s="1"/>
  <c r="C188" i="1"/>
  <c r="E188" i="1" s="1"/>
  <c r="B188" i="1"/>
  <c r="F187" i="1"/>
  <c r="G187" i="1" s="1"/>
  <c r="C187" i="1"/>
  <c r="E187" i="1" s="1"/>
  <c r="B187" i="1"/>
  <c r="F186" i="1"/>
  <c r="G186" i="1" s="1"/>
  <c r="C186" i="1"/>
  <c r="E186" i="1" s="1"/>
  <c r="B186" i="1"/>
  <c r="F178" i="1"/>
  <c r="G178" i="1" s="1"/>
  <c r="C178" i="1"/>
  <c r="E178" i="1" s="1"/>
  <c r="B178" i="1"/>
  <c r="F185" i="1"/>
  <c r="G185" i="1" s="1"/>
  <c r="C185" i="1"/>
  <c r="E185" i="1" s="1"/>
  <c r="B185" i="1"/>
  <c r="F184" i="1"/>
  <c r="G184" i="1" s="1"/>
  <c r="C184" i="1"/>
  <c r="E184" i="1" s="1"/>
  <c r="B184" i="1"/>
  <c r="F183" i="1"/>
  <c r="G183" i="1" s="1"/>
  <c r="C183" i="1"/>
  <c r="E183" i="1" s="1"/>
  <c r="B183" i="1"/>
  <c r="F182" i="1"/>
  <c r="G182" i="1" s="1"/>
  <c r="C182" i="1"/>
  <c r="E182" i="1" s="1"/>
  <c r="B182" i="1"/>
  <c r="F181" i="1"/>
  <c r="G181" i="1" s="1"/>
  <c r="C181" i="1"/>
  <c r="E181" i="1" s="1"/>
  <c r="B181" i="1"/>
  <c r="F180" i="1"/>
  <c r="G180" i="1" s="1"/>
  <c r="C180" i="1"/>
  <c r="E180" i="1" s="1"/>
  <c r="B180" i="1"/>
  <c r="F179" i="1"/>
  <c r="G179" i="1" s="1"/>
  <c r="C179" i="1"/>
  <c r="E179" i="1" s="1"/>
  <c r="B179" i="1"/>
  <c r="F174" i="1"/>
  <c r="G174" i="1" s="1"/>
  <c r="C174" i="1"/>
  <c r="E174" i="1" s="1"/>
  <c r="B174" i="1"/>
  <c r="F173" i="1"/>
  <c r="G173" i="1" s="1"/>
  <c r="C173" i="1"/>
  <c r="E173" i="1" s="1"/>
  <c r="B173" i="1"/>
  <c r="F172" i="1"/>
  <c r="G172" i="1" s="1"/>
  <c r="C172" i="1"/>
  <c r="E172" i="1" s="1"/>
  <c r="B172" i="1"/>
  <c r="F170" i="1"/>
  <c r="G170" i="1" s="1"/>
  <c r="C170" i="1"/>
  <c r="E170" i="1" s="1"/>
  <c r="B170" i="1"/>
  <c r="F169" i="1"/>
  <c r="G169" i="1" s="1"/>
  <c r="C169" i="1"/>
  <c r="E169" i="1" s="1"/>
  <c r="B169" i="1"/>
  <c r="F168" i="1"/>
  <c r="G168" i="1" s="1"/>
  <c r="C168" i="1"/>
  <c r="E168" i="1" s="1"/>
  <c r="B168" i="1"/>
  <c r="F167" i="1"/>
  <c r="G167" i="1" s="1"/>
  <c r="C167" i="1"/>
  <c r="E167" i="1" s="1"/>
  <c r="B167" i="1"/>
  <c r="F166" i="1"/>
  <c r="G166" i="1" s="1"/>
  <c r="C166" i="1"/>
  <c r="E166" i="1" s="1"/>
  <c r="B166" i="1"/>
  <c r="F165" i="1"/>
  <c r="G165" i="1" s="1"/>
  <c r="C165" i="1"/>
  <c r="E165" i="1" s="1"/>
  <c r="B165" i="1"/>
  <c r="F164" i="1"/>
  <c r="G164" i="1" s="1"/>
  <c r="C164" i="1"/>
  <c r="E164" i="1" s="1"/>
  <c r="B164" i="1"/>
  <c r="B161" i="1"/>
  <c r="C161" i="1"/>
  <c r="E161" i="1" s="1"/>
  <c r="F161" i="1"/>
  <c r="G161" i="1" s="1"/>
  <c r="F160" i="1"/>
  <c r="G160" i="1" s="1"/>
  <c r="C160" i="1"/>
  <c r="E160" i="1" s="1"/>
  <c r="B160" i="1"/>
  <c r="F159" i="1"/>
  <c r="G159" i="1" s="1"/>
  <c r="C159" i="1"/>
  <c r="E159" i="1" s="1"/>
  <c r="B159" i="1"/>
  <c r="F158" i="1"/>
  <c r="G158" i="1" s="1"/>
  <c r="C158" i="1"/>
  <c r="E158" i="1" s="1"/>
  <c r="B158" i="1"/>
  <c r="F157" i="1"/>
  <c r="G157" i="1" s="1"/>
  <c r="C157" i="1"/>
  <c r="E157" i="1" s="1"/>
  <c r="B157" i="1"/>
  <c r="F155" i="1"/>
  <c r="G155" i="1" s="1"/>
  <c r="C155" i="1"/>
  <c r="E155" i="1" s="1"/>
  <c r="B155" i="1"/>
  <c r="F154" i="1"/>
  <c r="G154" i="1" s="1"/>
  <c r="C154" i="1"/>
  <c r="E154" i="1" s="1"/>
  <c r="B154" i="1"/>
  <c r="F153" i="1"/>
  <c r="G153" i="1" s="1"/>
  <c r="C153" i="1"/>
  <c r="E153" i="1" s="1"/>
  <c r="B153" i="1"/>
  <c r="F152" i="1"/>
  <c r="G152" i="1" s="1"/>
  <c r="C152" i="1"/>
  <c r="E152" i="1" s="1"/>
  <c r="B152" i="1"/>
  <c r="F151" i="1"/>
  <c r="G151" i="1" s="1"/>
  <c r="C151" i="1"/>
  <c r="E151" i="1" s="1"/>
  <c r="B151" i="1"/>
  <c r="F150" i="1"/>
  <c r="G150" i="1" s="1"/>
  <c r="C150" i="1"/>
  <c r="E150" i="1" s="1"/>
  <c r="B150" i="1"/>
  <c r="F149" i="1"/>
  <c r="G149" i="1" s="1"/>
  <c r="C149" i="1"/>
  <c r="E149" i="1" s="1"/>
  <c r="B149" i="1"/>
  <c r="F148" i="1"/>
  <c r="G148" i="1" s="1"/>
  <c r="C148" i="1"/>
  <c r="E148" i="1" s="1"/>
  <c r="B148" i="1"/>
  <c r="F147" i="1"/>
  <c r="G147" i="1" s="1"/>
  <c r="C147" i="1"/>
  <c r="E147" i="1" s="1"/>
  <c r="B147" i="1"/>
  <c r="F146" i="1"/>
  <c r="G146" i="1" s="1"/>
  <c r="C146" i="1"/>
  <c r="E146" i="1" s="1"/>
  <c r="B146" i="1"/>
  <c r="F145" i="1"/>
  <c r="G145" i="1" s="1"/>
  <c r="C145" i="1"/>
  <c r="E145" i="1" s="1"/>
  <c r="B145" i="1"/>
  <c r="F144" i="1"/>
  <c r="G144" i="1" s="1"/>
  <c r="C144" i="1"/>
  <c r="E144" i="1" s="1"/>
  <c r="B144" i="1"/>
  <c r="F143" i="1"/>
  <c r="G143" i="1" s="1"/>
  <c r="C143" i="1"/>
  <c r="E143" i="1" s="1"/>
  <c r="B143" i="1"/>
  <c r="F142" i="1"/>
  <c r="G142" i="1" s="1"/>
  <c r="C142" i="1"/>
  <c r="E142" i="1" s="1"/>
  <c r="B142" i="1"/>
  <c r="F141" i="1"/>
  <c r="G141" i="1" s="1"/>
  <c r="C141" i="1"/>
  <c r="E141" i="1" s="1"/>
  <c r="B141" i="1"/>
  <c r="F140" i="1"/>
  <c r="G140" i="1" s="1"/>
  <c r="C140" i="1"/>
  <c r="E140" i="1" s="1"/>
  <c r="B140" i="1"/>
  <c r="F138" i="1"/>
  <c r="G138" i="1" s="1"/>
  <c r="C138" i="1"/>
  <c r="E138" i="1" s="1"/>
  <c r="B138" i="1"/>
  <c r="F137" i="1"/>
  <c r="G137" i="1" s="1"/>
  <c r="C137" i="1"/>
  <c r="E137" i="1" s="1"/>
  <c r="B137" i="1"/>
  <c r="F136" i="1"/>
  <c r="G136" i="1" s="1"/>
  <c r="C136" i="1"/>
  <c r="E136" i="1" s="1"/>
  <c r="B136" i="1"/>
  <c r="F135" i="1"/>
  <c r="G135" i="1" s="1"/>
  <c r="C135" i="1"/>
  <c r="E135" i="1" s="1"/>
  <c r="B135" i="1"/>
  <c r="F134" i="1"/>
  <c r="G134" i="1" s="1"/>
  <c r="C134" i="1"/>
  <c r="E134" i="1" s="1"/>
  <c r="B134" i="1"/>
  <c r="F133" i="1"/>
  <c r="G133" i="1" s="1"/>
  <c r="C133" i="1"/>
  <c r="E133" i="1" s="1"/>
  <c r="B133" i="1"/>
  <c r="F132" i="1"/>
  <c r="G132" i="1" s="1"/>
  <c r="C132" i="1"/>
  <c r="E132" i="1" s="1"/>
  <c r="B132" i="1"/>
  <c r="F131" i="1"/>
  <c r="G131" i="1" s="1"/>
  <c r="C131" i="1"/>
  <c r="E131" i="1" s="1"/>
  <c r="B131" i="1"/>
  <c r="F129" i="1"/>
  <c r="G129" i="1" s="1"/>
  <c r="C129" i="1"/>
  <c r="E129" i="1" s="1"/>
  <c r="B129" i="1"/>
  <c r="F128" i="1"/>
  <c r="G128" i="1" s="1"/>
  <c r="C128" i="1"/>
  <c r="E128" i="1" s="1"/>
  <c r="B128" i="1"/>
  <c r="F127" i="1"/>
  <c r="G127" i="1" s="1"/>
  <c r="C127" i="1"/>
  <c r="E127" i="1" s="1"/>
  <c r="B127" i="1"/>
  <c r="F126" i="1"/>
  <c r="G126" i="1" s="1"/>
  <c r="C126" i="1"/>
  <c r="E126" i="1" s="1"/>
  <c r="B126" i="1"/>
  <c r="F125" i="1"/>
  <c r="G125" i="1" s="1"/>
  <c r="C125" i="1"/>
  <c r="E125" i="1" s="1"/>
  <c r="B125" i="1"/>
  <c r="F124" i="1"/>
  <c r="G124" i="1" s="1"/>
  <c r="C124" i="1"/>
  <c r="E124" i="1" s="1"/>
  <c r="B124" i="1"/>
  <c r="F123" i="1"/>
  <c r="G123" i="1" s="1"/>
  <c r="C123" i="1"/>
  <c r="E123" i="1" s="1"/>
  <c r="B123" i="1"/>
  <c r="F122" i="1"/>
  <c r="G122" i="1" s="1"/>
  <c r="C122" i="1"/>
  <c r="E122" i="1" s="1"/>
  <c r="B122" i="1"/>
  <c r="F121" i="1"/>
  <c r="G121" i="1" s="1"/>
  <c r="C121" i="1"/>
  <c r="E121" i="1" s="1"/>
  <c r="B121" i="1"/>
  <c r="F120" i="1"/>
  <c r="G120" i="1" s="1"/>
  <c r="C120" i="1"/>
  <c r="E120" i="1" s="1"/>
  <c r="B120" i="1"/>
  <c r="F119" i="1"/>
  <c r="G119" i="1" s="1"/>
  <c r="C119" i="1"/>
  <c r="E119" i="1" s="1"/>
  <c r="B119" i="1"/>
  <c r="F118" i="1"/>
  <c r="G118" i="1" s="1"/>
  <c r="C118" i="1"/>
  <c r="E118" i="1" s="1"/>
  <c r="B118" i="1"/>
  <c r="F117" i="1"/>
  <c r="G117" i="1" s="1"/>
  <c r="C117" i="1"/>
  <c r="E117" i="1" s="1"/>
  <c r="B117" i="1"/>
  <c r="F116" i="1"/>
  <c r="G116" i="1" s="1"/>
  <c r="C116" i="1"/>
  <c r="E116" i="1" s="1"/>
  <c r="B116" i="1"/>
  <c r="F114" i="1"/>
  <c r="G114" i="1" s="1"/>
  <c r="C114" i="1"/>
  <c r="E114" i="1" s="1"/>
  <c r="B114" i="1"/>
  <c r="F113" i="1"/>
  <c r="G113" i="1" s="1"/>
  <c r="C113" i="1"/>
  <c r="E113" i="1" s="1"/>
  <c r="B113" i="1"/>
  <c r="F112" i="1"/>
  <c r="G112" i="1" s="1"/>
  <c r="C112" i="1"/>
  <c r="E112" i="1" s="1"/>
  <c r="B112" i="1"/>
  <c r="F111" i="1"/>
  <c r="G111" i="1" s="1"/>
  <c r="C111" i="1"/>
  <c r="E111" i="1" s="1"/>
  <c r="B111" i="1"/>
  <c r="F110" i="1"/>
  <c r="G110" i="1" s="1"/>
  <c r="C110" i="1"/>
  <c r="E110" i="1" s="1"/>
  <c r="B110" i="1"/>
  <c r="F109" i="1"/>
  <c r="G109" i="1" s="1"/>
  <c r="C109" i="1"/>
  <c r="E109" i="1" s="1"/>
  <c r="B109" i="1"/>
  <c r="F108" i="1"/>
  <c r="G108" i="1" s="1"/>
  <c r="C108" i="1"/>
  <c r="E108" i="1" s="1"/>
  <c r="B108" i="1"/>
  <c r="F107" i="1"/>
  <c r="G107" i="1" s="1"/>
  <c r="C107" i="1"/>
  <c r="E107" i="1" s="1"/>
  <c r="B107" i="1"/>
  <c r="F106" i="1"/>
  <c r="G106" i="1" s="1"/>
  <c r="C106" i="1"/>
  <c r="E106" i="1" s="1"/>
  <c r="B106" i="1"/>
  <c r="F105" i="1"/>
  <c r="G105" i="1" s="1"/>
  <c r="C105" i="1"/>
  <c r="E105" i="1" s="1"/>
  <c r="B105" i="1"/>
  <c r="F104" i="1"/>
  <c r="G104" i="1" s="1"/>
  <c r="C104" i="1"/>
  <c r="E104" i="1" s="1"/>
  <c r="B104" i="1"/>
  <c r="F103" i="1"/>
  <c r="G103" i="1" s="1"/>
  <c r="C103" i="1"/>
  <c r="E103" i="1" s="1"/>
  <c r="B103" i="1"/>
  <c r="F102" i="1"/>
  <c r="G102" i="1" s="1"/>
  <c r="C102" i="1"/>
  <c r="E102" i="1" s="1"/>
  <c r="B102" i="1"/>
  <c r="F101" i="1"/>
  <c r="G101" i="1" s="1"/>
  <c r="C101" i="1"/>
  <c r="E101" i="1" s="1"/>
  <c r="B101" i="1"/>
  <c r="F100" i="1"/>
  <c r="G100" i="1" s="1"/>
  <c r="C100" i="1"/>
  <c r="E100" i="1" s="1"/>
  <c r="B100" i="1"/>
  <c r="F98" i="1"/>
  <c r="G98" i="1" s="1"/>
  <c r="C98" i="1"/>
  <c r="E98" i="1" s="1"/>
  <c r="B98" i="1"/>
  <c r="F97" i="1"/>
  <c r="G97" i="1" s="1"/>
  <c r="C97" i="1"/>
  <c r="E97" i="1" s="1"/>
  <c r="B97" i="1"/>
  <c r="F96" i="1"/>
  <c r="G96" i="1" s="1"/>
  <c r="C96" i="1"/>
  <c r="E96" i="1" s="1"/>
  <c r="B96" i="1"/>
  <c r="F95" i="1"/>
  <c r="G95" i="1" s="1"/>
  <c r="C95" i="1"/>
  <c r="E95" i="1" s="1"/>
  <c r="B95" i="1"/>
  <c r="F93" i="1"/>
  <c r="G93" i="1" s="1"/>
  <c r="C93" i="1"/>
  <c r="E93" i="1" s="1"/>
  <c r="B93" i="1"/>
  <c r="F92" i="1"/>
  <c r="G92" i="1" s="1"/>
  <c r="C92" i="1"/>
  <c r="E92" i="1" s="1"/>
  <c r="B92" i="1"/>
  <c r="F91" i="1"/>
  <c r="G91" i="1" s="1"/>
  <c r="C91" i="1"/>
  <c r="E91" i="1" s="1"/>
  <c r="B91" i="1"/>
  <c r="F89" i="1"/>
  <c r="G89" i="1" s="1"/>
  <c r="C89" i="1"/>
  <c r="E89" i="1" s="1"/>
  <c r="B89" i="1"/>
  <c r="F88" i="1"/>
  <c r="G88" i="1" s="1"/>
  <c r="C88" i="1"/>
  <c r="E88" i="1" s="1"/>
  <c r="B88" i="1"/>
  <c r="F87" i="1"/>
  <c r="G87" i="1" s="1"/>
  <c r="C87" i="1"/>
  <c r="E87" i="1" s="1"/>
  <c r="B87" i="1"/>
  <c r="F86" i="1"/>
  <c r="G86" i="1" s="1"/>
  <c r="C86" i="1"/>
  <c r="E86" i="1" s="1"/>
  <c r="B86" i="1"/>
  <c r="F85" i="1"/>
  <c r="G85" i="1" s="1"/>
  <c r="C85" i="1"/>
  <c r="E85" i="1" s="1"/>
  <c r="B85" i="1"/>
  <c r="F82" i="1"/>
  <c r="G82" i="1" s="1"/>
  <c r="C82" i="1"/>
  <c r="E82" i="1" s="1"/>
  <c r="B82" i="1"/>
  <c r="F81" i="1"/>
  <c r="G81" i="1" s="1"/>
  <c r="C81" i="1"/>
  <c r="E81" i="1" s="1"/>
  <c r="B81" i="1"/>
  <c r="F80" i="1"/>
  <c r="G80" i="1" s="1"/>
  <c r="C80" i="1"/>
  <c r="E80" i="1" s="1"/>
  <c r="B80" i="1"/>
  <c r="F79" i="1"/>
  <c r="G79" i="1" s="1"/>
  <c r="C79" i="1"/>
  <c r="E79" i="1" s="1"/>
  <c r="B79" i="1"/>
  <c r="F78" i="1"/>
  <c r="G78" i="1" s="1"/>
  <c r="C78" i="1"/>
  <c r="E78" i="1" s="1"/>
  <c r="B78" i="1"/>
  <c r="F77" i="1"/>
  <c r="G77" i="1" s="1"/>
  <c r="C77" i="1"/>
  <c r="E77" i="1" s="1"/>
  <c r="B77" i="1"/>
  <c r="F76" i="1"/>
  <c r="G76" i="1" s="1"/>
  <c r="C76" i="1"/>
  <c r="E76" i="1" s="1"/>
  <c r="B76" i="1"/>
  <c r="F75" i="1"/>
  <c r="G75" i="1" s="1"/>
  <c r="C75" i="1"/>
  <c r="E75" i="1" s="1"/>
  <c r="B75" i="1"/>
  <c r="F74" i="1"/>
  <c r="G74" i="1" s="1"/>
  <c r="C74" i="1"/>
  <c r="E74" i="1" s="1"/>
  <c r="B74" i="1"/>
  <c r="F73" i="1"/>
  <c r="G73" i="1" s="1"/>
  <c r="C73" i="1"/>
  <c r="E73" i="1" s="1"/>
  <c r="B73" i="1"/>
  <c r="F72" i="1"/>
  <c r="G72" i="1" s="1"/>
  <c r="C72" i="1"/>
  <c r="E72" i="1" s="1"/>
  <c r="B72" i="1"/>
  <c r="F71" i="1"/>
  <c r="G71" i="1" s="1"/>
  <c r="C71" i="1"/>
  <c r="E71" i="1" s="1"/>
  <c r="B71" i="1"/>
  <c r="F70" i="1"/>
  <c r="G70" i="1" s="1"/>
  <c r="C70" i="1"/>
  <c r="E70" i="1" s="1"/>
  <c r="B70" i="1"/>
  <c r="F68" i="1"/>
  <c r="G68" i="1" s="1"/>
  <c r="C68" i="1"/>
  <c r="E68" i="1" s="1"/>
  <c r="B68" i="1"/>
  <c r="F67" i="1"/>
  <c r="G67" i="1" s="1"/>
  <c r="C67" i="1"/>
  <c r="E67" i="1" s="1"/>
  <c r="B67" i="1"/>
  <c r="F66" i="1"/>
  <c r="G66" i="1" s="1"/>
  <c r="C66" i="1"/>
  <c r="E66" i="1" s="1"/>
  <c r="B66" i="1"/>
  <c r="F65" i="1"/>
  <c r="G65" i="1" s="1"/>
  <c r="C65" i="1"/>
  <c r="E65" i="1" s="1"/>
  <c r="B65" i="1"/>
  <c r="F63" i="1"/>
  <c r="G63" i="1" s="1"/>
  <c r="C63" i="1"/>
  <c r="E63" i="1" s="1"/>
  <c r="B63" i="1"/>
  <c r="F62" i="1"/>
  <c r="G62" i="1" s="1"/>
  <c r="C62" i="1"/>
  <c r="E62" i="1" s="1"/>
  <c r="B62" i="1"/>
  <c r="F61" i="1"/>
  <c r="G61" i="1" s="1"/>
  <c r="C61" i="1"/>
  <c r="E61" i="1" s="1"/>
  <c r="B61" i="1"/>
  <c r="F60" i="1"/>
  <c r="G60" i="1" s="1"/>
  <c r="C60" i="1"/>
  <c r="E60" i="1" s="1"/>
  <c r="B60" i="1"/>
  <c r="F59" i="1"/>
  <c r="G59" i="1" s="1"/>
  <c r="C59" i="1"/>
  <c r="E59" i="1" s="1"/>
  <c r="B59" i="1"/>
  <c r="F58" i="1"/>
  <c r="G58" i="1" s="1"/>
  <c r="C58" i="1"/>
  <c r="E58" i="1" s="1"/>
  <c r="B58" i="1"/>
  <c r="F57" i="1"/>
  <c r="G57" i="1" s="1"/>
  <c r="C57" i="1"/>
  <c r="E57" i="1" s="1"/>
  <c r="B57" i="1"/>
  <c r="F56" i="1"/>
  <c r="G56" i="1" s="1"/>
  <c r="C56" i="1"/>
  <c r="E56" i="1" s="1"/>
  <c r="B56" i="1"/>
  <c r="F55" i="1"/>
  <c r="G55" i="1" s="1"/>
  <c r="C55" i="1"/>
  <c r="E55" i="1" s="1"/>
  <c r="B55" i="1"/>
  <c r="F53" i="1"/>
  <c r="G53" i="1" s="1"/>
  <c r="C53" i="1"/>
  <c r="E53" i="1" s="1"/>
  <c r="B53" i="1"/>
  <c r="F52" i="1"/>
  <c r="G52" i="1" s="1"/>
  <c r="C52" i="1"/>
  <c r="E52" i="1" s="1"/>
  <c r="B52" i="1"/>
  <c r="F51" i="1"/>
  <c r="G51" i="1" s="1"/>
  <c r="C51" i="1"/>
  <c r="E51" i="1" s="1"/>
  <c r="B51" i="1"/>
  <c r="F50" i="1"/>
  <c r="G50" i="1" s="1"/>
  <c r="C50" i="1"/>
  <c r="E50" i="1" s="1"/>
  <c r="B50" i="1"/>
  <c r="F49" i="1"/>
  <c r="G49" i="1" s="1"/>
  <c r="C49" i="1"/>
  <c r="E49" i="1" s="1"/>
  <c r="B49" i="1"/>
  <c r="F48" i="1"/>
  <c r="G48" i="1" s="1"/>
  <c r="C48" i="1"/>
  <c r="E48" i="1" s="1"/>
  <c r="B48" i="1"/>
  <c r="F47" i="1"/>
  <c r="G47" i="1" s="1"/>
  <c r="C47" i="1"/>
  <c r="E47" i="1" s="1"/>
  <c r="B47" i="1"/>
  <c r="F46" i="1"/>
  <c r="G46" i="1" s="1"/>
  <c r="C46" i="1"/>
  <c r="E46" i="1" s="1"/>
  <c r="B46" i="1"/>
  <c r="F45" i="1"/>
  <c r="G45" i="1" s="1"/>
  <c r="C45" i="1"/>
  <c r="E45" i="1" s="1"/>
  <c r="B45" i="1"/>
  <c r="F44" i="1"/>
  <c r="G44" i="1" s="1"/>
  <c r="C44" i="1"/>
  <c r="E44" i="1" s="1"/>
  <c r="B44" i="1"/>
  <c r="F43" i="1"/>
  <c r="G43" i="1" s="1"/>
  <c r="C43" i="1"/>
  <c r="E43" i="1" s="1"/>
  <c r="B43" i="1"/>
  <c r="F42" i="1"/>
  <c r="G42" i="1" s="1"/>
  <c r="C42" i="1"/>
  <c r="E42" i="1" s="1"/>
  <c r="B42" i="1"/>
  <c r="F40" i="1"/>
  <c r="G40" i="1" s="1"/>
  <c r="C40" i="1"/>
  <c r="E40" i="1" s="1"/>
  <c r="B40" i="1"/>
  <c r="F39" i="1"/>
  <c r="G39" i="1" s="1"/>
  <c r="C39" i="1"/>
  <c r="E39" i="1" s="1"/>
  <c r="B39" i="1"/>
  <c r="F38" i="1"/>
  <c r="G38" i="1" s="1"/>
  <c r="C38" i="1"/>
  <c r="E38" i="1" s="1"/>
  <c r="B38" i="1"/>
  <c r="F37" i="1"/>
  <c r="G37" i="1" s="1"/>
  <c r="C37" i="1"/>
  <c r="E37" i="1" s="1"/>
  <c r="B37" i="1"/>
  <c r="F36" i="1"/>
  <c r="G36" i="1" s="1"/>
  <c r="C36" i="1"/>
  <c r="E36" i="1" s="1"/>
  <c r="B36" i="1"/>
  <c r="F35" i="1"/>
  <c r="G35" i="1" s="1"/>
  <c r="C35" i="1"/>
  <c r="E35" i="1" s="1"/>
  <c r="B35" i="1"/>
  <c r="F33" i="1"/>
  <c r="G33" i="1" s="1"/>
  <c r="C33" i="1"/>
  <c r="E33" i="1" s="1"/>
  <c r="B33" i="1"/>
  <c r="F32" i="1"/>
  <c r="G32" i="1" s="1"/>
  <c r="C32" i="1"/>
  <c r="E32" i="1" s="1"/>
  <c r="B32" i="1"/>
  <c r="F31" i="1"/>
  <c r="G31" i="1" s="1"/>
  <c r="C31" i="1"/>
  <c r="E31" i="1" s="1"/>
  <c r="B31" i="1"/>
  <c r="F30" i="1"/>
  <c r="G30" i="1" s="1"/>
  <c r="C30" i="1"/>
  <c r="E30" i="1" s="1"/>
  <c r="B30" i="1"/>
  <c r="F29" i="1"/>
  <c r="G29" i="1" s="1"/>
  <c r="C29" i="1"/>
  <c r="E29" i="1" s="1"/>
  <c r="B29" i="1"/>
  <c r="F28" i="1"/>
  <c r="G28" i="1" s="1"/>
  <c r="C28" i="1"/>
  <c r="E28" i="1" s="1"/>
  <c r="B28" i="1"/>
  <c r="F27" i="1"/>
  <c r="G27" i="1" s="1"/>
  <c r="C27" i="1"/>
  <c r="E27" i="1" s="1"/>
  <c r="B27" i="1"/>
  <c r="F26" i="1"/>
  <c r="G26" i="1" s="1"/>
  <c r="C26" i="1"/>
  <c r="E26" i="1" s="1"/>
  <c r="B26" i="1"/>
  <c r="F25" i="1"/>
  <c r="G25" i="1" s="1"/>
  <c r="C25" i="1"/>
  <c r="E25" i="1" s="1"/>
  <c r="B25" i="1"/>
  <c r="F24" i="1"/>
  <c r="G24" i="1" s="1"/>
  <c r="C24" i="1"/>
  <c r="E24" i="1" s="1"/>
  <c r="B24" i="1"/>
  <c r="F23" i="1"/>
  <c r="G23" i="1" s="1"/>
  <c r="C23" i="1"/>
  <c r="E23" i="1" s="1"/>
  <c r="B23" i="1"/>
  <c r="F22" i="1"/>
  <c r="G22" i="1" s="1"/>
  <c r="C22" i="1"/>
  <c r="E22" i="1" s="1"/>
  <c r="B22" i="1"/>
  <c r="F21" i="1"/>
  <c r="G21" i="1" s="1"/>
  <c r="C21" i="1"/>
  <c r="E21" i="1" s="1"/>
  <c r="B21" i="1"/>
  <c r="F20" i="1"/>
  <c r="G20" i="1" s="1"/>
  <c r="C20" i="1"/>
  <c r="E20" i="1" s="1"/>
  <c r="B20" i="1"/>
  <c r="F19" i="1"/>
  <c r="G19" i="1" s="1"/>
  <c r="C19" i="1"/>
  <c r="E19" i="1" s="1"/>
  <c r="B19" i="1"/>
  <c r="F18" i="1"/>
  <c r="G18" i="1" s="1"/>
  <c r="C18" i="1"/>
  <c r="E18" i="1" s="1"/>
  <c r="B18" i="1"/>
  <c r="F17" i="1"/>
  <c r="G17" i="1" s="1"/>
  <c r="C17" i="1"/>
  <c r="E17" i="1" s="1"/>
  <c r="B17" i="1"/>
  <c r="F16" i="1"/>
  <c r="G16" i="1" s="1"/>
  <c r="C16" i="1"/>
  <c r="E16" i="1" s="1"/>
  <c r="B16" i="1"/>
  <c r="F15" i="1"/>
  <c r="G15" i="1" s="1"/>
  <c r="C15" i="1"/>
  <c r="E15" i="1" s="1"/>
  <c r="B15" i="1"/>
  <c r="F14" i="1"/>
  <c r="G14" i="1" s="1"/>
  <c r="C14" i="1"/>
  <c r="E14" i="1" s="1"/>
  <c r="B14" i="1"/>
  <c r="F13" i="1"/>
  <c r="G13" i="1" s="1"/>
  <c r="C13" i="1"/>
  <c r="E13" i="1" s="1"/>
  <c r="B13" i="1"/>
  <c r="F12" i="1"/>
  <c r="G12" i="1" s="1"/>
  <c r="C12" i="1"/>
  <c r="E12" i="1" s="1"/>
  <c r="B12" i="1"/>
  <c r="F11" i="1"/>
  <c r="G11" i="1" s="1"/>
  <c r="C11" i="1"/>
  <c r="E11" i="1" s="1"/>
  <c r="B11" i="1"/>
  <c r="F10" i="1"/>
  <c r="G10" i="1" s="1"/>
  <c r="C10" i="1"/>
  <c r="E10" i="1" s="1"/>
  <c r="B10" i="1"/>
  <c r="F9" i="1"/>
  <c r="G9" i="1" s="1"/>
  <c r="C9" i="1"/>
  <c r="E9" i="1" s="1"/>
  <c r="B9" i="1"/>
  <c r="F8" i="1"/>
  <c r="G8" i="1" s="1"/>
  <c r="C8" i="1"/>
  <c r="E8" i="1" s="1"/>
  <c r="B8" i="1"/>
  <c r="F7" i="1"/>
  <c r="G7" i="1" s="1"/>
  <c r="C7" i="1"/>
  <c r="B7" i="1"/>
  <c r="D212" i="1" l="1"/>
  <c r="E7" i="1"/>
</calcChain>
</file>

<file path=xl/sharedStrings.xml><?xml version="1.0" encoding="utf-8"?>
<sst xmlns="http://schemas.openxmlformats.org/spreadsheetml/2006/main" count="490" uniqueCount="383">
  <si>
    <r>
      <t xml:space="preserve">WWW.RAPIDAIRPRODUCTS.COM </t>
    </r>
    <r>
      <rPr>
        <sz val="9"/>
        <color indexed="12"/>
        <rFont val="Arial"/>
        <family val="2"/>
      </rPr>
      <t xml:space="preserve">     800-954-3310</t>
    </r>
  </si>
  <si>
    <t>FILTER REGULATORS AND PARTS</t>
  </si>
  <si>
    <t>175psi MAX INLET, 0-150psi adjustment range</t>
  </si>
  <si>
    <t>PRICE</t>
  </si>
  <si>
    <t>K93210</t>
  </si>
  <si>
    <t>K93211</t>
  </si>
  <si>
    <t>K93212</t>
  </si>
  <si>
    <t>K93215</t>
  </si>
  <si>
    <t>K93216</t>
  </si>
  <si>
    <t>K93217</t>
  </si>
  <si>
    <t>K93218</t>
  </si>
  <si>
    <t>K91215</t>
  </si>
  <si>
    <t>K91216</t>
  </si>
  <si>
    <t>K91217</t>
  </si>
  <si>
    <t>K92215</t>
  </si>
  <si>
    <t>K92216</t>
  </si>
  <si>
    <t>K92217</t>
  </si>
  <si>
    <t>K95150</t>
  </si>
  <si>
    <t>K95200</t>
  </si>
  <si>
    <t>K96075</t>
  </si>
  <si>
    <t>K90215</t>
  </si>
  <si>
    <t>K90216</t>
  </si>
  <si>
    <t>K90217</t>
  </si>
  <si>
    <t>K215-FILTER</t>
  </si>
  <si>
    <t>K218-FILTER</t>
  </si>
  <si>
    <t>HOSE REELS</t>
  </si>
  <si>
    <t>R-03050</t>
  </si>
  <si>
    <t>R-03075</t>
  </si>
  <si>
    <t>R-05050</t>
  </si>
  <si>
    <t>R-05100</t>
  </si>
  <si>
    <t>COUPLERS</t>
  </si>
  <si>
    <t>K7220</t>
  </si>
  <si>
    <t>K7221</t>
  </si>
  <si>
    <t>K7241</t>
  </si>
  <si>
    <t>K6220</t>
  </si>
  <si>
    <t>K6221</t>
  </si>
  <si>
    <t>K6241</t>
  </si>
  <si>
    <t>K9231</t>
  </si>
  <si>
    <t>K9240</t>
  </si>
  <si>
    <t>K9241</t>
  </si>
  <si>
    <t>K9230</t>
  </si>
  <si>
    <t>NIPPLE PLUGS FIT SAFETY AND STANDARD COUPLER</t>
  </si>
  <si>
    <t>K5221</t>
  </si>
  <si>
    <t>K5220</t>
  </si>
  <si>
    <t>K8221</t>
  </si>
  <si>
    <t>K8220</t>
  </si>
  <si>
    <t>K8231</t>
  </si>
  <si>
    <t>K8230</t>
  </si>
  <si>
    <t>K8241</t>
  </si>
  <si>
    <t>K8240</t>
  </si>
  <si>
    <t>AIR COMPRESSOR ACCESSORIES</t>
  </si>
  <si>
    <t>CP-0100</t>
  </si>
  <si>
    <t>CP-0177</t>
  </si>
  <si>
    <t>CP-0190</t>
  </si>
  <si>
    <t>COMPRESSOR SHUT OFF VALVE, 110 VOLT, 3/4 FEMALE NPT</t>
  </si>
  <si>
    <t>CP-441-4X</t>
  </si>
  <si>
    <t>MACHINED ALUMINUM MANIFOLDS</t>
  </si>
  <si>
    <t>H-50-25-4</t>
  </si>
  <si>
    <t>H-50-25-5</t>
  </si>
  <si>
    <t>H-50-50-4</t>
  </si>
  <si>
    <t>H-50-50-5</t>
  </si>
  <si>
    <t>H-75-50-3</t>
  </si>
  <si>
    <t>H-75-50-4</t>
  </si>
  <si>
    <t>H-75-50-5</t>
  </si>
  <si>
    <t>H-75-75-3</t>
  </si>
  <si>
    <t>H-75-75-4</t>
  </si>
  <si>
    <t>H-75-75-5</t>
  </si>
  <si>
    <t>H-100-75-3</t>
  </si>
  <si>
    <t>H-100-75-4</t>
  </si>
  <si>
    <t>H-100-75-5</t>
  </si>
  <si>
    <t>BRASS FITTINGS</t>
  </si>
  <si>
    <t>NPT ALLEN HEAD PLUG</t>
  </si>
  <si>
    <t>3/8" NPT ALLEN HEAD PLUG BRASS</t>
  </si>
  <si>
    <t>1/2" NPT COUNTERSUNK HEAD PLUG BRASS</t>
  </si>
  <si>
    <t>NPT 90 DEGREE ELBOW (FEMALE X FEMALE)</t>
  </si>
  <si>
    <t>BRASS HEX REDUCING BUSHING</t>
  </si>
  <si>
    <t>BRASS HEX REDUCING BUSHING    MALE=M    FEMALE=F</t>
  </si>
  <si>
    <t>BRASS HEX ADAPTER BUSHING MALE=M  FEMALE=F</t>
  </si>
  <si>
    <t>BALL VALVES</t>
  </si>
  <si>
    <t>FEMALE X FEMALE THREAD</t>
  </si>
  <si>
    <t>K35050</t>
  </si>
  <si>
    <t>1/2" NPT BALL VALVE, BRASS, FEMALE X FEMALE</t>
  </si>
  <si>
    <t>K35075</t>
  </si>
  <si>
    <t>3/4" NPT BALL VALVE, BRASS, FEMALE X FEMALE</t>
  </si>
  <si>
    <t>K35100</t>
  </si>
  <si>
    <t>1" NPT BALL VALVE, BRASS, FEMALE X FEMALE</t>
  </si>
  <si>
    <t>K35150</t>
  </si>
  <si>
    <t>1-1/2" NPT BALL VALVE, BRASS, FEMALE X FEMALE</t>
  </si>
  <si>
    <t>K35200</t>
  </si>
  <si>
    <t>K35300</t>
  </si>
  <si>
    <t>MALE X FEMALE THREAD</t>
  </si>
  <si>
    <t>K35050M</t>
  </si>
  <si>
    <t>1/2" NPT BALL VALVE, BRASS, MALE X FEMALE</t>
  </si>
  <si>
    <t>K35075M</t>
  </si>
  <si>
    <t>3/4" NPT BALL VALVE, BRASS, MALE X FEMALE</t>
  </si>
  <si>
    <t>K35100M</t>
  </si>
  <si>
    <t>HOSES</t>
  </si>
  <si>
    <t>COMPRESSOR JUMPER HOSE</t>
  </si>
  <si>
    <t xml:space="preserve"> - ONE END RIGID MALE NPT, ONE END SWIVEL FEMALE NPT</t>
  </si>
  <si>
    <t>F0212</t>
  </si>
  <si>
    <t>F0213</t>
  </si>
  <si>
    <t>F0214</t>
  </si>
  <si>
    <t>F0215</t>
  </si>
  <si>
    <t>F0221</t>
  </si>
  <si>
    <t>F0216</t>
  </si>
  <si>
    <t>F0217</t>
  </si>
  <si>
    <t>F0225</t>
  </si>
  <si>
    <t>F0226</t>
  </si>
  <si>
    <t>F0227</t>
  </si>
  <si>
    <t>F0228</t>
  </si>
  <si>
    <t>PUSH ON AIR HOSE AND FITTINGS</t>
  </si>
  <si>
    <t>F0238-160</t>
  </si>
  <si>
    <t>F0238-FT</t>
  </si>
  <si>
    <t>F0240</t>
  </si>
  <si>
    <t>F0241</t>
  </si>
  <si>
    <t>F0242</t>
  </si>
  <si>
    <t>F0243</t>
  </si>
  <si>
    <t>F0250-160</t>
  </si>
  <si>
    <t>F0250-FT</t>
  </si>
  <si>
    <t>F0251</t>
  </si>
  <si>
    <t>F0252</t>
  </si>
  <si>
    <t>AIR HOSE</t>
  </si>
  <si>
    <t>F0325</t>
  </si>
  <si>
    <t>F0350</t>
  </si>
  <si>
    <t xml:space="preserve">Purchases made for these goods subject to Terms &amp; Conditions of Sale/Limited Warranty found @ rapidairproducts.com </t>
  </si>
  <si>
    <t>F0244</t>
  </si>
  <si>
    <t>K216-217 FILTER</t>
  </si>
  <si>
    <t>COMPRESSED AIR ACCESSORIES PRICING  4-1-2021</t>
  </si>
  <si>
    <t>LIST PRICE</t>
  </si>
  <si>
    <t>WEIGHT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</si>
  <si>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</si>
  <si>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</si>
  <si>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</si>
  <si>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</si>
  <si>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</si>
  <si>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</si>
  <si>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</si>
  <si>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</si>
  <si>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</si>
  <si>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</si>
  <si>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</si>
  <si>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</si>
  <si>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</si>
  <si>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</si>
  <si>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</si>
  <si>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</si>
  <si>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</si>
  <si>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</si>
  <si>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</si>
  <si>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</si>
  <si>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</si>
  <si>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</si>
  <si>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</si>
  <si>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</si>
  <si>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</si>
  <si>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</si>
  <si>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</si>
  <si>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</si>
  <si>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</si>
  <si>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</si>
  <si>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</si>
  <si>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</si>
  <si>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</si>
  <si>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</si>
  <si>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</si>
  <si>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</si>
  <si>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</si>
  <si>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</si>
  <si>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</si>
  <si>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</si>
  <si>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</si>
  <si>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</si>
  <si>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</si>
  <si>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</si>
  <si>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</si>
  <si>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</si>
  <si>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</si>
  <si>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</si>
  <si>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</si>
  <si>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</si>
  <si>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</si>
  <si>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</si>
  <si>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</si>
  <si>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</si>
  <si>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</si>
  <si>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</si>
  <si>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</si>
  <si>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</si>
  <si>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</si>
  <si>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</si>
  <si>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</si>
  <si>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</si>
  <si>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</si>
  <si>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</si>
  <si>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</si>
  <si>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</si>
  <si>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</si>
  <si>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</si>
  <si>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</si>
  <si>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</si>
  <si>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</si>
  <si>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</si>
  <si>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</si>
  <si>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</si>
  <si>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</si>
  <si>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</si>
  <si>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</si>
  <si>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</si>
  <si>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</si>
  <si>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</si>
  <si>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</si>
  <si>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</si>
  <si>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</si>
  <si>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</si>
  <si>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</si>
  <si>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</si>
  <si>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</si>
  <si>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</si>
  <si>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</si>
  <si>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</si>
  <si>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</si>
  <si>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</si>
  <si>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</si>
  <si>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</si>
  <si>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</si>
  <si>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</si>
  <si>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</si>
  <si>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AUTO TANK DRAIN, ELECTRIC, 1/2" MALE NPT INLET, 1/4 FEMALE NPT OUTLET  ports,  115 volt, 1-45 minute cycle time, 1-10 second blow down time,  with cord,  6 ft long</t>
  </si>
  <si>
    <t>CP-3825-20</t>
  </si>
  <si>
    <t>COIL HOSE 3/8 X 20 FT, 1/4 MALE NPT SWIVEL ENDS, REINFORCED POLYURETHANE,  200 PSI RATED, GREAT FLEXIBILITY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</si>
  <si>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</si>
  <si>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</si>
  <si>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</si>
  <si>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</si>
  <si>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</si>
  <si>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1” MANIFOLD X (3) 3/4 OUTLETS</t>
  </si>
  <si>
    <t>1” MANIFOLD X (4) 3/4 OUTLETS</t>
  </si>
  <si>
    <t>1”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</si>
  <si>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</si>
  <si>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</si>
  <si>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</si>
  <si>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</si>
  <si>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H-50B-50-2</t>
  </si>
  <si>
    <t>1/2 MANIFOLD X (2) 1/2 OUTLETS,  one end blank, inert gas, wall spacing for Fastpipe 3/4 and 1"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</si>
  <si>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</si>
  <si>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</si>
  <si>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</si>
  <si>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</si>
  <si>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</si>
  <si>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</si>
  <si>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</si>
  <si>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</si>
  <si>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</si>
  <si>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</si>
  <si>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</si>
  <si>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</si>
  <si>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FILTER ONLY FOR K93215 3/8</t>
  </si>
  <si>
    <t>K215-PLUNGER</t>
  </si>
  <si>
    <t>PLUNGER DIAPHRAGM  FOR 3/8" K93215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</si>
  <si>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</si>
  <si>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</si>
  <si>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</si>
  <si>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</si>
  <si>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</si>
  <si>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</si>
  <si>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</si>
  <si>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</si>
  <si>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</si>
  <si>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</si>
  <si>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</si>
  <si>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</si>
  <si>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</si>
  <si>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</si>
  <si>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</si>
  <si>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</si>
  <si>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</si>
  <si>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</si>
  <si>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1" NPT BALL VALVE, BRASS, MALE X FEMALE</t>
  </si>
  <si>
    <t>2" NPT BALL VALVE, BRASS, FEMALE X FEMALE  600WOG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</si>
  <si>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</si>
  <si>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</si>
  <si>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</si>
  <si>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</si>
  <si>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</si>
  <si>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PLUG, 1/4" FEMALE NPT, INDUSTRIAL STYLE, FITS 30 CFM BODY</t>
  </si>
  <si>
    <t>PLUG, 1/4" MALE NPT, INDUSTRIAL STYLE, FITS 30 CFM BODY</t>
  </si>
  <si>
    <t>K5226</t>
  </si>
  <si>
    <t>Quick Coupler Plug Pack,, 1/4 npt (3) Male and (3) Female 30CFM   M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</si>
  <si>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</si>
  <si>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</si>
  <si>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</si>
  <si>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</si>
  <si>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</si>
  <si>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</si>
  <si>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</si>
  <si>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</si>
  <si>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</si>
  <si>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</si>
  <si>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</si>
  <si>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</si>
  <si>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</si>
  <si>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</si>
  <si>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</si>
  <si>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</si>
  <si>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</si>
  <si>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</si>
  <si>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</si>
  <si>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</si>
  <si>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</si>
  <si>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1/2" Male NPT  Safety Quick Coupler   70 CFM  TYPE H</t>
  </si>
  <si>
    <t>1/4" INLINE REGULATOR WITH GAUGE, 1/4" NPT PORTS    SMC</t>
  </si>
  <si>
    <t>3/8" INLINE REGULATOR WITH GAUGE, 3/8" NPT PORTS (AIR 3000-03)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</si>
  <si>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</si>
  <si>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</si>
  <si>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</si>
  <si>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</si>
  <si>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</si>
  <si>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1-1/2" NPT FILTER  AF-15  with auto drain..(include MOUNT BRACKET and 4" PIPE NIPPLE)</t>
  </si>
  <si>
    <t>2" NPT FILTER  AF-20  with auto drain..(include MOUNT BRACKET and 5" PIPE NIPPLE)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</si>
  <si>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</si>
  <si>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</si>
  <si>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</si>
  <si>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</si>
  <si>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</si>
  <si>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</si>
  <si>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</si>
  <si>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</si>
  <si>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</si>
  <si>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</si>
  <si>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</si>
  <si>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</si>
  <si>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</si>
  <si>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</si>
  <si>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</si>
  <si>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</si>
  <si>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</si>
  <si>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</si>
  <si>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</si>
  <si>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</si>
  <si>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</si>
  <si>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</si>
  <si>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</si>
  <si>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</si>
  <si>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</si>
  <si>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</si>
  <si>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(1) Bottle Pipe Sealant, (1) roll of Teflon Tape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</si>
  <si>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</si>
  <si>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</si>
  <si>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</si>
  <si>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</si>
  <si>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</si>
  <si>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</si>
  <si>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</si>
  <si>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</si>
  <si>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</si>
  <si>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</si>
  <si>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</si>
  <si>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</si>
  <si>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</si>
  <si>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</si>
  <si>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</si>
  <si>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</si>
  <si>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</si>
  <si>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</si>
  <si>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</si>
  <si>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</si>
  <si>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</si>
  <si>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</si>
  <si>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3/8" X 25 FT AIR HOSE WITH 1/4" NPT MALE ENDS, RUBBER, TEKTON</t>
  </si>
  <si>
    <t>3/8" X 50 FT AIR HOSE WITH 1/4" NPT MALE ENDS, RUBBER, TEKTON</t>
  </si>
  <si>
    <t>WGT TOTAL</t>
  </si>
  <si>
    <t>NPTSTREET ELBOW 45 DEG (MALE X FEMALE)</t>
  </si>
  <si>
    <t>NPT COUPLING  (FEMALE X FEMALE)</t>
  </si>
  <si>
    <t>NPT TEE   FEMALE X FEMALE X FEMALE</t>
  </si>
  <si>
    <t>PRESSURE GAUGE</t>
  </si>
  <si>
    <t>3/8" Push on Hose 160 FT ROLL</t>
  </si>
  <si>
    <t>F2038-FT</t>
  </si>
  <si>
    <t>3/8" Push on Hose PER FT</t>
  </si>
  <si>
    <t>1/2" Push on Hose 160 FT ROLL</t>
  </si>
  <si>
    <t>1/2" Push on Hose PER FT</t>
  </si>
  <si>
    <t>TOTAL</t>
  </si>
  <si>
    <t>SHIPPING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</si>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</sst>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###\ ####\ 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10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color rgb="FF32323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2" applyFont="1" applyAlignment="1" applyProtection="1"/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/>
    <xf numFmtId="164" fontId="2" fillId="0" borderId="6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164" fontId="2" fillId="0" borderId="9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center"/>
    </xf>
    <xf numFmtId="44" fontId="0" fillId="0" borderId="0" xfId="1" applyFo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0" borderId="13" xfId="0" applyFont="1" applyFill="1" applyBorder="1"/>
    <xf numFmtId="0" fontId="2" fillId="3" borderId="16" xfId="0" applyFont="1" applyFill="1" applyBorder="1"/>
    <xf numFmtId="0" fontId="0" fillId="0" borderId="0" xfId="0" applyFill="1"/>
    <xf numFmtId="0" fontId="7" fillId="0" borderId="13" xfId="0" applyFont="1" applyBorder="1"/>
    <xf numFmtId="0" fontId="2" fillId="0" borderId="16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0" xfId="0" applyFont="1" applyFill="1" applyBorder="1" applyAlignment="1">
      <alignment horizontal="left" shrinkToFit="1"/>
    </xf>
    <xf numFmtId="164" fontId="2" fillId="0" borderId="0" xfId="0" applyNumberFormat="1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165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vertical="center" shrinkToFit="1"/>
    </xf>
    <xf numFmtId="165" fontId="2" fillId="0" borderId="12" xfId="0" applyNumberFormat="1" applyFont="1" applyBorder="1" applyAlignment="1">
      <alignment horizontal="left" vertical="center"/>
    </xf>
    <xf numFmtId="165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4" fontId="7" fillId="0" borderId="1" xfId="1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 applyAlignment="1">
      <alignment horizontal="center"/>
    </xf>
    <xf numFmtId="0" fontId="13" fillId="0" borderId="22" xfId="0" applyFont="1" applyBorder="1" applyAlignment="1">
      <alignment horizontal="center"/>
    </xf>
    <xf numFmtId="49" fontId="13" fillId="0" borderId="19" xfId="0" applyNumberFormat="1" applyFont="1" applyBorder="1"/>
    <xf numFmtId="164" fontId="12" fillId="0" borderId="19" xfId="0" applyNumberFormat="1" applyFont="1" applyBorder="1"/>
    <xf numFmtId="0" fontId="13" fillId="0" borderId="14" xfId="0" applyFont="1" applyBorder="1" applyAlignment="1">
      <alignment horizontal="center"/>
    </xf>
    <xf numFmtId="49" fontId="13" fillId="0" borderId="0" xfId="0" applyNumberFormat="1" applyFont="1"/>
    <xf numFmtId="49" fontId="13" fillId="0" borderId="14" xfId="0" applyNumberFormat="1" applyFont="1" applyBorder="1" applyAlignment="1">
      <alignment horizontal="center"/>
    </xf>
    <xf numFmtId="49" fontId="13" fillId="0" borderId="11" xfId="0" applyNumberFormat="1" applyFont="1" applyBorder="1"/>
    <xf numFmtId="164" fontId="12" fillId="0" borderId="11" xfId="0" applyNumberFormat="1" applyFont="1" applyBorder="1"/>
    <xf numFmtId="4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20" xfId="2" applyFont="1" applyBorder="1" applyAlignment="1" applyProtection="1"/>
    <xf numFmtId="164" fontId="10" fillId="0" borderId="23" xfId="0" applyNumberFormat="1" applyFont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49" fontId="15" fillId="0" borderId="0" xfId="0" applyNumberFormat="1" applyFont="1"/>
    <xf numFmtId="164" fontId="2" fillId="3" borderId="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shrinkToFit="1"/>
    </xf>
    <xf numFmtId="164" fontId="2" fillId="0" borderId="3" xfId="0" applyNumberFormat="1" applyFont="1" applyFill="1" applyBorder="1" applyAlignment="1">
      <alignment horizontal="center" shrinkToFit="1"/>
    </xf>
    <xf numFmtId="0" fontId="7" fillId="0" borderId="0" xfId="0" applyFont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0" xfId="0" applyNumberFormat="1" applyBorder="1"/>
    <xf numFmtId="0" fontId="6" fillId="3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0" fontId="2" fillId="3" borderId="18" xfId="0" applyFont="1" applyFill="1" applyBorder="1"/>
    <xf numFmtId="0" fontId="2" fillId="0" borderId="16" xfId="0" applyFont="1" applyFill="1" applyBorder="1"/>
    <xf numFmtId="0" fontId="2" fillId="0" borderId="12" xfId="0" applyFont="1" applyBorder="1" applyAlignment="1">
      <alignment horizontal="left"/>
    </xf>
    <xf numFmtId="0" fontId="2" fillId="0" borderId="18" xfId="0" applyFont="1" applyBorder="1"/>
    <xf numFmtId="0" fontId="2" fillId="0" borderId="3" xfId="0" applyFont="1" applyFill="1" applyBorder="1" applyAlignment="1">
      <alignment horizontal="center" shrinkToFit="1"/>
    </xf>
    <xf numFmtId="0" fontId="7" fillId="0" borderId="13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164" fontId="2" fillId="0" borderId="2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2" fontId="2" fillId="0" borderId="2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</cellXfs>
  <cellStyles count="3">
    <cellStyle name="Currency" xfId="1" builtinId="4"/>
    <cellStyle name="Hyperlink 2" xfId="2" xr:uid="{AD9FB02F-A4D7-4C32-A43A-9566A71E49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CE4D-F2B6-415D-91B0-AA84DF477020}">
  <dimension ref="A1:H213"/>
  <sheetViews>
    <sheetView tabSelected="1" workbookViewId="0">
      <selection activeCell="B2" sqref="B2"/>
    </sheetView>
  </sheetViews>
  <sheetFormatPr defaultRowHeight="15" x14ac:dyDescent="0.25"/>
  <cols>
    <col min="1" max="1" width="13.7109375" style="67" customWidth="1"/>
    <col min="2" max="2" width="50.7109375" customWidth="1"/>
    <col min="3" max="3" width="9.140625" style="68" customWidth="1"/>
    <col min="4" max="4" width="6.42578125" style="6" customWidth="1"/>
    <col min="5" max="5" width="9.42578125" style="69" customWidth="1"/>
    <col min="6" max="7" width="9.140625" hidden="1" customWidth="1"/>
    <col min="8" max="9" width="9.140625" customWidth="1"/>
  </cols>
  <sheetData>
    <row r="1" spans="1:8" x14ac:dyDescent="0.25">
      <c r="A1" s="1" t="s">
        <v>127</v>
      </c>
      <c r="B1" s="2"/>
      <c r="C1" s="3"/>
      <c r="D1" s="4"/>
    </row>
    <row r="2" spans="1:8" x14ac:dyDescent="0.25">
      <c r="A2" s="1"/>
      <c r="B2" s="2"/>
      <c r="C2" s="3"/>
      <c r="D2" s="4"/>
    </row>
    <row r="3" spans="1:8" x14ac:dyDescent="0.25">
      <c r="A3" s="1"/>
      <c r="B3" s="5" t="s">
        <v>0</v>
      </c>
      <c r="C3" s="3"/>
    </row>
    <row r="4" spans="1:8" x14ac:dyDescent="0.25">
      <c r="A4" s="1"/>
      <c r="B4" s="5"/>
      <c r="C4" s="3"/>
    </row>
    <row r="5" spans="1:8" s="11" customFormat="1" ht="16.5" thickBot="1" x14ac:dyDescent="0.3">
      <c r="A5" s="7"/>
      <c r="B5" s="8" t="s">
        <v>1</v>
      </c>
      <c r="C5" s="9"/>
      <c r="D5" s="10"/>
      <c r="E5" s="103"/>
    </row>
    <row r="6" spans="1:8" ht="15.75" thickBot="1" x14ac:dyDescent="0.3">
      <c r="A6" s="7"/>
      <c r="B6" s="40" t="s">
        <v>2</v>
      </c>
      <c r="C6" s="9" t="s">
        <v>3</v>
      </c>
      <c r="D6" s="98" t="s">
        <v>382</v>
      </c>
      <c r="E6" s="103" t="s">
        <v>380</v>
      </c>
      <c r="F6" t="s">
        <v>129</v>
      </c>
      <c r="G6" t="s">
        <v>370</v>
      </c>
    </row>
    <row r="7" spans="1:8" x14ac:dyDescent="0.25">
      <c r="A7" s="12" t="s">
        <v>4</v>
      </c>
      <c r="B7" s="13" t="str">
        <f>IFERROR(VLOOKUP(A7,Sheet2!A:D,2,FALSE),0)</f>
        <v>1/4" INLINE REGULATOR WITH GAUGE, 1/4" NPT PORTS    SMC</v>
      </c>
      <c r="C7" s="14">
        <f>IFERROR(VLOOKUP(A7,Sheet2!A:D,3,FALSE),0)</f>
        <v>36.74</v>
      </c>
      <c r="D7" s="101">
        <v>0</v>
      </c>
      <c r="E7" s="104">
        <f t="shared" ref="E7:E33" si="0">C7*D7</f>
        <v>0</v>
      </c>
      <c r="F7">
        <f>IFERROR(VLOOKUP(A7,Sheet2!A:D,4,FALSE),0)</f>
        <v>0.7</v>
      </c>
      <c r="G7">
        <f>F7*D7</f>
        <v>0</v>
      </c>
    </row>
    <row r="8" spans="1:8" x14ac:dyDescent="0.25">
      <c r="A8" s="15" t="s">
        <v>5</v>
      </c>
      <c r="B8" s="16" t="str">
        <f>IFERROR(VLOOKUP(A8,Sheet2!A:D,2,FALSE),0)</f>
        <v>3/8" INLINE REGULATOR WITH GAUGE, 3/8" NPT PORTS (AIR 3000-03)</v>
      </c>
      <c r="C8" s="17">
        <f>IFERROR(VLOOKUP(A8,Sheet2!A:D,3,FALSE),0)</f>
        <v>45.14</v>
      </c>
      <c r="D8" s="97">
        <v>0</v>
      </c>
      <c r="E8" s="105">
        <f t="shared" si="0"/>
        <v>0</v>
      </c>
      <c r="F8">
        <f>IFERROR(VLOOKUP(A8,Sheet2!A:D,4,FALSE),0)</f>
        <v>1.1200000000000001</v>
      </c>
      <c r="G8">
        <f t="shared" ref="G8:G33" si="1">F8*D8</f>
        <v>0</v>
      </c>
    </row>
    <row r="9" spans="1:8" x14ac:dyDescent="0.25">
      <c r="A9" s="15" t="s">
        <v>6</v>
      </c>
      <c r="B9" s="16" t="str">
        <f>IFERROR(VLOOKUP(A9,Sheet2!A:D,2,FALSE),0)</f>
        <v>1/2" INLINE REGULATOR WITH GAUGE, 1/2" NPT PORTS</v>
      </c>
      <c r="C9" s="17">
        <f>IFERROR(VLOOKUP(A9,Sheet2!A:D,3,FALSE),0)</f>
        <v>52.49</v>
      </c>
      <c r="D9" s="97">
        <v>0</v>
      </c>
      <c r="E9" s="105">
        <f t="shared" si="0"/>
        <v>0</v>
      </c>
      <c r="F9">
        <f>IFERROR(VLOOKUP(A9,Sheet2!A:D,4,FALSE),0)</f>
        <v>2.27</v>
      </c>
      <c r="G9">
        <f t="shared" si="1"/>
        <v>0</v>
      </c>
    </row>
    <row r="10" spans="1:8" x14ac:dyDescent="0.25">
      <c r="A10" s="18"/>
      <c r="B10" s="19">
        <f>IFERROR(VLOOKUP(A10,Sheet2!A:D,2,FALSE),0)</f>
        <v>0</v>
      </c>
      <c r="C10" s="20">
        <f>IFERROR(VLOOKUP(A10,Sheet2!A:D,3,FALSE),0)</f>
        <v>0</v>
      </c>
      <c r="D10" s="97">
        <v>0</v>
      </c>
      <c r="E10" s="105">
        <f t="shared" si="0"/>
        <v>0</v>
      </c>
      <c r="F10">
        <f>IFERROR(VLOOKUP(A10,Sheet2!A:D,4,FALSE),0)</f>
        <v>0</v>
      </c>
      <c r="G10">
        <f t="shared" si="1"/>
        <v>0</v>
      </c>
    </row>
    <row r="11" spans="1:8" x14ac:dyDescent="0.25">
      <c r="A11" s="15" t="s">
        <v>7</v>
      </c>
      <c r="B11" s="16" t="str">
        <f>IFERROR(VLOOKUP(A11,Sheet2!A:D,2,FALSE),0)</f>
        <v>3/8" FILTER REGULATOR UNIT WITH GAUGE, 3/8"  NPT PORTS</v>
      </c>
      <c r="C11" s="17">
        <f>IFERROR(VLOOKUP(A11,Sheet2!A:D,3,FALSE),0)</f>
        <v>50.39</v>
      </c>
      <c r="D11" s="97">
        <v>0</v>
      </c>
      <c r="E11" s="105">
        <f t="shared" si="0"/>
        <v>0</v>
      </c>
      <c r="F11">
        <f>IFERROR(VLOOKUP(A11,Sheet2!A:D,4,FALSE),0)</f>
        <v>1.48</v>
      </c>
      <c r="G11">
        <f t="shared" si="1"/>
        <v>0</v>
      </c>
    </row>
    <row r="12" spans="1:8" x14ac:dyDescent="0.25">
      <c r="A12" s="15" t="s">
        <v>8</v>
      </c>
      <c r="B12" s="16" t="str">
        <f>IFERROR(VLOOKUP(A12,Sheet2!A:D,2,FALSE),0)</f>
        <v>1/2" FILTER REGULATOR UNIT WITH GAUGE, 1/2"  NPT PORTS</v>
      </c>
      <c r="C12" s="17">
        <f>IFERROR(VLOOKUP(A12,Sheet2!A:D,3,FALSE),0)</f>
        <v>73.489999999999995</v>
      </c>
      <c r="D12" s="97">
        <v>0</v>
      </c>
      <c r="E12" s="105">
        <f t="shared" si="0"/>
        <v>0</v>
      </c>
      <c r="F12">
        <f>IFERROR(VLOOKUP(A12,Sheet2!A:D,4,FALSE),0)</f>
        <v>3.08</v>
      </c>
      <c r="G12">
        <f t="shared" si="1"/>
        <v>0</v>
      </c>
    </row>
    <row r="13" spans="1:8" x14ac:dyDescent="0.25">
      <c r="A13" s="15" t="s">
        <v>9</v>
      </c>
      <c r="B13" s="16" t="str">
        <f>IFERROR(VLOOKUP(A13,Sheet2!A:D,2,FALSE),0)</f>
        <v>3/4" FILTER REGULATOR UNIT WITH GAUGE, 3/4"  NPT PORTS</v>
      </c>
      <c r="C13" s="17">
        <f>IFERROR(VLOOKUP(A13,Sheet2!A:D,3,FALSE),0)</f>
        <v>94.49</v>
      </c>
      <c r="D13" s="97">
        <v>0</v>
      </c>
      <c r="E13" s="105">
        <f t="shared" si="0"/>
        <v>0</v>
      </c>
      <c r="F13">
        <f>IFERROR(VLOOKUP(A13,Sheet2!A:D,4,FALSE),0)</f>
        <v>3.15</v>
      </c>
      <c r="G13">
        <f t="shared" si="1"/>
        <v>0</v>
      </c>
    </row>
    <row r="14" spans="1:8" x14ac:dyDescent="0.25">
      <c r="A14" s="15" t="s">
        <v>10</v>
      </c>
      <c r="B14" s="16" t="str">
        <f>IFERROR(VLOOKUP(A14,Sheet2!A:D,2,FALSE),0)</f>
        <v>1" FILTER REGULATOR UNIT WITH GAUGE, 1"  NPT PORTS</v>
      </c>
      <c r="C14" s="17">
        <f>IFERROR(VLOOKUP(A14,Sheet2!A:D,3,FALSE),0)</f>
        <v>104.95</v>
      </c>
      <c r="D14" s="97">
        <v>0</v>
      </c>
      <c r="E14" s="105">
        <f t="shared" si="0"/>
        <v>0</v>
      </c>
      <c r="F14">
        <f>IFERROR(VLOOKUP(A14,Sheet2!A:D,4,FALSE),0)</f>
        <v>4.6399999999999997</v>
      </c>
      <c r="G14">
        <f t="shared" si="1"/>
        <v>0</v>
      </c>
    </row>
    <row r="15" spans="1:8" x14ac:dyDescent="0.25">
      <c r="A15" s="18"/>
      <c r="B15" s="19">
        <f>IFERROR(VLOOKUP(A15,Sheet2!A:D,2,FALSE),0)</f>
        <v>0</v>
      </c>
      <c r="C15" s="20">
        <f>IFERROR(VLOOKUP(A15,Sheet2!A:D,3,FALSE),0)</f>
        <v>0</v>
      </c>
      <c r="D15" s="97">
        <v>0</v>
      </c>
      <c r="E15" s="105">
        <f t="shared" si="0"/>
        <v>0</v>
      </c>
      <c r="F15">
        <f>IFERROR(VLOOKUP(A15,Sheet2!A:D,4,FALSE),0)</f>
        <v>0</v>
      </c>
      <c r="G15">
        <f t="shared" si="1"/>
        <v>0</v>
      </c>
    </row>
    <row r="16" spans="1:8" x14ac:dyDescent="0.25">
      <c r="A16" s="15" t="s">
        <v>11</v>
      </c>
      <c r="B16" s="16" t="str">
        <f>IFERROR(VLOOKUP(A16,Sheet2!A:D,2,FALSE),0)</f>
        <v>LUBRICATOR UNIT , 3/8"  NPT PORTS  (AIL3000-03)  with bracket</v>
      </c>
      <c r="C16" s="17">
        <f>IFERROR(VLOOKUP(A16,Sheet2!A:D,3,FALSE),0)</f>
        <v>36.74</v>
      </c>
      <c r="D16" s="97">
        <v>0</v>
      </c>
      <c r="E16" s="105">
        <f t="shared" si="0"/>
        <v>0</v>
      </c>
      <c r="F16">
        <f>IFERROR(VLOOKUP(A16,Sheet2!A:D,4,FALSE),0)</f>
        <v>0.74</v>
      </c>
      <c r="G16" s="11">
        <f t="shared" si="1"/>
        <v>0</v>
      </c>
      <c r="H16" s="11"/>
    </row>
    <row r="17" spans="1:7" x14ac:dyDescent="0.25">
      <c r="A17" s="15" t="s">
        <v>12</v>
      </c>
      <c r="B17" s="16" t="str">
        <f>IFERROR(VLOOKUP(A17,Sheet2!A:D,2,FALSE),0)</f>
        <v>LUBRICATOR UNIT , 1/2"  NPT PORTS  (AIL4000-04) with bracket</v>
      </c>
      <c r="C17" s="17">
        <f>IFERROR(VLOOKUP(A17,Sheet2!A:D,3,FALSE),0)</f>
        <v>41.99</v>
      </c>
      <c r="D17" s="97">
        <v>0</v>
      </c>
      <c r="E17" s="105">
        <f t="shared" si="0"/>
        <v>0</v>
      </c>
      <c r="F17">
        <f>IFERROR(VLOOKUP(A17,Sheet2!A:D,4,FALSE),0)</f>
        <v>1.4</v>
      </c>
      <c r="G17">
        <f t="shared" si="1"/>
        <v>0</v>
      </c>
    </row>
    <row r="18" spans="1:7" x14ac:dyDescent="0.25">
      <c r="A18" s="15" t="s">
        <v>13</v>
      </c>
      <c r="B18" s="16" t="str">
        <f>IFERROR(VLOOKUP(A18,Sheet2!A:D,2,FALSE),0)</f>
        <v>LUBRICATOR UNIT , 3/4"  NPT PORTS  (AIL4000-06)  with bracket</v>
      </c>
      <c r="C18" s="17">
        <f>IFERROR(VLOOKUP(A18,Sheet2!A:D,3,FALSE),0)</f>
        <v>52.49</v>
      </c>
      <c r="D18" s="97">
        <v>0</v>
      </c>
      <c r="E18" s="105">
        <f t="shared" si="0"/>
        <v>0</v>
      </c>
      <c r="F18">
        <f>IFERROR(VLOOKUP(A18,Sheet2!A:D,4,FALSE),0)</f>
        <v>1.54</v>
      </c>
      <c r="G18">
        <f t="shared" si="1"/>
        <v>0</v>
      </c>
    </row>
    <row r="19" spans="1:7" x14ac:dyDescent="0.25">
      <c r="A19" s="18"/>
      <c r="B19" s="19">
        <f>IFERROR(VLOOKUP(A19,Sheet2!A:D,2,FALSE),0)</f>
        <v>0</v>
      </c>
      <c r="C19" s="20">
        <f>IFERROR(VLOOKUP(A19,Sheet2!A:D,3,FALSE),0)</f>
        <v>0</v>
      </c>
      <c r="D19" s="97">
        <v>0</v>
      </c>
      <c r="E19" s="105">
        <f t="shared" si="0"/>
        <v>0</v>
      </c>
      <c r="F19">
        <f>IFERROR(VLOOKUP(A19,Sheet2!A:D,4,FALSE),0)</f>
        <v>0</v>
      </c>
      <c r="G19">
        <f t="shared" si="1"/>
        <v>0</v>
      </c>
    </row>
    <row r="20" spans="1:7" x14ac:dyDescent="0.25">
      <c r="A20" s="18" t="s">
        <v>14</v>
      </c>
      <c r="B20" s="16" t="str">
        <f>IFERROR(VLOOKUP(A20,Sheet2!A:D,2,FALSE),0)</f>
        <v>3/8" FILTER REGULATOR LUBRICATOR UNIT 3/8" NPT PORTS..(K93215, K30T, K91215)</v>
      </c>
      <c r="C20" s="17">
        <f>IFERROR(VLOOKUP(A20,Sheet2!A:D,3,FALSE),0)</f>
        <v>73.489999999999995</v>
      </c>
      <c r="D20" s="97">
        <v>0</v>
      </c>
      <c r="E20" s="105">
        <f t="shared" si="0"/>
        <v>0</v>
      </c>
      <c r="F20">
        <f>IFERROR(VLOOKUP(A20,Sheet2!A:D,4,FALSE),0)</f>
        <v>2.21</v>
      </c>
      <c r="G20">
        <f t="shared" si="1"/>
        <v>0</v>
      </c>
    </row>
    <row r="21" spans="1:7" x14ac:dyDescent="0.25">
      <c r="A21" s="18" t="s">
        <v>15</v>
      </c>
      <c r="B21" s="16" t="str">
        <f>IFERROR(VLOOKUP(A21,Sheet2!A:D,2,FALSE),0)</f>
        <v>1/2" FILTER REGULATOR LUBRICATOR UNIT 1/2" NPT PORTS..(K93216, K40T, K91216)</v>
      </c>
      <c r="C21" s="17">
        <f>IFERROR(VLOOKUP(A21,Sheet2!A:D,3,FALSE),0)</f>
        <v>94.49</v>
      </c>
      <c r="D21" s="97">
        <v>0</v>
      </c>
      <c r="E21" s="105">
        <f t="shared" si="0"/>
        <v>0</v>
      </c>
      <c r="F21">
        <f>IFERROR(VLOOKUP(A21,Sheet2!A:D,4,FALSE),0)</f>
        <v>4.78</v>
      </c>
      <c r="G21">
        <f t="shared" si="1"/>
        <v>0</v>
      </c>
    </row>
    <row r="22" spans="1:7" x14ac:dyDescent="0.25">
      <c r="A22" s="18" t="s">
        <v>16</v>
      </c>
      <c r="B22" s="16" t="str">
        <f>IFERROR(VLOOKUP(A22,Sheet2!A:D,2,FALSE),0)</f>
        <v>3/4" FILTER REGULATOR LUBRICATOR UNIT 3/4" NPT PORTS..(K93217,K50T, K91217)</v>
      </c>
      <c r="C22" s="17">
        <f>IFERROR(VLOOKUP(A22,Sheet2!A:D,3,FALSE),0)</f>
        <v>110.24</v>
      </c>
      <c r="D22" s="97">
        <v>0</v>
      </c>
      <c r="E22" s="105">
        <f t="shared" si="0"/>
        <v>0</v>
      </c>
      <c r="F22">
        <f>IFERROR(VLOOKUP(A22,Sheet2!A:D,4,FALSE),0)</f>
        <v>5</v>
      </c>
      <c r="G22">
        <f t="shared" si="1"/>
        <v>0</v>
      </c>
    </row>
    <row r="23" spans="1:7" x14ac:dyDescent="0.25">
      <c r="A23" s="18"/>
      <c r="B23" s="19">
        <f>IFERROR(VLOOKUP(A23,Sheet2!A:D,2,FALSE),0)</f>
        <v>0</v>
      </c>
      <c r="C23" s="20">
        <f>IFERROR(VLOOKUP(A23,Sheet2!A:D,3,FALSE),0)</f>
        <v>0</v>
      </c>
      <c r="D23" s="97">
        <v>0</v>
      </c>
      <c r="E23" s="105">
        <f t="shared" si="0"/>
        <v>0</v>
      </c>
      <c r="F23">
        <f>IFERROR(VLOOKUP(A23,Sheet2!A:D,4,FALSE),0)</f>
        <v>0</v>
      </c>
      <c r="G23">
        <f t="shared" si="1"/>
        <v>0</v>
      </c>
    </row>
    <row r="24" spans="1:7" x14ac:dyDescent="0.25">
      <c r="A24" s="18" t="s">
        <v>319</v>
      </c>
      <c r="B24" s="19" t="str">
        <f>IFERROR(VLOOKUP(A24,Sheet2!A:D,2,FALSE),0)</f>
        <v>1/2" VERTICAL FILTER REGULATOR  1/2"  NPT PORTS</v>
      </c>
      <c r="C24" s="20">
        <f>IFERROR(VLOOKUP(A24,Sheet2!A:D,3,FALSE),0)</f>
        <v>104.99</v>
      </c>
      <c r="D24" s="97">
        <v>0</v>
      </c>
      <c r="E24" s="105">
        <f t="shared" si="0"/>
        <v>0</v>
      </c>
      <c r="F24">
        <f>IFERROR(VLOOKUP(A24,Sheet2!A:D,4,FALSE),0)</f>
        <v>5</v>
      </c>
      <c r="G24">
        <f t="shared" si="1"/>
        <v>0</v>
      </c>
    </row>
    <row r="25" spans="1:7" x14ac:dyDescent="0.25">
      <c r="A25" s="15" t="s">
        <v>19</v>
      </c>
      <c r="B25" s="16" t="str">
        <f>IFERROR(VLOOKUP(A25,Sheet2!A:D,2,FALSE),0)</f>
        <v>3/4" VERTICAL FILTER REGULATOR  3/4"  NPT PORTS</v>
      </c>
      <c r="C25" s="17">
        <f>IFERROR(VLOOKUP(A25,Sheet2!A:D,3,FALSE),0)</f>
        <v>104.99</v>
      </c>
      <c r="D25" s="97">
        <v>0</v>
      </c>
      <c r="E25" s="105">
        <f t="shared" si="0"/>
        <v>0</v>
      </c>
      <c r="F25">
        <f>IFERROR(VLOOKUP(A25,Sheet2!A:D,4,FALSE),0)</f>
        <v>5</v>
      </c>
      <c r="G25">
        <f t="shared" si="1"/>
        <v>0</v>
      </c>
    </row>
    <row r="26" spans="1:7" x14ac:dyDescent="0.25">
      <c r="A26" s="18"/>
      <c r="B26" s="19">
        <f>IFERROR(VLOOKUP(A26,Sheet2!A:D,2,FALSE),0)</f>
        <v>0</v>
      </c>
      <c r="C26" s="20">
        <f>IFERROR(VLOOKUP(A26,Sheet2!A:D,3,FALSE),0)</f>
        <v>0</v>
      </c>
      <c r="D26" s="97">
        <v>0</v>
      </c>
      <c r="E26" s="105">
        <f t="shared" si="0"/>
        <v>0</v>
      </c>
      <c r="F26">
        <f>IFERROR(VLOOKUP(A26,Sheet2!A:D,4,FALSE),0)</f>
        <v>0</v>
      </c>
      <c r="G26">
        <f t="shared" si="1"/>
        <v>0</v>
      </c>
    </row>
    <row r="27" spans="1:7" x14ac:dyDescent="0.25">
      <c r="A27" s="15" t="s">
        <v>20</v>
      </c>
      <c r="B27" s="16" t="str">
        <f>IFERROR(VLOOKUP(A27,Sheet2!A:D,2,FALSE),0)</f>
        <v>AIR FILTER UNIT , 3/8"  NPT PORTS  (AF3000-03) with bracket</v>
      </c>
      <c r="C27" s="17">
        <f>IFERROR(VLOOKUP(A27,Sheet2!A:D,3,FALSE),0)</f>
        <v>23.09</v>
      </c>
      <c r="D27" s="97">
        <v>0</v>
      </c>
      <c r="E27" s="105">
        <f t="shared" si="0"/>
        <v>0</v>
      </c>
      <c r="F27">
        <f>IFERROR(VLOOKUP(A27,Sheet2!A:D,4,FALSE),0)</f>
        <v>0.75</v>
      </c>
      <c r="G27">
        <f t="shared" si="1"/>
        <v>0</v>
      </c>
    </row>
    <row r="28" spans="1:7" x14ac:dyDescent="0.25">
      <c r="A28" s="15" t="s">
        <v>21</v>
      </c>
      <c r="B28" s="16" t="str">
        <f>IFERROR(VLOOKUP(A28,Sheet2!A:D,2,FALSE),0)</f>
        <v>AIR FILTER UNIT , 1/2"  NPT PORTS  (AF4000-04) with bracket</v>
      </c>
      <c r="C28" s="17">
        <f>IFERROR(VLOOKUP(A28,Sheet2!A:D,3,FALSE),0)</f>
        <v>31.49</v>
      </c>
      <c r="D28" s="97">
        <v>0</v>
      </c>
      <c r="E28" s="105">
        <f t="shared" si="0"/>
        <v>0</v>
      </c>
      <c r="F28">
        <f>IFERROR(VLOOKUP(A28,Sheet2!A:D,4,FALSE),0)</f>
        <v>1.43</v>
      </c>
      <c r="G28">
        <f t="shared" si="1"/>
        <v>0</v>
      </c>
    </row>
    <row r="29" spans="1:7" x14ac:dyDescent="0.25">
      <c r="A29" s="15" t="s">
        <v>22</v>
      </c>
      <c r="B29" s="16" t="str">
        <f>IFERROR(VLOOKUP(A29,Sheet2!A:D,2,FALSE),0)</f>
        <v>AIR FILTER UNIT , 3/4"  NPT PORTS  (AF4000-06) with bracket</v>
      </c>
      <c r="C29" s="17">
        <f>IFERROR(VLOOKUP(A29,Sheet2!A:D,3,FALSE),0)</f>
        <v>36.74</v>
      </c>
      <c r="D29" s="97">
        <v>0</v>
      </c>
      <c r="E29" s="105">
        <f t="shared" si="0"/>
        <v>0</v>
      </c>
      <c r="F29">
        <f>IFERROR(VLOOKUP(A29,Sheet2!A:D,4,FALSE),0)</f>
        <v>2</v>
      </c>
      <c r="G29">
        <f t="shared" si="1"/>
        <v>0</v>
      </c>
    </row>
    <row r="30" spans="1:7" x14ac:dyDescent="0.25">
      <c r="A30" s="18"/>
      <c r="B30" s="19">
        <f>IFERROR(VLOOKUP(A30,Sheet2!A:D,2,FALSE),0)</f>
        <v>0</v>
      </c>
      <c r="C30" s="20">
        <f>IFERROR(VLOOKUP(A30,Sheet2!A:D,3,FALSE),0)</f>
        <v>0</v>
      </c>
      <c r="D30" s="97">
        <v>0</v>
      </c>
      <c r="E30" s="105">
        <f t="shared" si="0"/>
        <v>0</v>
      </c>
      <c r="F30">
        <f>IFERROR(VLOOKUP(A30,Sheet2!A:D,4,FALSE),0)</f>
        <v>0</v>
      </c>
      <c r="G30">
        <f t="shared" si="1"/>
        <v>0</v>
      </c>
    </row>
    <row r="31" spans="1:7" x14ac:dyDescent="0.25">
      <c r="A31" s="21" t="s">
        <v>23</v>
      </c>
      <c r="B31" s="22" t="str">
        <f>IFERROR(VLOOKUP(A31,Sheet2!A:D,2,FALSE),0)</f>
        <v>FILTER ONLY FOR K93215 3/8</v>
      </c>
      <c r="C31" s="17">
        <f>IFERROR(VLOOKUP(A31,Sheet2!A:D,3,FALSE),0)</f>
        <v>6.05</v>
      </c>
      <c r="D31" s="97">
        <v>0</v>
      </c>
      <c r="E31" s="105">
        <f t="shared" si="0"/>
        <v>0</v>
      </c>
      <c r="F31">
        <f>IFERROR(VLOOKUP(A31,Sheet2!A:D,4,FALSE),0)</f>
        <v>0.04</v>
      </c>
      <c r="G31">
        <f t="shared" si="1"/>
        <v>0</v>
      </c>
    </row>
    <row r="32" spans="1:7" x14ac:dyDescent="0.25">
      <c r="A32" s="18" t="s">
        <v>126</v>
      </c>
      <c r="B32" s="16" t="str">
        <f>IFERROR(VLOOKUP(A32,Sheet2!A:D,2,FALSE),0)</f>
        <v>FILTER ONLY FOR K93216 AND K93217 and K96075 Vert</v>
      </c>
      <c r="C32" s="17">
        <f>IFERROR(VLOOKUP(A32,Sheet2!A:D,3,FALSE),0)</f>
        <v>8.66</v>
      </c>
      <c r="D32" s="97">
        <v>0</v>
      </c>
      <c r="E32" s="105">
        <f t="shared" si="0"/>
        <v>0</v>
      </c>
      <c r="F32">
        <f>IFERROR(VLOOKUP(A32,Sheet2!A:D,4,FALSE),0)</f>
        <v>0.09</v>
      </c>
      <c r="G32">
        <f t="shared" si="1"/>
        <v>0</v>
      </c>
    </row>
    <row r="33" spans="1:7" ht="15.75" thickBot="1" x14ac:dyDescent="0.3">
      <c r="A33" s="23" t="s">
        <v>24</v>
      </c>
      <c r="B33" s="24" t="str">
        <f>IFERROR(VLOOKUP(A33,Sheet2!A:D,2,FALSE),0)</f>
        <v>FILTER ONLY FOR K93218  1"</v>
      </c>
      <c r="C33" s="25">
        <f>IFERROR(VLOOKUP(A33,Sheet2!A:D,3,FALSE),0)</f>
        <v>11.43</v>
      </c>
      <c r="D33" s="102">
        <v>0</v>
      </c>
      <c r="E33" s="106">
        <f t="shared" si="0"/>
        <v>0</v>
      </c>
      <c r="F33">
        <f>IFERROR(VLOOKUP(A33,Sheet2!A:D,4,FALSE),0)</f>
        <v>0.15</v>
      </c>
      <c r="G33">
        <f t="shared" si="1"/>
        <v>0</v>
      </c>
    </row>
    <row r="34" spans="1:7" ht="16.5" thickBot="1" x14ac:dyDescent="0.3">
      <c r="A34" s="26"/>
      <c r="B34" s="8" t="s">
        <v>25</v>
      </c>
      <c r="C34" s="27"/>
      <c r="D34" s="99"/>
      <c r="E34" s="107"/>
      <c r="F34" s="28"/>
    </row>
    <row r="35" spans="1:7" x14ac:dyDescent="0.25">
      <c r="A35" s="29" t="s">
        <v>26</v>
      </c>
      <c r="B35" s="30" t="str">
        <f>IFERROR(VLOOKUP(A35,Sheet2!A:D,2,FALSE),0)</f>
        <v>Hose Reel,  3/8 X 50 FT, 1/2" inlet X 1/4" outlet</v>
      </c>
      <c r="C35" s="14">
        <f>IFERROR(VLOOKUP(A35,Sheet2!A:D,3,FALSE),0)</f>
        <v>183.74</v>
      </c>
      <c r="D35" s="108">
        <v>0</v>
      </c>
      <c r="E35" s="104">
        <f t="shared" ref="E35:E40" si="2">C35*D35</f>
        <v>0</v>
      </c>
      <c r="F35" s="28">
        <f>IFERROR(VLOOKUP(A35,Sheet2!A:D,4,FALSE),0)</f>
        <v>35</v>
      </c>
      <c r="G35">
        <f t="shared" ref="G35:G40" si="3">F35*D35</f>
        <v>0</v>
      </c>
    </row>
    <row r="36" spans="1:7" x14ac:dyDescent="0.25">
      <c r="A36" s="15" t="s">
        <v>27</v>
      </c>
      <c r="B36" s="16" t="str">
        <f>IFERROR(VLOOKUP(A36,Sheet2!A:D,2,FALSE),0)</f>
        <v>Hose Reel,  3/8 X 75 FT, 1/2" inlet X 1/4" outlet</v>
      </c>
      <c r="C36" s="17">
        <f>IFERROR(VLOOKUP(A36,Sheet2!A:D,3,FALSE),0)</f>
        <v>241.49</v>
      </c>
      <c r="D36" s="92">
        <v>0</v>
      </c>
      <c r="E36" s="105">
        <f t="shared" si="2"/>
        <v>0</v>
      </c>
      <c r="F36" s="28">
        <f>IFERROR(VLOOKUP(A36,Sheet2!A:D,4,FALSE),0)</f>
        <v>55</v>
      </c>
      <c r="G36">
        <f t="shared" si="3"/>
        <v>0</v>
      </c>
    </row>
    <row r="37" spans="1:7" x14ac:dyDescent="0.25">
      <c r="A37" s="15" t="s">
        <v>28</v>
      </c>
      <c r="B37" s="16" t="str">
        <f>IFERROR(VLOOKUP(A37,Sheet2!A:D,2,FALSE),0)</f>
        <v>Hose Reel,  1/2 X 50 FT, 1/2" inlet X 1/2" NPT outlet</v>
      </c>
      <c r="C37" s="17">
        <f>IFERROR(VLOOKUP(A37,Sheet2!A:D,3,FALSE),0)</f>
        <v>230.99</v>
      </c>
      <c r="D37" s="92">
        <v>0</v>
      </c>
      <c r="E37" s="105">
        <f t="shared" si="2"/>
        <v>0</v>
      </c>
      <c r="F37" s="28">
        <f>IFERROR(VLOOKUP(A37,Sheet2!A:D,4,FALSE),0)</f>
        <v>50</v>
      </c>
      <c r="G37">
        <f t="shared" si="3"/>
        <v>0</v>
      </c>
    </row>
    <row r="38" spans="1:7" x14ac:dyDescent="0.25">
      <c r="A38" s="15" t="s">
        <v>29</v>
      </c>
      <c r="B38" s="16" t="str">
        <f>IFERROR(VLOOKUP(A38,Sheet2!A:D,2,FALSE),0)</f>
        <v>Hose Reel,  1/2 X 100 FT, 1/2" inlet X 1/2" NPT outlet</v>
      </c>
      <c r="C38" s="17">
        <f>IFERROR(VLOOKUP(A38,Sheet2!A:D,3,FALSE),0)</f>
        <v>451.49</v>
      </c>
      <c r="D38" s="92">
        <v>0</v>
      </c>
      <c r="E38" s="105">
        <f t="shared" si="2"/>
        <v>0</v>
      </c>
      <c r="F38" s="28">
        <f>IFERROR(VLOOKUP(A38,Sheet2!A:D,4,FALSE),0)</f>
        <v>75</v>
      </c>
      <c r="G38">
        <f t="shared" si="3"/>
        <v>0</v>
      </c>
    </row>
    <row r="39" spans="1:7" x14ac:dyDescent="0.25">
      <c r="A39" s="15" t="s">
        <v>328</v>
      </c>
      <c r="B39" s="16" t="str">
        <f>IFERROR(VLOOKUP(A39,Sheet2!A:D,2,FALSE),0)</f>
        <v>SWIVEL BRACKET FOR R-03050</v>
      </c>
      <c r="C39" s="17">
        <f>IFERROR(VLOOKUP(A39,Sheet2!A:D,3,FALSE),0)</f>
        <v>52.49</v>
      </c>
      <c r="D39" s="92">
        <v>0</v>
      </c>
      <c r="E39" s="105">
        <f t="shared" si="2"/>
        <v>0</v>
      </c>
      <c r="F39" s="28">
        <f>IFERROR(VLOOKUP(A39,Sheet2!A:D,4,FALSE),0)</f>
        <v>3.5</v>
      </c>
      <c r="G39">
        <f t="shared" si="3"/>
        <v>0</v>
      </c>
    </row>
    <row r="40" spans="1:7" ht="15.75" thickBot="1" x14ac:dyDescent="0.3">
      <c r="A40" s="23" t="s">
        <v>330</v>
      </c>
      <c r="B40" s="24" t="str">
        <f>IFERROR(VLOOKUP(A40,Sheet2!A:D,2,FALSE),0)</f>
        <v>SWIVEL BRACKET FOR R-03075  R-03050</v>
      </c>
      <c r="C40" s="90">
        <f>IFERROR(VLOOKUP(A40,Sheet2!A:D,3,FALSE),0)</f>
        <v>59.99</v>
      </c>
      <c r="D40" s="109">
        <v>0</v>
      </c>
      <c r="E40" s="106">
        <f t="shared" si="2"/>
        <v>0</v>
      </c>
      <c r="F40" s="28">
        <f>IFERROR(VLOOKUP(A40,Sheet2!A:D,4,FALSE),0)</f>
        <v>5</v>
      </c>
      <c r="G40">
        <f t="shared" si="3"/>
        <v>0</v>
      </c>
    </row>
    <row r="41" spans="1:7" ht="16.5" thickBot="1" x14ac:dyDescent="0.3">
      <c r="A41" s="26"/>
      <c r="B41" s="100" t="s">
        <v>30</v>
      </c>
      <c r="C41" s="27"/>
      <c r="D41" s="10"/>
      <c r="E41" s="107"/>
    </row>
    <row r="42" spans="1:7" x14ac:dyDescent="0.25">
      <c r="A42" s="29" t="s">
        <v>31</v>
      </c>
      <c r="B42" s="30" t="str">
        <f>IFERROR(VLOOKUP(A42,Sheet2!A:D,2,FALSE),0)</f>
        <v>1/4" Female NPT  Safety Quick Coupler   30 CFM  TYPE M</v>
      </c>
      <c r="C42" s="14">
        <f>IFERROR(VLOOKUP(A42,Sheet2!A:D,3,FALSE),0)</f>
        <v>9.4</v>
      </c>
      <c r="D42" s="101">
        <v>0</v>
      </c>
      <c r="E42" s="104">
        <f t="shared" ref="E42:E53" si="4">C42*D42</f>
        <v>0</v>
      </c>
      <c r="F42">
        <f>IFERROR(VLOOKUP(A42,Sheet2!A:D,4,FALSE),0)</f>
        <v>0.32</v>
      </c>
      <c r="G42">
        <f t="shared" ref="G42:G53" si="5">F42*D42</f>
        <v>0</v>
      </c>
    </row>
    <row r="43" spans="1:7" x14ac:dyDescent="0.25">
      <c r="A43" s="15" t="s">
        <v>32</v>
      </c>
      <c r="B43" s="16" t="str">
        <f>IFERROR(VLOOKUP(A43,Sheet2!A:D,2,FALSE),0)</f>
        <v>1/4" Male NPT  Safety Quick Coupler       30 CFM  TYPE M</v>
      </c>
      <c r="C43" s="17">
        <f>IFERROR(VLOOKUP(A43,Sheet2!A:D,3,FALSE),0)</f>
        <v>9.44</v>
      </c>
      <c r="D43" s="97">
        <v>0</v>
      </c>
      <c r="E43" s="105">
        <f t="shared" si="4"/>
        <v>0</v>
      </c>
      <c r="F43">
        <f>IFERROR(VLOOKUP(A43,Sheet2!A:D,4,FALSE),0)</f>
        <v>0.25</v>
      </c>
      <c r="G43">
        <f t="shared" si="5"/>
        <v>0</v>
      </c>
    </row>
    <row r="44" spans="1:7" x14ac:dyDescent="0.25">
      <c r="A44" s="15" t="s">
        <v>33</v>
      </c>
      <c r="B44" s="16" t="str">
        <f>IFERROR(VLOOKUP(A44,Sheet2!A:D,2,FALSE),0)</f>
        <v>1/2" Male NPT  Safety Quick Coupler    30 CFM  TYPE M</v>
      </c>
      <c r="C44" s="17">
        <f>IFERROR(VLOOKUP(A44,Sheet2!A:D,3,FALSE),0)</f>
        <v>10.49</v>
      </c>
      <c r="D44" s="97">
        <v>0</v>
      </c>
      <c r="E44" s="105">
        <f t="shared" si="4"/>
        <v>0</v>
      </c>
      <c r="F44">
        <f>IFERROR(VLOOKUP(A44,Sheet2!A:D,4,FALSE),0)</f>
        <v>0.32</v>
      </c>
      <c r="G44">
        <f t="shared" si="5"/>
        <v>0</v>
      </c>
    </row>
    <row r="45" spans="1:7" x14ac:dyDescent="0.25">
      <c r="A45" s="18"/>
      <c r="B45" s="19">
        <f>IFERROR(VLOOKUP(A45,Sheet2!A:D,2,FALSE),0)</f>
        <v>0</v>
      </c>
      <c r="C45" s="20">
        <f>IFERROR(VLOOKUP(A45,Sheet2!A:D,3,FALSE),0)</f>
        <v>0</v>
      </c>
      <c r="D45" s="97">
        <v>0</v>
      </c>
      <c r="E45" s="105">
        <f t="shared" si="4"/>
        <v>0</v>
      </c>
      <c r="F45">
        <f>IFERROR(VLOOKUP(A45,Sheet2!A:D,4,FALSE),0)</f>
        <v>0</v>
      </c>
      <c r="G45">
        <f t="shared" si="5"/>
        <v>0</v>
      </c>
    </row>
    <row r="46" spans="1:7" x14ac:dyDescent="0.25">
      <c r="A46" s="18" t="s">
        <v>34</v>
      </c>
      <c r="B46" s="16" t="str">
        <f>IFERROR(VLOOKUP(A46,Sheet2!A:D,2,FALSE),0)</f>
        <v>COUPLER, 1/4" FEMALE NPT PUSH TO CONNECT INDUSTRIAL STYLE 30 CFM BODY</v>
      </c>
      <c r="C46" s="17">
        <f>IFERROR(VLOOKUP(A46,Sheet2!A:D,3,FALSE),0)</f>
        <v>7.34</v>
      </c>
      <c r="D46" s="97">
        <v>0</v>
      </c>
      <c r="E46" s="105">
        <f t="shared" si="4"/>
        <v>0</v>
      </c>
      <c r="F46">
        <f>IFERROR(VLOOKUP(A46,Sheet2!A:D,4,FALSE),0)</f>
        <v>0.25</v>
      </c>
      <c r="G46">
        <f t="shared" si="5"/>
        <v>0</v>
      </c>
    </row>
    <row r="47" spans="1:7" x14ac:dyDescent="0.25">
      <c r="A47" s="18" t="s">
        <v>35</v>
      </c>
      <c r="B47" s="16" t="str">
        <f>IFERROR(VLOOKUP(A47,Sheet2!A:D,2,FALSE),0)</f>
        <v>COUPLER, 1/4" MALE NPT PUSH TO CONNECT INDUSTRIAL STYLE 30 CFM BODY</v>
      </c>
      <c r="C47" s="17">
        <f>IFERROR(VLOOKUP(A47,Sheet2!A:D,3,FALSE),0)</f>
        <v>7.34</v>
      </c>
      <c r="D47" s="97">
        <v>0</v>
      </c>
      <c r="E47" s="105">
        <f t="shared" si="4"/>
        <v>0</v>
      </c>
      <c r="F47">
        <f>IFERROR(VLOOKUP(A47,Sheet2!A:D,4,FALSE),0)</f>
        <v>0.22</v>
      </c>
      <c r="G47">
        <f t="shared" si="5"/>
        <v>0</v>
      </c>
    </row>
    <row r="48" spans="1:7" x14ac:dyDescent="0.25">
      <c r="A48" s="18" t="s">
        <v>36</v>
      </c>
      <c r="B48" s="16" t="str">
        <f>IFERROR(VLOOKUP(A48,Sheet2!A:D,2,FALSE),0)</f>
        <v>COUPLER, 1/2" MALE NPT PUSH TO CONNECT INDUSTRIAL STYLE 30 CFM BODY</v>
      </c>
      <c r="C48" s="17">
        <f>IFERROR(VLOOKUP(A48,Sheet2!A:D,3,FALSE),0)</f>
        <v>8.39</v>
      </c>
      <c r="D48" s="97">
        <v>0</v>
      </c>
      <c r="E48" s="105">
        <f t="shared" si="4"/>
        <v>0</v>
      </c>
      <c r="F48">
        <f>IFERROR(VLOOKUP(A48,Sheet2!A:D,4,FALSE),0)</f>
        <v>0.28999999999999998</v>
      </c>
      <c r="G48">
        <f t="shared" si="5"/>
        <v>0</v>
      </c>
    </row>
    <row r="49" spans="1:7" x14ac:dyDescent="0.25">
      <c r="A49" s="18"/>
      <c r="B49" s="19">
        <f>IFERROR(VLOOKUP(A49,Sheet2!A:D,2,FALSE),0)</f>
        <v>0</v>
      </c>
      <c r="C49" s="20">
        <f>IFERROR(VLOOKUP(A49,Sheet2!A:D,3,FALSE),0)</f>
        <v>0</v>
      </c>
      <c r="D49" s="97">
        <v>0</v>
      </c>
      <c r="E49" s="105">
        <f t="shared" si="4"/>
        <v>0</v>
      </c>
      <c r="F49">
        <f>IFERROR(VLOOKUP(A49,Sheet2!A:D,4,FALSE),0)</f>
        <v>0</v>
      </c>
      <c r="G49">
        <f t="shared" si="5"/>
        <v>0</v>
      </c>
    </row>
    <row r="50" spans="1:7" x14ac:dyDescent="0.25">
      <c r="A50" s="15" t="s">
        <v>37</v>
      </c>
      <c r="B50" s="16" t="str">
        <f>IFERROR(VLOOKUP(A50,Sheet2!A:D,2,FALSE),0)</f>
        <v>COUPLER,  3/8" MALE NPT THREAD, SAFETY PUSH BUTTON, INDUSTRIAL STYLE, 70 CFM BODY</v>
      </c>
      <c r="C50" s="17">
        <f>IFERROR(VLOOKUP(A50,Sheet2!A:D,3,FALSE),0)</f>
        <v>18.36</v>
      </c>
      <c r="D50" s="97">
        <v>0</v>
      </c>
      <c r="E50" s="105">
        <f t="shared" si="4"/>
        <v>0</v>
      </c>
      <c r="F50">
        <f>IFERROR(VLOOKUP(A50,Sheet2!A:D,4,FALSE),0)</f>
        <v>0.32</v>
      </c>
      <c r="G50">
        <f t="shared" si="5"/>
        <v>0</v>
      </c>
    </row>
    <row r="51" spans="1:7" x14ac:dyDescent="0.25">
      <c r="A51" s="15" t="s">
        <v>40</v>
      </c>
      <c r="B51" s="16" t="str">
        <f>IFERROR(VLOOKUP(A51,Sheet2!A:D,2,FALSE),0)</f>
        <v>COUPLER,  3/8" FEMALE NPT THREAD, SAFETY PUSH BUTTON, INDUSTRIAL STYLE, 70 CFM BODY</v>
      </c>
      <c r="C51" s="17">
        <f>IFERROR(VLOOKUP(A51,Sheet2!A:D,3,FALSE),0)</f>
        <v>18.32</v>
      </c>
      <c r="D51" s="97">
        <v>0</v>
      </c>
      <c r="E51" s="105">
        <f t="shared" si="4"/>
        <v>0</v>
      </c>
      <c r="F51">
        <f>IFERROR(VLOOKUP(A51,Sheet2!A:D,4,FALSE),0)</f>
        <v>0.32</v>
      </c>
      <c r="G51">
        <f t="shared" si="5"/>
        <v>0</v>
      </c>
    </row>
    <row r="52" spans="1:7" x14ac:dyDescent="0.25">
      <c r="A52" s="15" t="s">
        <v>39</v>
      </c>
      <c r="B52" s="16" t="str">
        <f>IFERROR(VLOOKUP(A52,Sheet2!A:D,2,FALSE),0)</f>
        <v>1/2" Male NPT  Safety Quick Coupler   70 CFM  TYPE H</v>
      </c>
      <c r="C52" s="17">
        <f>IFERROR(VLOOKUP(A52,Sheet2!A:D,3,FALSE),0)</f>
        <v>18.89</v>
      </c>
      <c r="D52" s="97">
        <v>0</v>
      </c>
      <c r="E52" s="105">
        <f t="shared" si="4"/>
        <v>0</v>
      </c>
      <c r="F52">
        <f>IFERROR(VLOOKUP(A52,Sheet2!A:D,4,FALSE),0)</f>
        <v>0.38</v>
      </c>
      <c r="G52">
        <f t="shared" si="5"/>
        <v>0</v>
      </c>
    </row>
    <row r="53" spans="1:7" ht="15.75" thickBot="1" x14ac:dyDescent="0.3">
      <c r="A53" s="23" t="s">
        <v>38</v>
      </c>
      <c r="B53" s="24" t="str">
        <f>IFERROR(VLOOKUP(A53,Sheet2!A:D,2,FALSE),0)</f>
        <v>COUPLER,  1/2" FEMALE NPT THREAD, SAFETY PUSH BUTTON, INDUSTRIAL STYLE, 70 CFM BODY</v>
      </c>
      <c r="C53" s="25">
        <f>IFERROR(VLOOKUP(A53,Sheet2!A:D,3,FALSE),0)</f>
        <v>18.850000000000001</v>
      </c>
      <c r="D53" s="102">
        <v>0</v>
      </c>
      <c r="E53" s="106">
        <f t="shared" si="4"/>
        <v>0</v>
      </c>
      <c r="F53">
        <f>IFERROR(VLOOKUP(A53,Sheet2!A:D,4,FALSE),0)</f>
        <v>0.38</v>
      </c>
      <c r="G53">
        <f t="shared" si="5"/>
        <v>0</v>
      </c>
    </row>
    <row r="54" spans="1:7" ht="15.75" thickBot="1" x14ac:dyDescent="0.3">
      <c r="A54" s="32"/>
      <c r="B54" s="33" t="s">
        <v>41</v>
      </c>
      <c r="C54" s="34"/>
      <c r="D54" s="10"/>
      <c r="E54" s="107"/>
    </row>
    <row r="55" spans="1:7" x14ac:dyDescent="0.25">
      <c r="A55" s="29" t="s">
        <v>42</v>
      </c>
      <c r="B55" s="30" t="str">
        <f>IFERROR(VLOOKUP(A55,Sheet2!A:D,2,FALSE),0)</f>
        <v>PLUG, 1/4" MALE NPT, INDUSTRIAL STYLE, FITS 30 CFM BODY</v>
      </c>
      <c r="C55" s="14">
        <f>IFERROR(VLOOKUP(A55,Sheet2!A:D,3,FALSE),0)</f>
        <v>1.04</v>
      </c>
      <c r="D55" s="108">
        <v>0</v>
      </c>
      <c r="E55" s="104">
        <f t="shared" ref="E55:E63" si="6">C55*D55</f>
        <v>0</v>
      </c>
      <c r="F55">
        <f>IFERROR(VLOOKUP(A55,Sheet2!A:D,4,FALSE),0)</f>
        <v>0.05</v>
      </c>
      <c r="G55">
        <f t="shared" ref="G55:G63" si="7">F55*D55</f>
        <v>0</v>
      </c>
    </row>
    <row r="56" spans="1:7" x14ac:dyDescent="0.25">
      <c r="A56" s="15" t="s">
        <v>43</v>
      </c>
      <c r="B56" s="16" t="str">
        <f>IFERROR(VLOOKUP(A56,Sheet2!A:D,2,FALSE),0)</f>
        <v>PLUG, 1/4" FEMALE NPT, INDUSTRIAL STYLE, FITS 30 CFM BODY</v>
      </c>
      <c r="C56" s="17">
        <f>IFERROR(VLOOKUP(A56,Sheet2!A:D,3,FALSE),0)</f>
        <v>1.04</v>
      </c>
      <c r="D56" s="92">
        <v>0</v>
      </c>
      <c r="E56" s="105">
        <f t="shared" si="6"/>
        <v>0</v>
      </c>
      <c r="F56">
        <f>IFERROR(VLOOKUP(A56,Sheet2!A:D,4,FALSE),0)</f>
        <v>0.05</v>
      </c>
      <c r="G56">
        <f t="shared" si="7"/>
        <v>0</v>
      </c>
    </row>
    <row r="57" spans="1:7" x14ac:dyDescent="0.25">
      <c r="A57" s="15" t="s">
        <v>286</v>
      </c>
      <c r="B57" s="16" t="str">
        <f>IFERROR(VLOOKUP(A57,Sheet2!A:D,2,FALSE),0)</f>
        <v>Quick Coupler Plug Pack,, 1/4 npt (3) Male and (3) Female 30CFM   M</v>
      </c>
      <c r="C57" s="17">
        <f>IFERROR(VLOOKUP(A57,Sheet2!A:D,3,FALSE),0)</f>
        <v>5.24</v>
      </c>
      <c r="D57" s="92">
        <v>0</v>
      </c>
      <c r="E57" s="105">
        <f t="shared" si="6"/>
        <v>0</v>
      </c>
      <c r="F57">
        <f>IFERROR(VLOOKUP(A57,Sheet2!A:D,4,FALSE),0)</f>
        <v>0.32</v>
      </c>
      <c r="G57">
        <f t="shared" si="7"/>
        <v>0</v>
      </c>
    </row>
    <row r="58" spans="1:7" x14ac:dyDescent="0.25">
      <c r="A58" s="15" t="s">
        <v>44</v>
      </c>
      <c r="B58" s="16" t="str">
        <f>IFERROR(VLOOKUP(A58,Sheet2!A:D,2,FALSE),0)</f>
        <v>PLUG,  1/4" MALE NPT THREAD, SAFETY PUSH BUTTON, INDUSTRIAL STYLE, 70 CFM BODY</v>
      </c>
      <c r="C58" s="17">
        <f>IFERROR(VLOOKUP(A58,Sheet2!A:D,3,FALSE),0)</f>
        <v>3.14</v>
      </c>
      <c r="D58" s="92">
        <v>0</v>
      </c>
      <c r="E58" s="105">
        <f t="shared" si="6"/>
        <v>0</v>
      </c>
      <c r="F58">
        <f>IFERROR(VLOOKUP(A58,Sheet2!A:D,4,FALSE),0)</f>
        <v>0.06</v>
      </c>
      <c r="G58">
        <f t="shared" si="7"/>
        <v>0</v>
      </c>
    </row>
    <row r="59" spans="1:7" x14ac:dyDescent="0.25">
      <c r="A59" s="15" t="s">
        <v>45</v>
      </c>
      <c r="B59" s="16" t="str">
        <f>IFERROR(VLOOKUP(A59,Sheet2!A:D,2,FALSE),0)</f>
        <v>PLUG,  1/4" FEMALE NPT THREAD, SAFETY PUSH BUTTON, INDUSTRIAL STYLE, 70 CFM BODY</v>
      </c>
      <c r="C59" s="17">
        <f>IFERROR(VLOOKUP(A59,Sheet2!A:D,3,FALSE),0)</f>
        <v>3.1</v>
      </c>
      <c r="D59" s="92">
        <v>0</v>
      </c>
      <c r="E59" s="105">
        <f t="shared" si="6"/>
        <v>0</v>
      </c>
      <c r="F59">
        <f>IFERROR(VLOOKUP(A59,Sheet2!A:D,4,FALSE),0)</f>
        <v>0.06</v>
      </c>
      <c r="G59">
        <f t="shared" si="7"/>
        <v>0</v>
      </c>
    </row>
    <row r="60" spans="1:7" x14ac:dyDescent="0.25">
      <c r="A60" s="15" t="s">
        <v>46</v>
      </c>
      <c r="B60" s="16" t="str">
        <f>IFERROR(VLOOKUP(A60,Sheet2!A:D,2,FALSE),0)</f>
        <v>PLUG,  3/8" MALE NPT THREAD, SAFETY PUSH BUTTON, INDUSTRIAL STYLE, 70 CFM BODY</v>
      </c>
      <c r="C60" s="17">
        <f>IFERROR(VLOOKUP(A60,Sheet2!A:D,3,FALSE),0)</f>
        <v>4.1900000000000004</v>
      </c>
      <c r="D60" s="92">
        <v>0</v>
      </c>
      <c r="E60" s="105">
        <f t="shared" si="6"/>
        <v>0</v>
      </c>
      <c r="F60">
        <f>IFERROR(VLOOKUP(A60,Sheet2!A:D,4,FALSE),0)</f>
        <v>0.12</v>
      </c>
      <c r="G60">
        <f t="shared" si="7"/>
        <v>0</v>
      </c>
    </row>
    <row r="61" spans="1:7" x14ac:dyDescent="0.25">
      <c r="A61" s="15" t="s">
        <v>47</v>
      </c>
      <c r="B61" s="16" t="str">
        <f>IFERROR(VLOOKUP(A61,Sheet2!A:D,2,FALSE),0)</f>
        <v>PLUG,  3/8" FEMALE NPT THREAD, SAFETY PUSH BUTTON, INDUSTRIAL STYLE, 70 CFM BODY</v>
      </c>
      <c r="C61" s="17">
        <f>IFERROR(VLOOKUP(A61,Sheet2!A:D,3,FALSE),0)</f>
        <v>4.1500000000000004</v>
      </c>
      <c r="D61" s="92">
        <v>0</v>
      </c>
      <c r="E61" s="105">
        <f t="shared" si="6"/>
        <v>0</v>
      </c>
      <c r="F61">
        <f>IFERROR(VLOOKUP(A61,Sheet2!A:D,4,FALSE),0)</f>
        <v>0.12</v>
      </c>
      <c r="G61">
        <f t="shared" si="7"/>
        <v>0</v>
      </c>
    </row>
    <row r="62" spans="1:7" x14ac:dyDescent="0.25">
      <c r="A62" s="15" t="s">
        <v>48</v>
      </c>
      <c r="B62" s="16" t="str">
        <f>IFERROR(VLOOKUP(A62,Sheet2!A:D,2,FALSE),0)</f>
        <v>PLUG,  1/2" MALE NPT THREAD, SAFETY PUSH BUTTON, INDUSTRIAL STYLE, 70 CFM BODY</v>
      </c>
      <c r="C62" s="17">
        <f>IFERROR(VLOOKUP(A62,Sheet2!A:D,3,FALSE),0)</f>
        <v>4.67</v>
      </c>
      <c r="D62" s="92">
        <v>0</v>
      </c>
      <c r="E62" s="105">
        <f t="shared" si="6"/>
        <v>0</v>
      </c>
      <c r="F62">
        <f>IFERROR(VLOOKUP(A62,Sheet2!A:D,4,FALSE),0)</f>
        <v>0.19</v>
      </c>
      <c r="G62">
        <f t="shared" si="7"/>
        <v>0</v>
      </c>
    </row>
    <row r="63" spans="1:7" ht="15.75" thickBot="1" x14ac:dyDescent="0.3">
      <c r="A63" s="23" t="s">
        <v>49</v>
      </c>
      <c r="B63" s="24" t="str">
        <f>IFERROR(VLOOKUP(A63,Sheet2!A:D,2,FALSE),0)</f>
        <v>PLUG,  1/2" FEMALE NPT THREAD, SAFETY PUSH BUTTON, INDUSTRIAL STYLE, 70 CFM BODY</v>
      </c>
      <c r="C63" s="25">
        <f>IFERROR(VLOOKUP(A63,Sheet2!A:D,3,FALSE),0)</f>
        <v>4.71</v>
      </c>
      <c r="D63" s="109">
        <v>0</v>
      </c>
      <c r="E63" s="106">
        <f t="shared" si="6"/>
        <v>0</v>
      </c>
      <c r="F63">
        <f>IFERROR(VLOOKUP(A63,Sheet2!A:D,4,FALSE),0)</f>
        <v>0.19</v>
      </c>
      <c r="G63">
        <f t="shared" si="7"/>
        <v>0</v>
      </c>
    </row>
    <row r="64" spans="1:7" ht="16.5" thickBot="1" x14ac:dyDescent="0.3">
      <c r="A64" s="32"/>
      <c r="B64" s="35" t="s">
        <v>50</v>
      </c>
      <c r="C64" s="34"/>
      <c r="D64" s="10"/>
      <c r="E64" s="107"/>
    </row>
    <row r="65" spans="1:7" x14ac:dyDescent="0.25">
      <c r="A65" s="29" t="s">
        <v>51</v>
      </c>
      <c r="B65" s="30" t="str">
        <f>IFERROR(VLOOKUP(A65,Sheet2!A:D,2,FALSE),0)</f>
        <v>COMPRESSED AIR PIPE LABEL,  BLUE, WITH DIRECTION ARROW, cut off unused direction arrow during installation,  1" x 7-1/2",   EACH</v>
      </c>
      <c r="C65" s="14">
        <f>IFERROR(VLOOKUP(A65,Sheet2!A:D,3,FALSE),0)</f>
        <v>1.71</v>
      </c>
      <c r="D65" s="108">
        <v>0</v>
      </c>
      <c r="E65" s="104">
        <f>C65*D65</f>
        <v>0</v>
      </c>
      <c r="F65">
        <f>IFERROR(VLOOKUP(A65,Sheet2!A:D,4,FALSE),0)</f>
        <v>0</v>
      </c>
      <c r="G65">
        <f t="shared" ref="G65:G68" si="8">F65*D65</f>
        <v>0</v>
      </c>
    </row>
    <row r="66" spans="1:7" x14ac:dyDescent="0.25">
      <c r="A66" s="15" t="s">
        <v>52</v>
      </c>
      <c r="B66" s="16" t="str">
        <f>IFERROR(VLOOKUP(A66,Sheet2!A:D,2,FALSE),0)</f>
        <v>AUTO TANK DRAIN, ELECTRIC, 1/2" MALE NPT INLET, 1/4 FEMALE NPT OUTLET  ports,  115 volt, 1-45 minute cycle time, 1-10 second blow down time,  with cord,  6 ft long</v>
      </c>
      <c r="C66" s="17">
        <f>IFERROR(VLOOKUP(A66,Sheet2!A:D,3,FALSE),0)</f>
        <v>57.21</v>
      </c>
      <c r="D66" s="92">
        <v>0</v>
      </c>
      <c r="E66" s="105">
        <f>C66*D66</f>
        <v>0</v>
      </c>
      <c r="F66">
        <f>IFERROR(VLOOKUP(A66,Sheet2!A:D,4,FALSE),0)</f>
        <v>1.61</v>
      </c>
      <c r="G66">
        <f t="shared" si="8"/>
        <v>0</v>
      </c>
    </row>
    <row r="67" spans="1:7" x14ac:dyDescent="0.25">
      <c r="A67" s="15" t="s">
        <v>53</v>
      </c>
      <c r="B67" s="16" t="str">
        <f>IFERROR(VLOOKUP(A67,Sheet2!A:D,2,FALSE),0)</f>
        <v>COMPRESSOR SHUT OFF VALVE, 110 VOLT, 3/4 FEMALE NPT</v>
      </c>
      <c r="C67" s="17">
        <f>IFERROR(VLOOKUP(A67,Sheet2!A:D,3,FALSE),0)</f>
        <v>114.44</v>
      </c>
      <c r="D67" s="92">
        <v>0</v>
      </c>
      <c r="E67" s="105">
        <f>C67*D67</f>
        <v>0</v>
      </c>
      <c r="F67">
        <f>IFERROR(VLOOKUP(A67,Sheet2!A:D,4,FALSE),0)</f>
        <v>1.5</v>
      </c>
      <c r="G67">
        <f t="shared" si="8"/>
        <v>0</v>
      </c>
    </row>
    <row r="68" spans="1:7" ht="15.75" thickBot="1" x14ac:dyDescent="0.3">
      <c r="A68" s="23" t="s">
        <v>55</v>
      </c>
      <c r="B68" s="24" t="str">
        <f>IFERROR(VLOOKUP(A68,Sheet2!A:D,2,FALSE),0)</f>
        <v>VIBRATION PAD RUBBER/CORK..  SET OF 4,        4 X 4 X 1</v>
      </c>
      <c r="C68" s="25">
        <f>IFERROR(VLOOKUP(A68,Sheet2!A:D,3,FALSE),0)</f>
        <v>23.09</v>
      </c>
      <c r="D68" s="109">
        <v>0</v>
      </c>
      <c r="E68" s="106">
        <f>C68*D68</f>
        <v>0</v>
      </c>
      <c r="F68">
        <f>IFERROR(VLOOKUP(A68,Sheet2!A:D,4,FALSE),0)</f>
        <v>1.1299999999999999</v>
      </c>
      <c r="G68">
        <f t="shared" si="8"/>
        <v>0</v>
      </c>
    </row>
    <row r="69" spans="1:7" ht="16.5" thickBot="1" x14ac:dyDescent="0.3">
      <c r="A69" s="32"/>
      <c r="B69" s="35" t="s">
        <v>56</v>
      </c>
      <c r="C69" s="34"/>
      <c r="D69" s="10"/>
      <c r="E69" s="107"/>
    </row>
    <row r="70" spans="1:7" x14ac:dyDescent="0.25">
      <c r="A70" s="29" t="s">
        <v>57</v>
      </c>
      <c r="B70" s="30" t="str">
        <f>IFERROR(VLOOKUP(A70,Sheet2!A:D,2,FALSE),0)</f>
        <v>1/2 MANIFOLD X (4) 1/4 OUTLETS</v>
      </c>
      <c r="C70" s="14">
        <f>IFERROR(VLOOKUP(A70,Sheet2!A:D,3,FALSE),0)</f>
        <v>46.19</v>
      </c>
      <c r="D70" s="108">
        <v>0</v>
      </c>
      <c r="E70" s="104">
        <f t="shared" ref="E70:E82" si="9">C70*D70</f>
        <v>0</v>
      </c>
      <c r="F70">
        <f>IFERROR(VLOOKUP(A70,Sheet2!A:D,4,FALSE),0)</f>
        <v>1.8</v>
      </c>
      <c r="G70">
        <f t="shared" ref="G70:G82" si="10">F70*D70</f>
        <v>0</v>
      </c>
    </row>
    <row r="71" spans="1:7" x14ac:dyDescent="0.25">
      <c r="A71" s="15" t="s">
        <v>58</v>
      </c>
      <c r="B71" s="16" t="str">
        <f>IFERROR(VLOOKUP(A71,Sheet2!A:D,2,FALSE),0)</f>
        <v>1/2 MANIFOLD X (5) 1/4 OUTLETS</v>
      </c>
      <c r="C71" s="17">
        <f>IFERROR(VLOOKUP(A71,Sheet2!A:D,3,FALSE),0)</f>
        <v>57.74</v>
      </c>
      <c r="D71" s="92">
        <v>0</v>
      </c>
      <c r="E71" s="105">
        <f t="shared" si="9"/>
        <v>0</v>
      </c>
      <c r="F71">
        <f>IFERROR(VLOOKUP(A71,Sheet2!A:D,4,FALSE),0)</f>
        <v>2.2400000000000002</v>
      </c>
      <c r="G71">
        <f t="shared" si="10"/>
        <v>0</v>
      </c>
    </row>
    <row r="72" spans="1:7" x14ac:dyDescent="0.25">
      <c r="A72" s="15" t="s">
        <v>59</v>
      </c>
      <c r="B72" s="16" t="str">
        <f>IFERROR(VLOOKUP(A72,Sheet2!A:D,2,FALSE),0)</f>
        <v>1/2 MANIFOLD X (4) 1/2 OUTLETS</v>
      </c>
      <c r="C72" s="17">
        <f>IFERROR(VLOOKUP(A72,Sheet2!A:D,3,FALSE),0)</f>
        <v>69.290000000000006</v>
      </c>
      <c r="D72" s="92">
        <v>0</v>
      </c>
      <c r="E72" s="105">
        <f t="shared" si="9"/>
        <v>0</v>
      </c>
      <c r="F72">
        <f>IFERROR(VLOOKUP(A72,Sheet2!A:D,4,FALSE),0)</f>
        <v>1.1200000000000001</v>
      </c>
      <c r="G72">
        <f t="shared" si="10"/>
        <v>0</v>
      </c>
    </row>
    <row r="73" spans="1:7" x14ac:dyDescent="0.25">
      <c r="A73" s="18" t="s">
        <v>60</v>
      </c>
      <c r="B73" s="16" t="str">
        <f>IFERROR(VLOOKUP(A73,Sheet2!A:D,2,FALSE),0)</f>
        <v>1/2 MANIFOLD X (5) 1/2 OUTLETS</v>
      </c>
      <c r="C73" s="17">
        <f>IFERROR(VLOOKUP(A73,Sheet2!A:D,3,FALSE),0)</f>
        <v>80.84</v>
      </c>
      <c r="D73" s="92">
        <v>0</v>
      </c>
      <c r="E73" s="105">
        <f t="shared" si="9"/>
        <v>0</v>
      </c>
      <c r="F73">
        <f>IFERROR(VLOOKUP(A73,Sheet2!A:D,4,FALSE),0)</f>
        <v>2.16</v>
      </c>
      <c r="G73">
        <f t="shared" si="10"/>
        <v>0</v>
      </c>
    </row>
    <row r="74" spans="1:7" x14ac:dyDescent="0.25">
      <c r="A74" s="15" t="s">
        <v>61</v>
      </c>
      <c r="B74" s="16" t="str">
        <f>IFERROR(VLOOKUP(A74,Sheet2!A:D,2,FALSE),0)</f>
        <v>3/4 MANIFOLD X (3) 1/2 OUTLETS</v>
      </c>
      <c r="C74" s="17">
        <f>IFERROR(VLOOKUP(A74,Sheet2!A:D,3,FALSE),0)</f>
        <v>69.290000000000006</v>
      </c>
      <c r="D74" s="92">
        <v>0</v>
      </c>
      <c r="E74" s="105">
        <f t="shared" si="9"/>
        <v>0</v>
      </c>
      <c r="F74">
        <f>IFERROR(VLOOKUP(A74,Sheet2!A:D,4,FALSE),0)</f>
        <v>3.1</v>
      </c>
      <c r="G74">
        <f t="shared" si="10"/>
        <v>0</v>
      </c>
    </row>
    <row r="75" spans="1:7" x14ac:dyDescent="0.25">
      <c r="A75" s="15" t="s">
        <v>62</v>
      </c>
      <c r="B75" s="16" t="str">
        <f>IFERROR(VLOOKUP(A75,Sheet2!A:D,2,FALSE),0)</f>
        <v>3/4 MANIFOLD X (4) 1/2 OUTLETS</v>
      </c>
      <c r="C75" s="17">
        <f>IFERROR(VLOOKUP(A75,Sheet2!A:D,3,FALSE),0)</f>
        <v>80.84</v>
      </c>
      <c r="D75" s="92">
        <v>0</v>
      </c>
      <c r="E75" s="105">
        <f t="shared" si="9"/>
        <v>0</v>
      </c>
      <c r="F75">
        <f>IFERROR(VLOOKUP(A75,Sheet2!A:D,4,FALSE),0)</f>
        <v>4.09</v>
      </c>
      <c r="G75">
        <f t="shared" si="10"/>
        <v>0</v>
      </c>
    </row>
    <row r="76" spans="1:7" x14ac:dyDescent="0.25">
      <c r="A76" s="15" t="s">
        <v>63</v>
      </c>
      <c r="B76" s="16" t="str">
        <f>IFERROR(VLOOKUP(A76,Sheet2!A:D,2,FALSE),0)</f>
        <v>3/4 MANIFOLD X (5) 1/2 OUTLETS</v>
      </c>
      <c r="C76" s="17">
        <f>IFERROR(VLOOKUP(A76,Sheet2!A:D,3,FALSE),0)</f>
        <v>92.39</v>
      </c>
      <c r="D76" s="92">
        <v>0</v>
      </c>
      <c r="E76" s="105">
        <f t="shared" si="9"/>
        <v>0</v>
      </c>
      <c r="F76">
        <f>IFERROR(VLOOKUP(A76,Sheet2!A:D,4,FALSE),0)</f>
        <v>5.14</v>
      </c>
      <c r="G76">
        <f t="shared" si="10"/>
        <v>0</v>
      </c>
    </row>
    <row r="77" spans="1:7" x14ac:dyDescent="0.25">
      <c r="A77" s="15" t="s">
        <v>64</v>
      </c>
      <c r="B77" s="16" t="str">
        <f>IFERROR(VLOOKUP(A77,Sheet2!A:D,2,FALSE),0)</f>
        <v>3/4 MANIFOLD X (3) 3/4 OUTLETS</v>
      </c>
      <c r="C77" s="17">
        <f>IFERROR(VLOOKUP(A77,Sheet2!A:D,3,FALSE),0)</f>
        <v>80.84</v>
      </c>
      <c r="D77" s="92">
        <v>0</v>
      </c>
      <c r="E77" s="105">
        <f t="shared" si="9"/>
        <v>0</v>
      </c>
      <c r="F77">
        <f>IFERROR(VLOOKUP(A77,Sheet2!A:D,4,FALSE),0)</f>
        <v>3</v>
      </c>
      <c r="G77">
        <f t="shared" si="10"/>
        <v>0</v>
      </c>
    </row>
    <row r="78" spans="1:7" x14ac:dyDescent="0.25">
      <c r="A78" s="15" t="s">
        <v>65</v>
      </c>
      <c r="B78" s="16" t="str">
        <f>IFERROR(VLOOKUP(A78,Sheet2!A:D,2,FALSE),0)</f>
        <v>3/4 MANIFOLD X (4) 3/4 OUTLETS</v>
      </c>
      <c r="C78" s="17">
        <f>IFERROR(VLOOKUP(A78,Sheet2!A:D,3,FALSE),0)</f>
        <v>92.39</v>
      </c>
      <c r="D78" s="92">
        <v>0</v>
      </c>
      <c r="E78" s="105">
        <f t="shared" si="9"/>
        <v>0</v>
      </c>
      <c r="F78">
        <f>IFERROR(VLOOKUP(A78,Sheet2!A:D,4,FALSE),0)</f>
        <v>4.0999999999999996</v>
      </c>
      <c r="G78">
        <f t="shared" si="10"/>
        <v>0</v>
      </c>
    </row>
    <row r="79" spans="1:7" x14ac:dyDescent="0.25">
      <c r="A79" s="15" t="s">
        <v>66</v>
      </c>
      <c r="B79" s="16" t="str">
        <f>IFERROR(VLOOKUP(A79,Sheet2!A:D,2,FALSE),0)</f>
        <v>3/4 MANIFOLD X (5) 3/4 OUTLETS</v>
      </c>
      <c r="C79" s="17">
        <f>IFERROR(VLOOKUP(A79,Sheet2!A:D,3,FALSE),0)</f>
        <v>103.94</v>
      </c>
      <c r="D79" s="92">
        <v>0</v>
      </c>
      <c r="E79" s="105">
        <f t="shared" si="9"/>
        <v>0</v>
      </c>
      <c r="F79">
        <f>IFERROR(VLOOKUP(A79,Sheet2!A:D,4,FALSE),0)</f>
        <v>5.0999999999999996</v>
      </c>
      <c r="G79">
        <f t="shared" si="10"/>
        <v>0</v>
      </c>
    </row>
    <row r="80" spans="1:7" x14ac:dyDescent="0.25">
      <c r="A80" s="15" t="s">
        <v>67</v>
      </c>
      <c r="B80" s="16" t="str">
        <f>IFERROR(VLOOKUP(A80,Sheet2!A:D,2,FALSE),0)</f>
        <v>1” MANIFOLD X (3) 3/4 OUTLETS</v>
      </c>
      <c r="C80" s="17">
        <f>IFERROR(VLOOKUP(A80,Sheet2!A:D,3,FALSE),0)</f>
        <v>80.84</v>
      </c>
      <c r="D80" s="92">
        <v>0</v>
      </c>
      <c r="E80" s="105">
        <f t="shared" si="9"/>
        <v>0</v>
      </c>
      <c r="F80">
        <f>IFERROR(VLOOKUP(A80,Sheet2!A:D,4,FALSE),0)</f>
        <v>3.14</v>
      </c>
      <c r="G80">
        <f t="shared" si="10"/>
        <v>0</v>
      </c>
    </row>
    <row r="81" spans="1:7" x14ac:dyDescent="0.25">
      <c r="A81" s="15" t="s">
        <v>68</v>
      </c>
      <c r="B81" s="16" t="str">
        <f>IFERROR(VLOOKUP(A81,Sheet2!A:D,2,FALSE),0)</f>
        <v>1” MANIFOLD X (4) 3/4 OUTLETS</v>
      </c>
      <c r="C81" s="17">
        <f>IFERROR(VLOOKUP(A81,Sheet2!A:D,3,FALSE),0)</f>
        <v>92.39</v>
      </c>
      <c r="D81" s="92">
        <v>0</v>
      </c>
      <c r="E81" s="105">
        <f t="shared" si="9"/>
        <v>0</v>
      </c>
      <c r="F81">
        <f>IFERROR(VLOOKUP(A81,Sheet2!A:D,4,FALSE),0)</f>
        <v>4.0999999999999996</v>
      </c>
      <c r="G81">
        <f t="shared" si="10"/>
        <v>0</v>
      </c>
    </row>
    <row r="82" spans="1:7" ht="15.75" thickBot="1" x14ac:dyDescent="0.3">
      <c r="A82" s="23" t="s">
        <v>69</v>
      </c>
      <c r="B82" s="24" t="str">
        <f>IFERROR(VLOOKUP(A82,Sheet2!A:D,2,FALSE),0)</f>
        <v>1” MANIFOLD X (5) 3/4 OUTLETS</v>
      </c>
      <c r="C82" s="25">
        <f>IFERROR(VLOOKUP(A82,Sheet2!A:D,3,FALSE),0)</f>
        <v>103.94</v>
      </c>
      <c r="D82" s="109">
        <v>0</v>
      </c>
      <c r="E82" s="106">
        <f t="shared" si="9"/>
        <v>0</v>
      </c>
      <c r="F82">
        <f>IFERROR(VLOOKUP(A82,Sheet2!A:D,4,FALSE),0)</f>
        <v>5.09</v>
      </c>
      <c r="G82">
        <f t="shared" si="10"/>
        <v>0</v>
      </c>
    </row>
    <row r="83" spans="1:7" ht="16.5" thickBot="1" x14ac:dyDescent="0.3">
      <c r="A83" s="32"/>
      <c r="B83" s="35" t="s">
        <v>70</v>
      </c>
      <c r="C83" s="34"/>
      <c r="D83" s="10"/>
      <c r="E83" s="107"/>
    </row>
    <row r="84" spans="1:7" ht="15.75" thickBot="1" x14ac:dyDescent="0.3">
      <c r="A84" s="32"/>
      <c r="B84" s="37" t="s">
        <v>71</v>
      </c>
      <c r="C84" s="34"/>
      <c r="D84" s="10"/>
      <c r="E84" s="107"/>
    </row>
    <row r="85" spans="1:7" x14ac:dyDescent="0.25">
      <c r="A85" s="29">
        <v>50134</v>
      </c>
      <c r="B85" s="30" t="str">
        <f>IFERROR(VLOOKUP(A85,Sheet2!A:D,2,FALSE),0)</f>
        <v>1/4" NPT ALLEN HEAD PLUG BRASS (28-094)</v>
      </c>
      <c r="C85" s="14">
        <f>IFERROR(VLOOKUP(A85,Sheet2!A:D,3,FALSE),0)</f>
        <v>1.24</v>
      </c>
      <c r="D85" s="108">
        <v>0</v>
      </c>
      <c r="E85" s="104">
        <f>C85*D85</f>
        <v>0</v>
      </c>
      <c r="F85">
        <f>IFERROR(VLOOKUP(A85,Sheet2!A:D,4,FALSE),0)</f>
        <v>0.02</v>
      </c>
      <c r="G85">
        <f t="shared" ref="G85:G89" si="11">F85*D85</f>
        <v>0</v>
      </c>
    </row>
    <row r="86" spans="1:7" x14ac:dyDescent="0.25">
      <c r="A86" s="15">
        <v>50135</v>
      </c>
      <c r="B86" s="16" t="str">
        <f>IFERROR(VLOOKUP(A86,Sheet2!A:D,2,FALSE),0)</f>
        <v>3/8" NPT ALLEN HEAD PLUG BRASS</v>
      </c>
      <c r="C86" s="17">
        <f>IFERROR(VLOOKUP(A86,Sheet2!A:D,3,FALSE),0)</f>
        <v>1.71</v>
      </c>
      <c r="D86" s="92">
        <v>0</v>
      </c>
      <c r="E86" s="105">
        <f>C86*D86</f>
        <v>0</v>
      </c>
      <c r="F86">
        <f>IFERROR(VLOOKUP(A86,Sheet2!A:D,4,FALSE),0)</f>
        <v>0.03</v>
      </c>
      <c r="G86">
        <f t="shared" si="11"/>
        <v>0</v>
      </c>
    </row>
    <row r="87" spans="1:7" x14ac:dyDescent="0.25">
      <c r="A87" s="15">
        <v>50136</v>
      </c>
      <c r="B87" s="16" t="str">
        <f>IFERROR(VLOOKUP(A87,Sheet2!A:D,2,FALSE),0)</f>
        <v>1/2" NPT COUNTERSUNK HEAD PLUG BRASS</v>
      </c>
      <c r="C87" s="17">
        <f>IFERROR(VLOOKUP(A87,Sheet2!A:D,3,FALSE),0)</f>
        <v>3.42</v>
      </c>
      <c r="D87" s="92">
        <v>0</v>
      </c>
      <c r="E87" s="105">
        <f>C87*D87</f>
        <v>0</v>
      </c>
      <c r="F87">
        <f>IFERROR(VLOOKUP(A87,Sheet2!A:D,4,FALSE),0)</f>
        <v>0.06</v>
      </c>
      <c r="G87">
        <f t="shared" si="11"/>
        <v>0</v>
      </c>
    </row>
    <row r="88" spans="1:7" x14ac:dyDescent="0.25">
      <c r="A88" s="15">
        <v>50137</v>
      </c>
      <c r="B88" s="16" t="str">
        <f>IFERROR(VLOOKUP(A88,Sheet2!A:D,2,FALSE),0)</f>
        <v>3/4" NPT HEX HEAD PLUG BRASS (28-205S)</v>
      </c>
      <c r="C88" s="17">
        <f>IFERROR(VLOOKUP(A88,Sheet2!A:D,3,FALSE),0)</f>
        <v>8.3800000000000008</v>
      </c>
      <c r="D88" s="92">
        <v>0</v>
      </c>
      <c r="E88" s="105">
        <f>C88*D88</f>
        <v>0</v>
      </c>
      <c r="F88">
        <f>IFERROR(VLOOKUP(A88,Sheet2!A:D,4,FALSE),0)</f>
        <v>0.113</v>
      </c>
      <c r="G88">
        <f t="shared" si="11"/>
        <v>0</v>
      </c>
    </row>
    <row r="89" spans="1:7" ht="15.75" thickBot="1" x14ac:dyDescent="0.3">
      <c r="A89" s="15">
        <v>50138</v>
      </c>
      <c r="B89" s="111" t="str">
        <f>IFERROR(VLOOKUP(A89,Sheet2!A:D,2,FALSE),0)</f>
        <v>1" NPT HEX HEAD PLUG BRASS (28-206S)</v>
      </c>
      <c r="C89" s="17">
        <f>IFERROR(VLOOKUP(A89,Sheet2!A:D,3,FALSE),0)</f>
        <v>23.34</v>
      </c>
      <c r="D89" s="92">
        <v>0</v>
      </c>
      <c r="E89" s="105">
        <f>C89*D89</f>
        <v>0</v>
      </c>
      <c r="F89">
        <f>IFERROR(VLOOKUP(A89,Sheet2!A:D,4,FALSE),0)</f>
        <v>0.26900000000000002</v>
      </c>
      <c r="G89">
        <f t="shared" si="11"/>
        <v>0</v>
      </c>
    </row>
    <row r="90" spans="1:7" s="36" customFormat="1" ht="15.75" thickBot="1" x14ac:dyDescent="0.3">
      <c r="A90" s="31"/>
      <c r="B90" s="37" t="s">
        <v>371</v>
      </c>
      <c r="C90" s="110"/>
      <c r="D90" s="91"/>
      <c r="E90" s="105"/>
    </row>
    <row r="91" spans="1:7" s="36" customFormat="1" x14ac:dyDescent="0.25">
      <c r="A91" s="15">
        <v>50130</v>
      </c>
      <c r="B91" s="38" t="str">
        <f>IFERROR(VLOOKUP(A91,Sheet2!A:D,2,FALSE),0)</f>
        <v>STREET ELBOW 45 DEG  1/4" NPT BRASS</v>
      </c>
      <c r="C91" s="17">
        <f>IFERROR(VLOOKUP(A91,Sheet2!A:D,3,FALSE),0)</f>
        <v>2.5099999999999998</v>
      </c>
      <c r="D91" s="92">
        <v>0</v>
      </c>
      <c r="E91" s="105">
        <f>C91*D91</f>
        <v>0</v>
      </c>
      <c r="F91" s="36">
        <f>IFERROR(VLOOKUP(A91,Sheet2!A:D,4,FALSE),0)</f>
        <v>0.08</v>
      </c>
      <c r="G91" s="36">
        <f t="shared" ref="G91:G93" si="12">F91*D91</f>
        <v>0</v>
      </c>
    </row>
    <row r="92" spans="1:7" s="36" customFormat="1" x14ac:dyDescent="0.25">
      <c r="A92" s="15">
        <v>50131</v>
      </c>
      <c r="B92" s="16" t="str">
        <f>IFERROR(VLOOKUP(A92,Sheet2!A:D,2,FALSE),0)</f>
        <v>STREET ELBOW 45 DEG  1/2" NPT BRASS</v>
      </c>
      <c r="C92" s="17">
        <f>IFERROR(VLOOKUP(A92,Sheet2!A:D,3,FALSE),0)</f>
        <v>5.79</v>
      </c>
      <c r="D92" s="92">
        <v>0</v>
      </c>
      <c r="E92" s="105">
        <f>C92*D92</f>
        <v>0</v>
      </c>
      <c r="F92" s="36">
        <f>IFERROR(VLOOKUP(A92,Sheet2!A:D,4,FALSE),0)</f>
        <v>0.21</v>
      </c>
      <c r="G92" s="36">
        <f t="shared" si="12"/>
        <v>0</v>
      </c>
    </row>
    <row r="93" spans="1:7" s="36" customFormat="1" ht="15.75" thickBot="1" x14ac:dyDescent="0.3">
      <c r="A93" s="15">
        <v>50132</v>
      </c>
      <c r="B93" s="111" t="str">
        <f>IFERROR(VLOOKUP(A93,Sheet2!A:D,2,FALSE),0)</f>
        <v>STREET ELBOW 45 DEG  3/4" NPT BRASS(28-234)</v>
      </c>
      <c r="C93" s="17">
        <f>IFERROR(VLOOKUP(A93,Sheet2!A:D,3,FALSE),0)</f>
        <v>38.380000000000003</v>
      </c>
      <c r="D93" s="92">
        <v>0</v>
      </c>
      <c r="E93" s="105">
        <f>C93*D93</f>
        <v>0</v>
      </c>
      <c r="F93" s="36">
        <f>IFERROR(VLOOKUP(A93,Sheet2!A:D,4,FALSE),0)</f>
        <v>0.34399999999999997</v>
      </c>
      <c r="G93" s="36">
        <f t="shared" si="12"/>
        <v>0</v>
      </c>
    </row>
    <row r="94" spans="1:7" s="36" customFormat="1" ht="15.75" thickBot="1" x14ac:dyDescent="0.3">
      <c r="A94" s="31"/>
      <c r="B94" s="37" t="s">
        <v>74</v>
      </c>
      <c r="C94" s="110"/>
      <c r="D94" s="91"/>
      <c r="E94" s="105"/>
    </row>
    <row r="95" spans="1:7" s="36" customFormat="1" x14ac:dyDescent="0.25">
      <c r="A95" s="15">
        <v>50604</v>
      </c>
      <c r="B95" s="38" t="str">
        <f>IFERROR(VLOOKUP(A95,Sheet2!A:D,2,FALSE),0)</f>
        <v>3/8" FEM NPT  X 3/8"  FEM NPT BRASS  ELBOW (28003)</v>
      </c>
      <c r="C95" s="17">
        <f>IFERROR(VLOOKUP(A95,Sheet2!A:D,3,FALSE),0)</f>
        <v>7.55</v>
      </c>
      <c r="D95" s="92">
        <v>0</v>
      </c>
      <c r="E95" s="105">
        <f>C95*D95</f>
        <v>0</v>
      </c>
      <c r="F95" s="36">
        <f>IFERROR(VLOOKUP(A95,Sheet2!A:D,4,FALSE),0)</f>
        <v>0.16</v>
      </c>
      <c r="G95" s="36">
        <f t="shared" ref="G95:G98" si="13">F95*D95</f>
        <v>0</v>
      </c>
    </row>
    <row r="96" spans="1:7" s="36" customFormat="1" x14ac:dyDescent="0.25">
      <c r="A96" s="15">
        <v>50605</v>
      </c>
      <c r="B96" s="16" t="str">
        <f>IFERROR(VLOOKUP(A96,Sheet2!A:D,2,FALSE),0)</f>
        <v>1/2" FEM NPT  X 3/4"  FEM NPT BRASS REDUCING ELBOW (44127)</v>
      </c>
      <c r="C96" s="17">
        <f>IFERROR(VLOOKUP(A96,Sheet2!A:D,3,FALSE),0)</f>
        <v>20</v>
      </c>
      <c r="D96" s="92">
        <v>0</v>
      </c>
      <c r="E96" s="105">
        <f>C96*D96</f>
        <v>0</v>
      </c>
      <c r="F96" s="36">
        <f>IFERROR(VLOOKUP(A96,Sheet2!A:D,4,FALSE),0)</f>
        <v>0.31</v>
      </c>
      <c r="G96" s="36">
        <f t="shared" si="13"/>
        <v>0</v>
      </c>
    </row>
    <row r="97" spans="1:7" s="36" customFormat="1" x14ac:dyDescent="0.25">
      <c r="A97" s="15">
        <v>50606</v>
      </c>
      <c r="B97" s="16" t="str">
        <f>IFERROR(VLOOKUP(A97,Sheet2!A:D,2,FALSE),0)</f>
        <v>3/4" FEM NPT  X 3/4"  FEM NPT BRASS  ELBOW (44104)</v>
      </c>
      <c r="C97" s="17">
        <f>IFERROR(VLOOKUP(A97,Sheet2!A:D,3,FALSE),0)</f>
        <v>18.260000000000002</v>
      </c>
      <c r="D97" s="92">
        <v>0</v>
      </c>
      <c r="E97" s="105">
        <f>C97*D97</f>
        <v>0</v>
      </c>
      <c r="F97" s="36">
        <f>IFERROR(VLOOKUP(A97,Sheet2!A:D,4,FALSE),0)</f>
        <v>0.35</v>
      </c>
      <c r="G97" s="36">
        <f t="shared" si="13"/>
        <v>0</v>
      </c>
    </row>
    <row r="98" spans="1:7" s="36" customFormat="1" ht="15.75" thickBot="1" x14ac:dyDescent="0.3">
      <c r="A98" s="15">
        <v>50607</v>
      </c>
      <c r="B98" s="111" t="str">
        <f>IFERROR(VLOOKUP(A98,Sheet2!A:D,2,FALSE),0)</f>
        <v>1/2" FEM NPT  X 1/2"  FEM NPT BRASS  ELBOW (G1324267)</v>
      </c>
      <c r="C98" s="17">
        <f>IFERROR(VLOOKUP(A98,Sheet2!A:D,3,FALSE),0)</f>
        <v>11.77</v>
      </c>
      <c r="D98" s="92">
        <v>0</v>
      </c>
      <c r="E98" s="105">
        <f>C98*D98</f>
        <v>0</v>
      </c>
      <c r="F98" s="36">
        <f>IFERROR(VLOOKUP(A98,Sheet2!A:D,4,FALSE),0)</f>
        <v>0.24</v>
      </c>
      <c r="G98" s="36">
        <f t="shared" si="13"/>
        <v>0</v>
      </c>
    </row>
    <row r="99" spans="1:7" s="36" customFormat="1" ht="15.75" thickBot="1" x14ac:dyDescent="0.3">
      <c r="A99" s="31"/>
      <c r="B99" s="37" t="s">
        <v>372</v>
      </c>
      <c r="C99" s="110"/>
      <c r="D99" s="91"/>
      <c r="E99" s="105"/>
    </row>
    <row r="100" spans="1:7" s="36" customFormat="1" x14ac:dyDescent="0.25">
      <c r="A100" s="15">
        <v>50860</v>
      </c>
      <c r="B100" s="38" t="str">
        <f>IFERROR(VLOOKUP(A100,Sheet2!A:D,2,FALSE),0)</f>
        <v>1/4" NPT FEM X FEM COUPLING BRASS (28-059)</v>
      </c>
      <c r="C100" s="17">
        <f>IFERROR(VLOOKUP(A100,Sheet2!A:D,3,FALSE),0)</f>
        <v>3.92</v>
      </c>
      <c r="D100" s="92">
        <v>0</v>
      </c>
      <c r="E100" s="105">
        <f t="shared" ref="E100:E114" si="14">C100*D100</f>
        <v>0</v>
      </c>
      <c r="F100" s="36">
        <f>IFERROR(VLOOKUP(A100,Sheet2!A:D,4,FALSE),0)</f>
        <v>8.7999999999999995E-2</v>
      </c>
      <c r="G100" s="36">
        <f t="shared" ref="G100:G114" si="15">F100*D100</f>
        <v>0</v>
      </c>
    </row>
    <row r="101" spans="1:7" s="36" customFormat="1" x14ac:dyDescent="0.25">
      <c r="A101" s="15">
        <v>50861</v>
      </c>
      <c r="B101" s="16" t="str">
        <f>IFERROR(VLOOKUP(A101,Sheet2!A:D,2,FALSE),0)</f>
        <v>3/8" NPT FEM X FEM COUPLING BRASS (28-060L)</v>
      </c>
      <c r="C101" s="17">
        <f>IFERROR(VLOOKUP(A101,Sheet2!A:D,3,FALSE),0)</f>
        <v>2.87</v>
      </c>
      <c r="D101" s="92">
        <v>0</v>
      </c>
      <c r="E101" s="105">
        <f t="shared" si="14"/>
        <v>0</v>
      </c>
      <c r="F101" s="36">
        <f>IFERROR(VLOOKUP(A101,Sheet2!A:D,4,FALSE),0)</f>
        <v>6.3E-2</v>
      </c>
      <c r="G101" s="36">
        <f t="shared" si="15"/>
        <v>0</v>
      </c>
    </row>
    <row r="102" spans="1:7" s="36" customFormat="1" x14ac:dyDescent="0.25">
      <c r="A102" s="15">
        <v>50862</v>
      </c>
      <c r="B102" s="16" t="str">
        <f>IFERROR(VLOOKUP(A102,Sheet2!A:D,2,FALSE),0)</f>
        <v>1/2" NPT FEM X FEM COUPLING BRASS (28-061L)</v>
      </c>
      <c r="C102" s="17">
        <f>IFERROR(VLOOKUP(A102,Sheet2!A:D,3,FALSE),0)</f>
        <v>5.59</v>
      </c>
      <c r="D102" s="92">
        <v>0</v>
      </c>
      <c r="E102" s="105">
        <f t="shared" si="14"/>
        <v>0</v>
      </c>
      <c r="F102" s="36">
        <f>IFERROR(VLOOKUP(A102,Sheet2!A:D,4,FALSE),0)</f>
        <v>8.7999999999999995E-2</v>
      </c>
      <c r="G102" s="36">
        <f t="shared" si="15"/>
        <v>0</v>
      </c>
    </row>
    <row r="103" spans="1:7" s="36" customFormat="1" x14ac:dyDescent="0.25">
      <c r="A103" s="15">
        <v>50863</v>
      </c>
      <c r="B103" s="16" t="str">
        <f>IFERROR(VLOOKUP(A103,Sheet2!A:D,2,FALSE),0)</f>
        <v>3/4" NPT FEM X FEM COUPLING BRASS (28-062L)</v>
      </c>
      <c r="C103" s="17">
        <f>IFERROR(VLOOKUP(A103,Sheet2!A:D,3,FALSE),0)</f>
        <v>8.06</v>
      </c>
      <c r="D103" s="92">
        <v>0</v>
      </c>
      <c r="E103" s="105">
        <f t="shared" si="14"/>
        <v>0</v>
      </c>
      <c r="F103" s="36">
        <f>IFERROR(VLOOKUP(A103,Sheet2!A:D,4,FALSE),0)</f>
        <v>0.18099999999999999</v>
      </c>
      <c r="G103" s="36">
        <f t="shared" si="15"/>
        <v>0</v>
      </c>
    </row>
    <row r="104" spans="1:7" s="36" customFormat="1" x14ac:dyDescent="0.25">
      <c r="A104" s="15">
        <v>50864</v>
      </c>
      <c r="B104" s="16" t="str">
        <f>IFERROR(VLOOKUP(A104,Sheet2!A:D,2,FALSE),0)</f>
        <v>1" NPT FEM X FEM COUPLING GALV (64-415)</v>
      </c>
      <c r="C104" s="17">
        <f>IFERROR(VLOOKUP(A104,Sheet2!A:D,3,FALSE),0)</f>
        <v>9.9600000000000009</v>
      </c>
      <c r="D104" s="92">
        <v>0</v>
      </c>
      <c r="E104" s="105">
        <f t="shared" si="14"/>
        <v>0</v>
      </c>
      <c r="F104" s="36">
        <f>IFERROR(VLOOKUP(A104,Sheet2!A:D,4,FALSE),0)</f>
        <v>4.3999999999999997E-2</v>
      </c>
      <c r="G104" s="36">
        <f t="shared" si="15"/>
        <v>0</v>
      </c>
    </row>
    <row r="105" spans="1:7" s="36" customFormat="1" x14ac:dyDescent="0.25">
      <c r="A105" s="15">
        <v>50870</v>
      </c>
      <c r="B105" s="16" t="str">
        <f>IFERROR(VLOOKUP(A105,Sheet2!A:D,2,FALSE),0)</f>
        <v>3/8" NPT FEM X 1/4" FEM COUPLING BRASS (28-183L)</v>
      </c>
      <c r="C105" s="17">
        <f>IFERROR(VLOOKUP(A105,Sheet2!A:D,3,FALSE),0)</f>
        <v>3.48</v>
      </c>
      <c r="D105" s="92">
        <v>0</v>
      </c>
      <c r="E105" s="105">
        <f t="shared" si="14"/>
        <v>0</v>
      </c>
      <c r="F105" s="36">
        <f>IFERROR(VLOOKUP(A105,Sheet2!A:D,4,FALSE),0)</f>
        <v>6.3E-2</v>
      </c>
      <c r="G105" s="36">
        <f t="shared" si="15"/>
        <v>0</v>
      </c>
    </row>
    <row r="106" spans="1:7" s="36" customFormat="1" x14ac:dyDescent="0.25">
      <c r="A106" s="15">
        <v>50871</v>
      </c>
      <c r="B106" s="16" t="str">
        <f>IFERROR(VLOOKUP(A106,Sheet2!A:D,2,FALSE),0)</f>
        <v>1/2" NPT FEM X 1/4" FEM COUPLING BRASS (28-184L)</v>
      </c>
      <c r="C106" s="17">
        <f>IFERROR(VLOOKUP(A106,Sheet2!A:D,3,FALSE),0)</f>
        <v>7.56</v>
      </c>
      <c r="D106" s="92">
        <v>0</v>
      </c>
      <c r="E106" s="105">
        <f t="shared" si="14"/>
        <v>0</v>
      </c>
      <c r="F106" s="36">
        <f>IFERROR(VLOOKUP(A106,Sheet2!A:D,4,FALSE),0)</f>
        <v>6.3E-2</v>
      </c>
      <c r="G106" s="36">
        <f t="shared" si="15"/>
        <v>0</v>
      </c>
    </row>
    <row r="107" spans="1:7" s="36" customFormat="1" x14ac:dyDescent="0.25">
      <c r="A107" s="15">
        <v>50872</v>
      </c>
      <c r="B107" s="16" t="str">
        <f>IFERROR(VLOOKUP(A107,Sheet2!A:D,2,FALSE),0)</f>
        <v>1/2" NPT FEM X 3/8" FEM COUPLING BRASS (28-185L)</v>
      </c>
      <c r="C107" s="17">
        <f>IFERROR(VLOOKUP(A107,Sheet2!A:D,3,FALSE),0)</f>
        <v>6.81</v>
      </c>
      <c r="D107" s="92">
        <v>0</v>
      </c>
      <c r="E107" s="105">
        <f t="shared" si="14"/>
        <v>0</v>
      </c>
      <c r="F107" s="36">
        <f>IFERROR(VLOOKUP(A107,Sheet2!A:D,4,FALSE),0)</f>
        <v>8.7999999999999995E-2</v>
      </c>
      <c r="G107" s="36">
        <f t="shared" si="15"/>
        <v>0</v>
      </c>
    </row>
    <row r="108" spans="1:7" s="36" customFormat="1" x14ac:dyDescent="0.25">
      <c r="A108" s="15">
        <v>50873</v>
      </c>
      <c r="B108" s="16" t="str">
        <f>IFERROR(VLOOKUP(A108,Sheet2!A:D,2,FALSE),0)</f>
        <v>3/4" NPT FEM X 1/2" FEM COUPLING BRASS (28-189)</v>
      </c>
      <c r="C108" s="17">
        <f>IFERROR(VLOOKUP(A108,Sheet2!A:D,3,FALSE),0)</f>
        <v>12.94</v>
      </c>
      <c r="D108" s="92">
        <v>0</v>
      </c>
      <c r="E108" s="105">
        <f t="shared" si="14"/>
        <v>0</v>
      </c>
      <c r="F108" s="36">
        <f>IFERROR(VLOOKUP(A108,Sheet2!A:D,4,FALSE),0)</f>
        <v>0.156</v>
      </c>
      <c r="G108" s="36">
        <f t="shared" si="15"/>
        <v>0</v>
      </c>
    </row>
    <row r="109" spans="1:7" s="36" customFormat="1" x14ac:dyDescent="0.25">
      <c r="A109" s="15">
        <v>50877</v>
      </c>
      <c r="B109" s="16" t="str">
        <f>IFERROR(VLOOKUP(A109,Sheet2!A:D,2,FALSE),0)</f>
        <v>1" NPT FEM X 3/4" FEM COUPLING GALV (64-442)</v>
      </c>
      <c r="C109" s="17">
        <f>IFERROR(VLOOKUP(A109,Sheet2!A:D,3,FALSE),0)</f>
        <v>9.4</v>
      </c>
      <c r="D109" s="92">
        <v>0</v>
      </c>
      <c r="E109" s="105">
        <f t="shared" si="14"/>
        <v>0</v>
      </c>
      <c r="F109" s="36">
        <f>IFERROR(VLOOKUP(A109,Sheet2!A:D,4,FALSE),0)</f>
        <v>0.77500000000000002</v>
      </c>
      <c r="G109" s="36">
        <f t="shared" si="15"/>
        <v>0</v>
      </c>
    </row>
    <row r="110" spans="1:7" s="36" customFormat="1" x14ac:dyDescent="0.25">
      <c r="A110" s="15">
        <v>50878</v>
      </c>
      <c r="B110" s="16" t="str">
        <f>IFERROR(VLOOKUP(A110,Sheet2!A:D,2,FALSE),0)</f>
        <v>1-1/2" NPT FEM X 3/4" FEM COUPLING GALV (64-448)</v>
      </c>
      <c r="C110" s="17">
        <f>IFERROR(VLOOKUP(A110,Sheet2!A:D,3,FALSE),0)</f>
        <v>18.89</v>
      </c>
      <c r="D110" s="92">
        <v>0</v>
      </c>
      <c r="E110" s="105">
        <f t="shared" si="14"/>
        <v>0</v>
      </c>
      <c r="F110" s="36">
        <f>IFERROR(VLOOKUP(A110,Sheet2!A:D,4,FALSE),0)</f>
        <v>0.76900000000000002</v>
      </c>
      <c r="G110" s="36">
        <f t="shared" si="15"/>
        <v>0</v>
      </c>
    </row>
    <row r="111" spans="1:7" s="36" customFormat="1" x14ac:dyDescent="0.25">
      <c r="A111" s="15">
        <v>50879</v>
      </c>
      <c r="B111" s="16" t="str">
        <f>IFERROR(VLOOKUP(A111,Sheet2!A:D,2,FALSE),0)</f>
        <v>1-1/2" NPT FEM X 1" FEM COUPLING GALV (64-449)</v>
      </c>
      <c r="C111" s="17">
        <f>IFERROR(VLOOKUP(A111,Sheet2!A:D,3,FALSE),0)</f>
        <v>16.71</v>
      </c>
      <c r="D111" s="92">
        <v>0</v>
      </c>
      <c r="E111" s="105">
        <f t="shared" si="14"/>
        <v>0</v>
      </c>
      <c r="F111" s="36">
        <f>IFERROR(VLOOKUP(A111,Sheet2!A:D,4,FALSE),0)</f>
        <v>0.86899999999999999</v>
      </c>
      <c r="G111" s="36">
        <f t="shared" si="15"/>
        <v>0</v>
      </c>
    </row>
    <row r="112" spans="1:7" s="36" customFormat="1" x14ac:dyDescent="0.25">
      <c r="A112" s="15">
        <v>50880</v>
      </c>
      <c r="B112" s="16" t="str">
        <f>IFERROR(VLOOKUP(A112,Sheet2!A:D,2,FALSE),0)</f>
        <v>2" NPT FEM X 1-1/2" FEM COUPLING GALV (64-454)</v>
      </c>
      <c r="C112" s="17">
        <f>IFERROR(VLOOKUP(A112,Sheet2!A:D,3,FALSE),0)</f>
        <v>22.79</v>
      </c>
      <c r="D112" s="92">
        <v>0</v>
      </c>
      <c r="E112" s="105">
        <f t="shared" si="14"/>
        <v>0</v>
      </c>
      <c r="F112" s="36">
        <f>IFERROR(VLOOKUP(A112,Sheet2!A:D,4,FALSE),0)</f>
        <v>0.60599999999999998</v>
      </c>
      <c r="G112" s="36">
        <f t="shared" si="15"/>
        <v>0</v>
      </c>
    </row>
    <row r="113" spans="1:7" s="36" customFormat="1" x14ac:dyDescent="0.25">
      <c r="A113" s="15">
        <v>50883</v>
      </c>
      <c r="B113" s="16" t="str">
        <f>IFERROR(VLOOKUP(A113,Sheet2!A:D,2,FALSE),0)</f>
        <v>2-1/2" NPT FEM X 2" FEM COUPLING GALV (64-462)</v>
      </c>
      <c r="C113" s="17">
        <f>IFERROR(VLOOKUP(A113,Sheet2!A:D,3,FALSE),0)</f>
        <v>70.48</v>
      </c>
      <c r="D113" s="92">
        <v>0</v>
      </c>
      <c r="E113" s="105">
        <f t="shared" si="14"/>
        <v>0</v>
      </c>
      <c r="F113" s="36">
        <f>IFERROR(VLOOKUP(A113,Sheet2!A:D,4,FALSE),0)</f>
        <v>2.5249999999999999</v>
      </c>
      <c r="G113" s="36">
        <f t="shared" si="15"/>
        <v>0</v>
      </c>
    </row>
    <row r="114" spans="1:7" s="36" customFormat="1" ht="15.75" thickBot="1" x14ac:dyDescent="0.3">
      <c r="A114" s="15">
        <v>50885</v>
      </c>
      <c r="B114" s="111" t="str">
        <f>IFERROR(VLOOKUP(A114,Sheet2!A:D,2,FALSE),0)</f>
        <v>3" NPT FEM X 2" FEM COUPLING GALV (64-456)</v>
      </c>
      <c r="C114" s="17">
        <f>IFERROR(VLOOKUP(A114,Sheet2!A:D,3,FALSE),0)</f>
        <v>91.04</v>
      </c>
      <c r="D114" s="92">
        <v>0</v>
      </c>
      <c r="E114" s="105">
        <f t="shared" si="14"/>
        <v>0</v>
      </c>
      <c r="F114" s="36">
        <f>IFERROR(VLOOKUP(A114,Sheet2!A:D,4,FALSE),0)</f>
        <v>3.3</v>
      </c>
      <c r="G114" s="36">
        <f t="shared" si="15"/>
        <v>0</v>
      </c>
    </row>
    <row r="115" spans="1:7" ht="15.75" thickBot="1" x14ac:dyDescent="0.3">
      <c r="A115" s="31"/>
      <c r="B115" s="37" t="s">
        <v>75</v>
      </c>
      <c r="C115" s="110"/>
      <c r="D115" s="91"/>
      <c r="E115" s="105"/>
    </row>
    <row r="116" spans="1:7" x14ac:dyDescent="0.25">
      <c r="A116" s="18">
        <v>50704</v>
      </c>
      <c r="B116" s="112" t="str">
        <f>IFERROR(VLOOKUP(A116,Sheet2!A:D,2,FALSE),0)</f>
        <v>REDUCING BUSHING 2" MALE X 1-1/2" FEM NPT GALV (64531)</v>
      </c>
      <c r="C116" s="20">
        <f>IFERROR(VLOOKUP(A116,Sheet2!A:D,3,FALSE),0)</f>
        <v>14.7</v>
      </c>
      <c r="D116" s="97">
        <v>0</v>
      </c>
      <c r="E116" s="105">
        <f t="shared" ref="E116:E129" si="16">C116*D116</f>
        <v>0</v>
      </c>
      <c r="F116">
        <f>IFERROR(VLOOKUP(A116,Sheet2!A:D,4,FALSE),0)</f>
        <v>0.77500000000000002</v>
      </c>
      <c r="G116">
        <f t="shared" ref="G116:G129" si="17">F116*D116</f>
        <v>0</v>
      </c>
    </row>
    <row r="117" spans="1:7" x14ac:dyDescent="0.25">
      <c r="A117" s="18">
        <v>50705</v>
      </c>
      <c r="B117" s="19" t="str">
        <f>IFERROR(VLOOKUP(A117,Sheet2!A:D,2,FALSE),0)</f>
        <v>REDUCING BUSHING 2" MALE X 1" FEM NPT BRONZE (44529LF)</v>
      </c>
      <c r="C117" s="20">
        <f>IFERROR(VLOOKUP(A117,Sheet2!A:D,3,FALSE),0)</f>
        <v>46.47</v>
      </c>
      <c r="D117" s="97">
        <v>0</v>
      </c>
      <c r="E117" s="105">
        <f t="shared" si="16"/>
        <v>0</v>
      </c>
      <c r="F117">
        <f>IFERROR(VLOOKUP(A117,Sheet2!A:D,4,FALSE),0)</f>
        <v>0.77500000000000002</v>
      </c>
      <c r="G117">
        <f t="shared" si="17"/>
        <v>0</v>
      </c>
    </row>
    <row r="118" spans="1:7" x14ac:dyDescent="0.25">
      <c r="A118" s="18">
        <v>50706</v>
      </c>
      <c r="B118" s="19" t="str">
        <f>IFERROR(VLOOKUP(A118,Sheet2!A:D,2,FALSE),0)</f>
        <v>REDUCING BUSHING 2" MALE X 3/4" FEM NPT BRONZE (44528)</v>
      </c>
      <c r="C118" s="20">
        <f>IFERROR(VLOOKUP(A118,Sheet2!A:D,3,FALSE),0)</f>
        <v>57.5</v>
      </c>
      <c r="D118" s="97">
        <v>0</v>
      </c>
      <c r="E118" s="105">
        <f t="shared" si="16"/>
        <v>0</v>
      </c>
      <c r="F118">
        <f>IFERROR(VLOOKUP(A118,Sheet2!A:D,4,FALSE),0)</f>
        <v>0.77500000000000002</v>
      </c>
      <c r="G118">
        <f t="shared" si="17"/>
        <v>0</v>
      </c>
    </row>
    <row r="119" spans="1:7" x14ac:dyDescent="0.25">
      <c r="A119" s="18">
        <v>50707</v>
      </c>
      <c r="B119" s="19" t="str">
        <f>IFERROR(VLOOKUP(A119,Sheet2!A:D,2,FALSE),0)</f>
        <v>REDUCING BUSHING 1-1/2" MALE X 1" FEM NPT BRONZE (44523LF)</v>
      </c>
      <c r="C119" s="20">
        <f>IFERROR(VLOOKUP(A119,Sheet2!A:D,3,FALSE),0)</f>
        <v>26.04</v>
      </c>
      <c r="D119" s="97">
        <v>0</v>
      </c>
      <c r="E119" s="105">
        <f t="shared" si="16"/>
        <v>0</v>
      </c>
      <c r="F119">
        <f>IFERROR(VLOOKUP(A119,Sheet2!A:D,4,FALSE),0)</f>
        <v>0.58099999999999996</v>
      </c>
      <c r="G119">
        <f t="shared" si="17"/>
        <v>0</v>
      </c>
    </row>
    <row r="120" spans="1:7" x14ac:dyDescent="0.25">
      <c r="A120" s="18">
        <v>50708</v>
      </c>
      <c r="B120" s="19" t="str">
        <f>IFERROR(VLOOKUP(A120,Sheet2!A:D,2,FALSE),0)</f>
        <v>REDUCING BUSHING 1-1/2" MALE X 3/4" FEM NPT BRONZE (44522LF)</v>
      </c>
      <c r="C120" s="20">
        <f>IFERROR(VLOOKUP(A120,Sheet2!A:D,3,FALSE),0)</f>
        <v>31.86</v>
      </c>
      <c r="D120" s="97">
        <v>0</v>
      </c>
      <c r="E120" s="105">
        <f t="shared" si="16"/>
        <v>0</v>
      </c>
      <c r="F120">
        <f>IFERROR(VLOOKUP(A120,Sheet2!A:D,4,FALSE),0)</f>
        <v>0.66300000000000003</v>
      </c>
      <c r="G120">
        <f t="shared" si="17"/>
        <v>0</v>
      </c>
    </row>
    <row r="121" spans="1:7" x14ac:dyDescent="0.25">
      <c r="A121" s="15">
        <v>50709</v>
      </c>
      <c r="B121" s="16" t="str">
        <f>IFERROR(VLOOKUP(A121,Sheet2!A:D,2,FALSE),0)</f>
        <v>REDUCING BUSHING 1" MNPT X 3/4" FNPT (28-115)</v>
      </c>
      <c r="C121" s="17">
        <f>IFERROR(VLOOKUP(A121,Sheet2!A:D,3,FALSE),0)</f>
        <v>9.61</v>
      </c>
      <c r="D121" s="97">
        <v>0</v>
      </c>
      <c r="E121" s="105">
        <f t="shared" si="16"/>
        <v>0</v>
      </c>
      <c r="F121">
        <f>IFERROR(VLOOKUP(A121,Sheet2!A:D,4,FALSE),0)</f>
        <v>0.2</v>
      </c>
      <c r="G121">
        <f t="shared" si="17"/>
        <v>0</v>
      </c>
    </row>
    <row r="122" spans="1:7" x14ac:dyDescent="0.25">
      <c r="A122" s="15">
        <v>50710</v>
      </c>
      <c r="B122" s="16" t="str">
        <f>IFERROR(VLOOKUP(A122,Sheet2!A:D,2,FALSE),0)</f>
        <v>REDUCING BUSHING 1" MNPT X 1/2" FNPT (28-114)</v>
      </c>
      <c r="C122" s="17">
        <f>IFERROR(VLOOKUP(A122,Sheet2!A:D,3,FALSE),0)</f>
        <v>12.23</v>
      </c>
      <c r="D122" s="97">
        <v>0</v>
      </c>
      <c r="E122" s="105">
        <f t="shared" si="16"/>
        <v>0</v>
      </c>
      <c r="F122">
        <f>IFERROR(VLOOKUP(A122,Sheet2!A:D,4,FALSE),0)</f>
        <v>0.77500000000000002</v>
      </c>
      <c r="G122">
        <f t="shared" si="17"/>
        <v>0</v>
      </c>
    </row>
    <row r="123" spans="1:7" x14ac:dyDescent="0.25">
      <c r="A123" s="15">
        <v>50711</v>
      </c>
      <c r="B123" s="16" t="str">
        <f>IFERROR(VLOOKUP(A123,Sheet2!A:D,2,FALSE),0)</f>
        <v>REDUCING BUSHING 1"MNPT X 3/8" FNPT (28-113)</v>
      </c>
      <c r="C123" s="17">
        <f>IFERROR(VLOOKUP(A123,Sheet2!A:D,3,FALSE),0)</f>
        <v>12.42</v>
      </c>
      <c r="D123" s="97">
        <v>0</v>
      </c>
      <c r="E123" s="105">
        <f t="shared" si="16"/>
        <v>0</v>
      </c>
      <c r="F123">
        <f>IFERROR(VLOOKUP(A123,Sheet2!A:D,4,FALSE),0)</f>
        <v>0.3</v>
      </c>
      <c r="G123">
        <f t="shared" si="17"/>
        <v>0</v>
      </c>
    </row>
    <row r="124" spans="1:7" x14ac:dyDescent="0.25">
      <c r="A124" s="15">
        <v>50712</v>
      </c>
      <c r="B124" s="16" t="str">
        <f>IFERROR(VLOOKUP(A124,Sheet2!A:D,2,FALSE),0)</f>
        <v>REDUCING BUSHING 3/4" MNPT X 1/2" FNPT (28-111L)</v>
      </c>
      <c r="C124" s="17">
        <f>IFERROR(VLOOKUP(A124,Sheet2!A:D,3,FALSE),0)</f>
        <v>4.79</v>
      </c>
      <c r="D124" s="97">
        <v>0</v>
      </c>
      <c r="E124" s="105">
        <f t="shared" si="16"/>
        <v>0</v>
      </c>
      <c r="F124">
        <f>IFERROR(VLOOKUP(A124,Sheet2!A:D,4,FALSE),0)</f>
        <v>0.11</v>
      </c>
      <c r="G124">
        <f t="shared" si="17"/>
        <v>0</v>
      </c>
    </row>
    <row r="125" spans="1:7" x14ac:dyDescent="0.25">
      <c r="A125" s="15">
        <v>50713</v>
      </c>
      <c r="B125" s="16" t="str">
        <f>IFERROR(VLOOKUP(A125,Sheet2!A:D,2,FALSE),0)</f>
        <v>REDUCING BUSHING 3/4" MNPT X 3/8" FNPT (28-110L)</v>
      </c>
      <c r="C125" s="17">
        <f>IFERROR(VLOOKUP(A125,Sheet2!A:D,3,FALSE),0)</f>
        <v>6.57</v>
      </c>
      <c r="D125" s="97">
        <v>0</v>
      </c>
      <c r="E125" s="105">
        <f t="shared" si="16"/>
        <v>0</v>
      </c>
      <c r="F125">
        <f>IFERROR(VLOOKUP(A125,Sheet2!A:D,4,FALSE),0)</f>
        <v>0.15</v>
      </c>
      <c r="G125">
        <f t="shared" si="17"/>
        <v>0</v>
      </c>
    </row>
    <row r="126" spans="1:7" x14ac:dyDescent="0.25">
      <c r="A126" s="15">
        <v>50714</v>
      </c>
      <c r="B126" s="16" t="str">
        <f>IFERROR(VLOOKUP(A126,Sheet2!A:D,2,FALSE),0)</f>
        <v>REDUCING BUSHING 3/4" MNPT X 1/4" FNPT (28-109L)</v>
      </c>
      <c r="C126" s="17">
        <f>IFERROR(VLOOKUP(A126,Sheet2!A:D,3,FALSE),0)</f>
        <v>5.59</v>
      </c>
      <c r="D126" s="97">
        <v>0</v>
      </c>
      <c r="E126" s="105">
        <f t="shared" si="16"/>
        <v>0</v>
      </c>
      <c r="F126">
        <f>IFERROR(VLOOKUP(A126,Sheet2!A:D,4,FALSE),0)</f>
        <v>0.18</v>
      </c>
      <c r="G126">
        <f t="shared" si="17"/>
        <v>0</v>
      </c>
    </row>
    <row r="127" spans="1:7" s="39" customFormat="1" x14ac:dyDescent="0.25">
      <c r="A127" s="18">
        <v>50715</v>
      </c>
      <c r="B127" s="19" t="str">
        <f>IFERROR(VLOOKUP(A127,Sheet2!A:D,2,FALSE),0)</f>
        <v>1/2 male to 3/8 female Hex Reducing Bushing</v>
      </c>
      <c r="C127" s="17">
        <f>IFERROR(VLOOKUP(A127,Sheet2!A:D,3,FALSE),0)</f>
        <v>2.2599999999999998</v>
      </c>
      <c r="D127" s="97">
        <v>0</v>
      </c>
      <c r="E127" s="105">
        <f t="shared" si="16"/>
        <v>0</v>
      </c>
      <c r="F127" s="39">
        <f>IFERROR(VLOOKUP(A127,Sheet2!A:D,4,FALSE),0)</f>
        <v>0.05</v>
      </c>
      <c r="G127" s="39">
        <f t="shared" si="17"/>
        <v>0</v>
      </c>
    </row>
    <row r="128" spans="1:7" x14ac:dyDescent="0.25">
      <c r="A128" s="15">
        <v>50716</v>
      </c>
      <c r="B128" s="16" t="str">
        <f>IFERROR(VLOOKUP(A128,Sheet2!A:D,2,FALSE),0)</f>
        <v xml:space="preserve">1/2 male to 1/4 female Hex Reducing Bushing          </v>
      </c>
      <c r="C128" s="17">
        <f>IFERROR(VLOOKUP(A128,Sheet2!A:D,3,FALSE),0)</f>
        <v>3.12</v>
      </c>
      <c r="D128" s="97">
        <v>0</v>
      </c>
      <c r="E128" s="105">
        <f t="shared" si="16"/>
        <v>0</v>
      </c>
      <c r="F128">
        <f>IFERROR(VLOOKUP(A128,Sheet2!A:D,4,FALSE),0)</f>
        <v>0.08</v>
      </c>
      <c r="G128">
        <f t="shared" si="17"/>
        <v>0</v>
      </c>
    </row>
    <row r="129" spans="1:7" ht="15.75" thickBot="1" x14ac:dyDescent="0.3">
      <c r="A129" s="15">
        <v>50717</v>
      </c>
      <c r="B129" s="111" t="str">
        <f>IFERROR(VLOOKUP(A129,Sheet2!A:D,2,FALSE),0)</f>
        <v>REDUCING BUSHING 3/8" MNPT x 1/4" FNPT (Manifold reducer) (28-104L)</v>
      </c>
      <c r="C129" s="17">
        <f>IFERROR(VLOOKUP(A129,Sheet2!A:D,3,FALSE),0)</f>
        <v>1.62</v>
      </c>
      <c r="D129" s="92">
        <v>0</v>
      </c>
      <c r="E129" s="105">
        <f t="shared" si="16"/>
        <v>0</v>
      </c>
      <c r="F129">
        <f>IFERROR(VLOOKUP(A129,Sheet2!A:D,4,FALSE),0)</f>
        <v>0.03</v>
      </c>
      <c r="G129">
        <f t="shared" si="17"/>
        <v>0</v>
      </c>
    </row>
    <row r="130" spans="1:7" ht="15.75" thickBot="1" x14ac:dyDescent="0.3">
      <c r="A130" s="31"/>
      <c r="B130" s="37" t="s">
        <v>76</v>
      </c>
      <c r="C130" s="110"/>
      <c r="D130" s="91"/>
      <c r="E130" s="105"/>
    </row>
    <row r="131" spans="1:7" x14ac:dyDescent="0.25">
      <c r="A131" s="15">
        <v>50710</v>
      </c>
      <c r="B131" s="38" t="str">
        <f>IFERROR(VLOOKUP(A131,Sheet2!A:D,2,FALSE),0)</f>
        <v>REDUCING BUSHING 1" MNPT X 1/2" FNPT (28-114)</v>
      </c>
      <c r="C131" s="17">
        <f>IFERROR(VLOOKUP(A131,Sheet2!A:D,3,FALSE),0)</f>
        <v>12.23</v>
      </c>
      <c r="D131" s="92">
        <v>0</v>
      </c>
      <c r="E131" s="105">
        <f t="shared" ref="E131:E138" si="18">C131*D131</f>
        <v>0</v>
      </c>
      <c r="F131">
        <f>IFERROR(VLOOKUP(A131,Sheet2!A:D,4,FALSE),0)</f>
        <v>0.77500000000000002</v>
      </c>
      <c r="G131">
        <f t="shared" ref="G131:G138" si="19">F131*D131</f>
        <v>0</v>
      </c>
    </row>
    <row r="132" spans="1:7" x14ac:dyDescent="0.25">
      <c r="A132" s="15">
        <v>50711</v>
      </c>
      <c r="B132" s="16" t="str">
        <f>IFERROR(VLOOKUP(A132,Sheet2!A:D,2,FALSE),0)</f>
        <v>REDUCING BUSHING 1"MNPT X 3/8" FNPT (28-113)</v>
      </c>
      <c r="C132" s="17">
        <f>IFERROR(VLOOKUP(A132,Sheet2!A:D,3,FALSE),0)</f>
        <v>12.42</v>
      </c>
      <c r="D132" s="92">
        <v>0</v>
      </c>
      <c r="E132" s="105">
        <f t="shared" si="18"/>
        <v>0</v>
      </c>
      <c r="F132">
        <f>IFERROR(VLOOKUP(A132,Sheet2!A:D,4,FALSE),0)</f>
        <v>0.3</v>
      </c>
      <c r="G132">
        <f t="shared" si="19"/>
        <v>0</v>
      </c>
    </row>
    <row r="133" spans="1:7" x14ac:dyDescent="0.25">
      <c r="A133" s="15">
        <v>50712</v>
      </c>
      <c r="B133" s="16" t="str">
        <f>IFERROR(VLOOKUP(A133,Sheet2!A:D,2,FALSE),0)</f>
        <v>REDUCING BUSHING 3/4" MNPT X 1/2" FNPT (28-111L)</v>
      </c>
      <c r="C133" s="17">
        <f>IFERROR(VLOOKUP(A133,Sheet2!A:D,3,FALSE),0)</f>
        <v>4.79</v>
      </c>
      <c r="D133" s="92">
        <v>0</v>
      </c>
      <c r="E133" s="105">
        <f t="shared" si="18"/>
        <v>0</v>
      </c>
      <c r="F133">
        <f>IFERROR(VLOOKUP(A133,Sheet2!A:D,4,FALSE),0)</f>
        <v>0.11</v>
      </c>
      <c r="G133">
        <f t="shared" si="19"/>
        <v>0</v>
      </c>
    </row>
    <row r="134" spans="1:7" x14ac:dyDescent="0.25">
      <c r="A134" s="15">
        <v>50713</v>
      </c>
      <c r="B134" s="16" t="str">
        <f>IFERROR(VLOOKUP(A134,Sheet2!A:D,2,FALSE),0)</f>
        <v>REDUCING BUSHING 3/4" MNPT X 3/8" FNPT (28-110L)</v>
      </c>
      <c r="C134" s="17">
        <f>IFERROR(VLOOKUP(A134,Sheet2!A:D,3,FALSE),0)</f>
        <v>6.57</v>
      </c>
      <c r="D134" s="92">
        <v>0</v>
      </c>
      <c r="E134" s="105">
        <f t="shared" si="18"/>
        <v>0</v>
      </c>
      <c r="F134">
        <f>IFERROR(VLOOKUP(A134,Sheet2!A:D,4,FALSE),0)</f>
        <v>0.15</v>
      </c>
      <c r="G134">
        <f t="shared" si="19"/>
        <v>0</v>
      </c>
    </row>
    <row r="135" spans="1:7" x14ac:dyDescent="0.25">
      <c r="A135" s="15">
        <v>50714</v>
      </c>
      <c r="B135" s="16" t="str">
        <f>IFERROR(VLOOKUP(A135,Sheet2!A:D,2,FALSE),0)</f>
        <v>REDUCING BUSHING 3/4" MNPT X 1/4" FNPT (28-109L)</v>
      </c>
      <c r="C135" s="17">
        <f>IFERROR(VLOOKUP(A135,Sheet2!A:D,3,FALSE),0)</f>
        <v>5.59</v>
      </c>
      <c r="D135" s="92">
        <v>0</v>
      </c>
      <c r="E135" s="105">
        <f t="shared" si="18"/>
        <v>0</v>
      </c>
      <c r="F135">
        <f>IFERROR(VLOOKUP(A135,Sheet2!A:D,4,FALSE),0)</f>
        <v>0.18</v>
      </c>
      <c r="G135">
        <f t="shared" si="19"/>
        <v>0</v>
      </c>
    </row>
    <row r="136" spans="1:7" x14ac:dyDescent="0.25">
      <c r="A136" s="15">
        <v>50715</v>
      </c>
      <c r="B136" s="16" t="str">
        <f>IFERROR(VLOOKUP(A136,Sheet2!A:D,2,FALSE),0)</f>
        <v>1/2 male to 3/8 female Hex Reducing Bushing</v>
      </c>
      <c r="C136" s="17">
        <f>IFERROR(VLOOKUP(A136,Sheet2!A:D,3,FALSE),0)</f>
        <v>2.2599999999999998</v>
      </c>
      <c r="D136" s="92">
        <v>0</v>
      </c>
      <c r="E136" s="105">
        <f t="shared" si="18"/>
        <v>0</v>
      </c>
      <c r="F136">
        <f>IFERROR(VLOOKUP(A136,Sheet2!A:D,4,FALSE),0)</f>
        <v>0.05</v>
      </c>
      <c r="G136">
        <f t="shared" si="19"/>
        <v>0</v>
      </c>
    </row>
    <row r="137" spans="1:7" x14ac:dyDescent="0.25">
      <c r="A137" s="15">
        <v>50716</v>
      </c>
      <c r="B137" s="16" t="str">
        <f>IFERROR(VLOOKUP(A137,Sheet2!A:D,2,FALSE),0)</f>
        <v xml:space="preserve">1/2 male to 1/4 female Hex Reducing Bushing          </v>
      </c>
      <c r="C137" s="17">
        <f>IFERROR(VLOOKUP(A137,Sheet2!A:D,3,FALSE),0)</f>
        <v>3.12</v>
      </c>
      <c r="D137" s="92">
        <v>0</v>
      </c>
      <c r="E137" s="105">
        <f t="shared" si="18"/>
        <v>0</v>
      </c>
      <c r="F137">
        <f>IFERROR(VLOOKUP(A137,Sheet2!A:D,4,FALSE),0)</f>
        <v>0.08</v>
      </c>
      <c r="G137">
        <f t="shared" si="19"/>
        <v>0</v>
      </c>
    </row>
    <row r="138" spans="1:7" ht="15.75" thickBot="1" x14ac:dyDescent="0.3">
      <c r="A138" s="15">
        <v>50717</v>
      </c>
      <c r="B138" s="111" t="str">
        <f>IFERROR(VLOOKUP(A138,Sheet2!A:D,2,FALSE),0)</f>
        <v>REDUCING BUSHING 3/8" MNPT x 1/4" FNPT (Manifold reducer) (28-104L)</v>
      </c>
      <c r="C138" s="17">
        <f>IFERROR(VLOOKUP(A138,Sheet2!A:D,3,FALSE),0)</f>
        <v>1.62</v>
      </c>
      <c r="D138" s="92">
        <v>0</v>
      </c>
      <c r="E138" s="105">
        <f t="shared" si="18"/>
        <v>0</v>
      </c>
      <c r="F138">
        <f>IFERROR(VLOOKUP(A138,Sheet2!A:D,4,FALSE),0)</f>
        <v>0.03</v>
      </c>
      <c r="G138">
        <f t="shared" si="19"/>
        <v>0</v>
      </c>
    </row>
    <row r="139" spans="1:7" ht="15.75" thickBot="1" x14ac:dyDescent="0.3">
      <c r="A139" s="113"/>
      <c r="B139" s="40" t="s">
        <v>77</v>
      </c>
      <c r="C139" s="110"/>
      <c r="D139" s="91"/>
      <c r="E139" s="105"/>
    </row>
    <row r="140" spans="1:7" x14ac:dyDescent="0.25">
      <c r="A140" s="21">
        <v>50810</v>
      </c>
      <c r="B140" s="41" t="str">
        <f>IFERROR(VLOOKUP(A140,Sheet2!A:D,2,FALSE),0)</f>
        <v>1/4" MNPT X 3/8" FNPT BUSHING (28-193L)</v>
      </c>
      <c r="C140" s="17">
        <f>IFERROR(VLOOKUP(A140,Sheet2!A:D,3,FALSE),0)</f>
        <v>3.15</v>
      </c>
      <c r="D140" s="92">
        <v>0</v>
      </c>
      <c r="E140" s="105">
        <f t="shared" ref="E140:E155" si="20">C140*D140</f>
        <v>0</v>
      </c>
      <c r="F140">
        <f>IFERROR(VLOOKUP(A140,Sheet2!A:D,4,FALSE),0)</f>
        <v>0.08</v>
      </c>
      <c r="G140">
        <f t="shared" ref="G140:G155" si="21">F140*D140</f>
        <v>0</v>
      </c>
    </row>
    <row r="141" spans="1:7" x14ac:dyDescent="0.25">
      <c r="A141" s="21">
        <v>50811</v>
      </c>
      <c r="B141" s="22" t="str">
        <f>IFERROR(VLOOKUP(A141,Sheet2!A:D,2,FALSE),0)</f>
        <v>1/4" MNPT X 1/2" FNPT BUSHING (28-199)</v>
      </c>
      <c r="C141" s="17">
        <f>IFERROR(VLOOKUP(A141,Sheet2!A:D,3,FALSE),0)</f>
        <v>6.89</v>
      </c>
      <c r="D141" s="92">
        <v>0</v>
      </c>
      <c r="E141" s="105">
        <f t="shared" si="20"/>
        <v>0</v>
      </c>
      <c r="F141">
        <f>IFERROR(VLOOKUP(A141,Sheet2!A:D,4,FALSE),0)</f>
        <v>0.08</v>
      </c>
      <c r="G141">
        <f t="shared" si="21"/>
        <v>0</v>
      </c>
    </row>
    <row r="142" spans="1:7" x14ac:dyDescent="0.25">
      <c r="A142" s="21">
        <v>50812</v>
      </c>
      <c r="B142" s="22" t="str">
        <f>IFERROR(VLOOKUP(A142,Sheet2!A:D,2,FALSE),0)</f>
        <v>3/8" MNPT X 1/2" FNPT BUSHING (28-195)</v>
      </c>
      <c r="C142" s="17">
        <f>IFERROR(VLOOKUP(A142,Sheet2!A:D,3,FALSE),0)</f>
        <v>8.84</v>
      </c>
      <c r="D142" s="92">
        <v>0</v>
      </c>
      <c r="E142" s="105">
        <f t="shared" si="20"/>
        <v>0</v>
      </c>
      <c r="F142">
        <f>IFERROR(VLOOKUP(A142,Sheet2!A:D,4,FALSE),0)</f>
        <v>0.09</v>
      </c>
      <c r="G142">
        <f t="shared" si="21"/>
        <v>0</v>
      </c>
    </row>
    <row r="143" spans="1:7" x14ac:dyDescent="0.25">
      <c r="A143" s="21">
        <v>50813</v>
      </c>
      <c r="B143" s="22" t="str">
        <f>IFERROR(VLOOKUP(A143,Sheet2!A:D,2,FALSE),0)</f>
        <v>1/2" MNPT X 3/4" FNPT BUSHING (28-208)</v>
      </c>
      <c r="C143" s="17">
        <f>IFERROR(VLOOKUP(A143,Sheet2!A:D,3,FALSE),0)</f>
        <v>19.350000000000001</v>
      </c>
      <c r="D143" s="92">
        <v>0</v>
      </c>
      <c r="E143" s="105">
        <f t="shared" si="20"/>
        <v>0</v>
      </c>
      <c r="F143">
        <f>IFERROR(VLOOKUP(A143,Sheet2!A:D,4,FALSE),0)</f>
        <v>0.14000000000000001</v>
      </c>
      <c r="G143">
        <f t="shared" si="21"/>
        <v>0</v>
      </c>
    </row>
    <row r="144" spans="1:7" x14ac:dyDescent="0.25">
      <c r="A144" s="21">
        <v>50610</v>
      </c>
      <c r="B144" s="22" t="str">
        <f>IFERROR(VLOOKUP(A144,Sheet2!A:D,2,FALSE),0)</f>
        <v>1/4" NPT Hex Nipple Brass (28-212L)</v>
      </c>
      <c r="C144" s="17">
        <f>IFERROR(VLOOKUP(A144,Sheet2!A:D,3,FALSE),0)</f>
        <v>1.64</v>
      </c>
      <c r="D144" s="92">
        <v>0</v>
      </c>
      <c r="E144" s="105">
        <f t="shared" si="20"/>
        <v>0</v>
      </c>
      <c r="F144">
        <f>IFERROR(VLOOKUP(A144,Sheet2!A:D,4,FALSE),0)</f>
        <v>0.04</v>
      </c>
      <c r="G144">
        <f t="shared" si="21"/>
        <v>0</v>
      </c>
    </row>
    <row r="145" spans="1:7" x14ac:dyDescent="0.25">
      <c r="A145" s="21">
        <v>50615</v>
      </c>
      <c r="B145" s="22" t="str">
        <f>IFERROR(VLOOKUP(A145,Sheet2!A:D,2,FALSE),0)</f>
        <v>3/8" NPT Hex Nipple (28-213L)</v>
      </c>
      <c r="C145" s="17">
        <f>IFERROR(VLOOKUP(A145,Sheet2!A:D,3,FALSE),0)</f>
        <v>2.52</v>
      </c>
      <c r="D145" s="92">
        <v>0</v>
      </c>
      <c r="E145" s="105">
        <f t="shared" si="20"/>
        <v>0</v>
      </c>
      <c r="F145">
        <f>IFERROR(VLOOKUP(A145,Sheet2!A:D,4,FALSE),0)</f>
        <v>7.0000000000000007E-2</v>
      </c>
      <c r="G145">
        <f t="shared" si="21"/>
        <v>0</v>
      </c>
    </row>
    <row r="146" spans="1:7" x14ac:dyDescent="0.25">
      <c r="A146" s="21">
        <v>50616</v>
      </c>
      <c r="B146" s="22" t="str">
        <f>IFERROR(VLOOKUP(A146,Sheet2!A:D,2,FALSE),0)</f>
        <v>1/2" NPT Hex Nipple (28-214L)  Brass</v>
      </c>
      <c r="C146" s="17">
        <f>IFERROR(VLOOKUP(A146,Sheet2!A:D,3,FALSE),0)</f>
        <v>4.37</v>
      </c>
      <c r="D146" s="92">
        <v>0</v>
      </c>
      <c r="E146" s="105">
        <f t="shared" si="20"/>
        <v>0</v>
      </c>
      <c r="F146">
        <f>IFERROR(VLOOKUP(A146,Sheet2!A:D,4,FALSE),0)</f>
        <v>0.11</v>
      </c>
      <c r="G146">
        <f t="shared" si="21"/>
        <v>0</v>
      </c>
    </row>
    <row r="147" spans="1:7" x14ac:dyDescent="0.25">
      <c r="A147" s="21">
        <v>50617</v>
      </c>
      <c r="B147" s="22" t="str">
        <f>IFERROR(VLOOKUP(A147,Sheet2!A:D,2,FALSE),0)</f>
        <v>3/4" NPT Hex Nipple (28-215)</v>
      </c>
      <c r="C147" s="17">
        <f>IFERROR(VLOOKUP(A147,Sheet2!A:D,3,FALSE),0)</f>
        <v>10.16</v>
      </c>
      <c r="D147" s="92">
        <v>0</v>
      </c>
      <c r="E147" s="105">
        <f t="shared" si="20"/>
        <v>0</v>
      </c>
      <c r="F147">
        <f>IFERROR(VLOOKUP(A147,Sheet2!A:D,4,FALSE),0)</f>
        <v>0.23</v>
      </c>
      <c r="G147">
        <f t="shared" si="21"/>
        <v>0</v>
      </c>
    </row>
    <row r="148" spans="1:7" x14ac:dyDescent="0.25">
      <c r="A148" s="21">
        <v>50621</v>
      </c>
      <c r="B148" s="22" t="str">
        <f>IFERROR(VLOOKUP(A148,Sheet2!A:D,2,FALSE),0)</f>
        <v>1" NPT Hex Nipple (28-216)</v>
      </c>
      <c r="C148" s="17">
        <f>IFERROR(VLOOKUP(A148,Sheet2!A:D,3,FALSE),0)</f>
        <v>16.670000000000002</v>
      </c>
      <c r="D148" s="92">
        <v>0</v>
      </c>
      <c r="E148" s="105">
        <f t="shared" si="20"/>
        <v>0</v>
      </c>
      <c r="F148">
        <f>IFERROR(VLOOKUP(A148,Sheet2!A:D,4,FALSE),0)</f>
        <v>0.43</v>
      </c>
      <c r="G148">
        <f t="shared" si="21"/>
        <v>0</v>
      </c>
    </row>
    <row r="149" spans="1:7" x14ac:dyDescent="0.25">
      <c r="A149" s="21">
        <v>50611</v>
      </c>
      <c r="B149" s="22" t="str">
        <f>IFERROR(VLOOKUP(A149,Sheet2!A:D,2,FALSE),0)</f>
        <v>1/2" NPT X 1/4" NPT HEX REDUCING NIPPLE (28-223L)</v>
      </c>
      <c r="C149" s="17">
        <f>IFERROR(VLOOKUP(A149,Sheet2!A:D,3,FALSE),0)</f>
        <v>4.16</v>
      </c>
      <c r="D149" s="92">
        <v>0</v>
      </c>
      <c r="E149" s="105">
        <f t="shared" si="20"/>
        <v>0</v>
      </c>
      <c r="F149">
        <f>IFERROR(VLOOKUP(A149,Sheet2!A:D,4,FALSE),0)</f>
        <v>0.09</v>
      </c>
      <c r="G149">
        <f t="shared" si="21"/>
        <v>0</v>
      </c>
    </row>
    <row r="150" spans="1:7" x14ac:dyDescent="0.25">
      <c r="A150" s="21">
        <v>50620</v>
      </c>
      <c r="B150" s="22" t="str">
        <f>IFERROR(VLOOKUP(A150,Sheet2!A:D,2,FALSE),0)</f>
        <v>1/2" x 3/4" NPT Hex Nipple (28-225)</v>
      </c>
      <c r="C150" s="17">
        <f>IFERROR(VLOOKUP(A150,Sheet2!A:D,3,FALSE),0)</f>
        <v>7.52</v>
      </c>
      <c r="D150" s="92">
        <v>0</v>
      </c>
      <c r="E150" s="105">
        <f t="shared" si="20"/>
        <v>0</v>
      </c>
      <c r="F150">
        <f>IFERROR(VLOOKUP(A150,Sheet2!A:D,4,FALSE),0)</f>
        <v>0.15</v>
      </c>
      <c r="G150">
        <f t="shared" si="21"/>
        <v>0</v>
      </c>
    </row>
    <row r="151" spans="1:7" x14ac:dyDescent="0.25">
      <c r="A151" s="21">
        <v>50619</v>
      </c>
      <c r="B151" s="22" t="str">
        <f>IFERROR(VLOOKUP(A151,Sheet2!A:D,2,FALSE),0)</f>
        <v>3/4" x 1" NPT Hex Nipple</v>
      </c>
      <c r="C151" s="17">
        <f>IFERROR(VLOOKUP(A151,Sheet2!A:D,3,FALSE),0)</f>
        <v>11.03</v>
      </c>
      <c r="D151" s="92">
        <v>0</v>
      </c>
      <c r="E151" s="105">
        <f t="shared" si="20"/>
        <v>0</v>
      </c>
      <c r="F151">
        <f>IFERROR(VLOOKUP(A151,Sheet2!A:D,4,FALSE),0)</f>
        <v>0.25</v>
      </c>
      <c r="G151">
        <f t="shared" si="21"/>
        <v>0</v>
      </c>
    </row>
    <row r="152" spans="1:7" s="11" customFormat="1" x14ac:dyDescent="0.25">
      <c r="A152" s="21">
        <v>50612</v>
      </c>
      <c r="B152" s="22" t="str">
        <f>IFERROR(VLOOKUP(A152,Sheet2!A:D,2,FALSE),0)</f>
        <v>1/4" STREET ELBOW, 90 DEGREE (28-157)</v>
      </c>
      <c r="C152" s="17">
        <f>IFERROR(VLOOKUP(A152,Sheet2!A:D,3,FALSE),0)</f>
        <v>5.05</v>
      </c>
      <c r="D152" s="92">
        <v>0</v>
      </c>
      <c r="E152" s="105">
        <f t="shared" si="20"/>
        <v>0</v>
      </c>
      <c r="F152" s="11">
        <f>IFERROR(VLOOKUP(A152,Sheet2!A:D,4,FALSE),0)</f>
        <v>0.09</v>
      </c>
      <c r="G152" s="11">
        <f t="shared" si="21"/>
        <v>0</v>
      </c>
    </row>
    <row r="153" spans="1:7" x14ac:dyDescent="0.25">
      <c r="A153" s="21">
        <v>50613</v>
      </c>
      <c r="B153" s="22" t="str">
        <f>IFERROR(VLOOKUP(A153,Sheet2!A:D,2,FALSE),0)</f>
        <v>3/8" NPT Brass Street Elbow (28-158)</v>
      </c>
      <c r="C153" s="17">
        <f>IFERROR(VLOOKUP(A153,Sheet2!A:D,3,FALSE),0)</f>
        <v>6.85</v>
      </c>
      <c r="D153" s="92">
        <v>0</v>
      </c>
      <c r="E153" s="105">
        <f t="shared" si="20"/>
        <v>0</v>
      </c>
      <c r="F153">
        <f>IFERROR(VLOOKUP(A153,Sheet2!A:D,4,FALSE),0)</f>
        <v>0.16</v>
      </c>
      <c r="G153">
        <f t="shared" si="21"/>
        <v>0</v>
      </c>
    </row>
    <row r="154" spans="1:7" x14ac:dyDescent="0.25">
      <c r="A154" s="21">
        <v>50614</v>
      </c>
      <c r="B154" s="22" t="str">
        <f>IFERROR(VLOOKUP(A154,Sheet2!A:D,2,FALSE),0)</f>
        <v>1/2" NPT STREET ELBOW 90 DEGREE (28-168)</v>
      </c>
      <c r="C154" s="17">
        <f>IFERROR(VLOOKUP(A154,Sheet2!A:D,3,FALSE),0)</f>
        <v>9.85</v>
      </c>
      <c r="D154" s="92">
        <v>0</v>
      </c>
      <c r="E154" s="105">
        <f t="shared" si="20"/>
        <v>0</v>
      </c>
      <c r="F154">
        <f>IFERROR(VLOOKUP(A154,Sheet2!A:D,4,FALSE),0)</f>
        <v>0.2</v>
      </c>
      <c r="G154">
        <f t="shared" si="21"/>
        <v>0</v>
      </c>
    </row>
    <row r="155" spans="1:7" ht="15.75" thickBot="1" x14ac:dyDescent="0.3">
      <c r="A155" s="21">
        <v>50622</v>
      </c>
      <c r="B155" s="114" t="str">
        <f>IFERROR(VLOOKUP(A155,Sheet2!A:D,2,FALSE),0)</f>
        <v>3/4" NPT STREET ELBOW 90 DEGREE (28-169)</v>
      </c>
      <c r="C155" s="17">
        <f>IFERROR(VLOOKUP(A155,Sheet2!A:D,3,FALSE),0)</f>
        <v>15.62</v>
      </c>
      <c r="D155" s="92">
        <v>0</v>
      </c>
      <c r="E155" s="105">
        <f t="shared" si="20"/>
        <v>0</v>
      </c>
      <c r="F155">
        <f>IFERROR(VLOOKUP(A155,Sheet2!A:D,4,FALSE),0)</f>
        <v>0.25</v>
      </c>
      <c r="G155">
        <f t="shared" si="21"/>
        <v>0</v>
      </c>
    </row>
    <row r="156" spans="1:7" ht="15.75" thickBot="1" x14ac:dyDescent="0.3">
      <c r="A156" s="31"/>
      <c r="B156" s="37" t="s">
        <v>373</v>
      </c>
      <c r="C156" s="110"/>
      <c r="D156" s="91"/>
      <c r="E156" s="105"/>
    </row>
    <row r="157" spans="1:7" x14ac:dyDescent="0.25">
      <c r="A157" s="15">
        <v>50910</v>
      </c>
      <c r="B157" s="38" t="str">
        <f>IFERROR(VLOOKUP(A157,Sheet2!A:D,2,FALSE),0)</f>
        <v>1/4" NPT Brass Tee (28-025)</v>
      </c>
      <c r="C157" s="17">
        <f>IFERROR(VLOOKUP(A157,Sheet2!A:D,3,FALSE),0)</f>
        <v>6.44</v>
      </c>
      <c r="D157" s="92">
        <v>0</v>
      </c>
      <c r="E157" s="105">
        <f>C157*D157</f>
        <v>0</v>
      </c>
      <c r="F157">
        <f>IFERROR(VLOOKUP(A157,Sheet2!A:D,4,FALSE),0)</f>
        <v>0.17</v>
      </c>
      <c r="G157">
        <f t="shared" ref="G157:G161" si="22">F157*D157</f>
        <v>0</v>
      </c>
    </row>
    <row r="158" spans="1:7" x14ac:dyDescent="0.25">
      <c r="A158" s="15">
        <v>50911</v>
      </c>
      <c r="B158" s="16" t="str">
        <f>IFERROR(VLOOKUP(A158,Sheet2!A:D,2,FALSE),0)</f>
        <v>3/8" NPT Brass Tee (28-026)</v>
      </c>
      <c r="C158" s="17">
        <f>IFERROR(VLOOKUP(A158,Sheet2!A:D,3,FALSE),0)</f>
        <v>10.27</v>
      </c>
      <c r="D158" s="92">
        <v>0</v>
      </c>
      <c r="E158" s="105">
        <f>C158*D158</f>
        <v>0</v>
      </c>
      <c r="F158">
        <f>IFERROR(VLOOKUP(A158,Sheet2!A:D,4,FALSE),0)</f>
        <v>0.22</v>
      </c>
      <c r="G158">
        <f t="shared" si="22"/>
        <v>0</v>
      </c>
    </row>
    <row r="159" spans="1:7" x14ac:dyDescent="0.25">
      <c r="A159" s="15">
        <v>50912</v>
      </c>
      <c r="B159" s="16" t="str">
        <f>IFERROR(VLOOKUP(A159,Sheet2!A:D,2,FALSE),0)</f>
        <v>1/2" NPT BRONZE/BRASS TEE (44253LF)</v>
      </c>
      <c r="C159" s="17">
        <f>IFERROR(VLOOKUP(A159,Sheet2!A:D,3,FALSE),0)</f>
        <v>13.83</v>
      </c>
      <c r="D159" s="92">
        <v>0</v>
      </c>
      <c r="E159" s="105">
        <f>C159*D159</f>
        <v>0</v>
      </c>
      <c r="F159">
        <f>IFERROR(VLOOKUP(A159,Sheet2!A:D,4,FALSE),0)</f>
        <v>0.43</v>
      </c>
      <c r="G159">
        <f t="shared" si="22"/>
        <v>0</v>
      </c>
    </row>
    <row r="160" spans="1:7" x14ac:dyDescent="0.25">
      <c r="A160" s="15">
        <v>50913</v>
      </c>
      <c r="B160" s="16" t="str">
        <f>IFERROR(VLOOKUP(A160,Sheet2!A:D,2,FALSE),0)</f>
        <v>3/4" NPT Tee BRONZE  (44254LF)</v>
      </c>
      <c r="C160" s="17">
        <f>IFERROR(VLOOKUP(A160,Sheet2!A:D,3,FALSE),0)</f>
        <v>18.2</v>
      </c>
      <c r="D160" s="92">
        <v>0</v>
      </c>
      <c r="E160" s="105">
        <f>C160*D160</f>
        <v>0</v>
      </c>
      <c r="F160">
        <f>IFERROR(VLOOKUP(A160,Sheet2!A:D,4,FALSE),0)</f>
        <v>0.53100000000000003</v>
      </c>
      <c r="G160">
        <f t="shared" si="22"/>
        <v>0</v>
      </c>
    </row>
    <row r="161" spans="1:8" ht="15.75" thickBot="1" x14ac:dyDescent="0.3">
      <c r="A161" s="23">
        <v>50914</v>
      </c>
      <c r="B161" s="24" t="str">
        <f>IFERROR(VLOOKUP(A161,Sheet2!A:D,2,FALSE),0)</f>
        <v>1" NPT Tee BRONZE  (44255LF)</v>
      </c>
      <c r="C161" s="25">
        <f>IFERROR(VLOOKUP(A161,Sheet2!A:D,3,FALSE),0)</f>
        <v>32.28</v>
      </c>
      <c r="D161" s="109">
        <v>0</v>
      </c>
      <c r="E161" s="106">
        <f>C161*D161</f>
        <v>0</v>
      </c>
      <c r="F161">
        <f>IFERROR(VLOOKUP(A161,Sheet2!A:D,4,FALSE),0)</f>
        <v>0.88800000000000001</v>
      </c>
      <c r="G161">
        <f t="shared" si="22"/>
        <v>0</v>
      </c>
    </row>
    <row r="162" spans="1:8" ht="16.5" thickBot="1" x14ac:dyDescent="0.3">
      <c r="A162" s="32"/>
      <c r="B162" s="8" t="s">
        <v>78</v>
      </c>
      <c r="C162" s="34"/>
      <c r="D162" s="10"/>
      <c r="E162" s="107"/>
    </row>
    <row r="163" spans="1:8" ht="15.75" thickBot="1" x14ac:dyDescent="0.3">
      <c r="A163" s="44"/>
      <c r="B163" s="116" t="s">
        <v>79</v>
      </c>
      <c r="C163" s="45"/>
      <c r="D163" s="46"/>
      <c r="E163" s="107"/>
    </row>
    <row r="164" spans="1:8" x14ac:dyDescent="0.25">
      <c r="A164" s="94">
        <v>50120</v>
      </c>
      <c r="B164" s="117" t="str">
        <f>IFERROR(VLOOKUP(A164,Sheet2!A:D,2,FALSE),0)</f>
        <v>DRAIN VALVE 3/8" MNPT X 3/8" FNPT</v>
      </c>
      <c r="C164" s="95">
        <f>IFERROR(VLOOKUP(A164,Sheet2!A:D,3,FALSE),0)</f>
        <v>6.02</v>
      </c>
      <c r="D164" s="115">
        <v>0</v>
      </c>
      <c r="E164" s="104">
        <f t="shared" ref="E164:E170" si="23">C164*D164</f>
        <v>0</v>
      </c>
      <c r="F164">
        <f>IFERROR(VLOOKUP(A164,Sheet2!A:D,4,FALSE),0)</f>
        <v>0.19</v>
      </c>
      <c r="G164">
        <f t="shared" ref="G164:G170" si="24">F164*D164</f>
        <v>0</v>
      </c>
    </row>
    <row r="165" spans="1:8" x14ac:dyDescent="0.25">
      <c r="A165" s="49" t="s">
        <v>80</v>
      </c>
      <c r="B165" s="50" t="str">
        <f>IFERROR(VLOOKUP(A165,Sheet2!A:D,2,FALSE),0)</f>
        <v>1/2" NPT BALL VALVE, BRASS, FEMALE X FEMALE</v>
      </c>
      <c r="C165" s="17">
        <f>IFERROR(VLOOKUP(A165,Sheet2!A:D,3,FALSE),0)</f>
        <v>10.29</v>
      </c>
      <c r="D165" s="92">
        <v>0</v>
      </c>
      <c r="E165" s="105">
        <f t="shared" si="23"/>
        <v>0</v>
      </c>
      <c r="F165">
        <f>IFERROR(VLOOKUP(A165,Sheet2!A:D,4,FALSE),0)</f>
        <v>0.43099999999999999</v>
      </c>
      <c r="G165">
        <f t="shared" si="24"/>
        <v>0</v>
      </c>
    </row>
    <row r="166" spans="1:8" x14ac:dyDescent="0.25">
      <c r="A166" s="49" t="s">
        <v>82</v>
      </c>
      <c r="B166" s="50" t="str">
        <f>IFERROR(VLOOKUP(A166,Sheet2!A:D,2,FALSE),0)</f>
        <v>3/4" NPT BALL VALVE, BRASS, FEMALE X FEMALE</v>
      </c>
      <c r="C166" s="17">
        <f>IFERROR(VLOOKUP(A166,Sheet2!A:D,3,FALSE),0)</f>
        <v>11.43</v>
      </c>
      <c r="D166" s="92">
        <v>0</v>
      </c>
      <c r="E166" s="105">
        <f t="shared" si="23"/>
        <v>0</v>
      </c>
      <c r="F166">
        <f>IFERROR(VLOOKUP(A166,Sheet2!A:D,4,FALSE),0)</f>
        <v>0.79</v>
      </c>
      <c r="G166">
        <f t="shared" si="24"/>
        <v>0</v>
      </c>
    </row>
    <row r="167" spans="1:8" x14ac:dyDescent="0.25">
      <c r="A167" s="49" t="s">
        <v>84</v>
      </c>
      <c r="B167" s="50" t="str">
        <f>IFERROR(VLOOKUP(A167,Sheet2!A:D,2,FALSE),0)</f>
        <v>1" NPT BALL VALVE, BRASS, FEMALE X FEMALE</v>
      </c>
      <c r="C167" s="17">
        <f>IFERROR(VLOOKUP(A167,Sheet2!A:D,3,FALSE),0)</f>
        <v>17.16</v>
      </c>
      <c r="D167" s="92">
        <v>0</v>
      </c>
      <c r="E167" s="105">
        <f t="shared" si="23"/>
        <v>0</v>
      </c>
      <c r="F167">
        <f>IFERROR(VLOOKUP(A167,Sheet2!A:D,4,FALSE),0)</f>
        <v>1.1000000000000001</v>
      </c>
      <c r="G167">
        <f t="shared" si="24"/>
        <v>0</v>
      </c>
    </row>
    <row r="168" spans="1:8" x14ac:dyDescent="0.25">
      <c r="A168" s="49" t="s">
        <v>86</v>
      </c>
      <c r="B168" s="50" t="str">
        <f>IFERROR(VLOOKUP(A168,Sheet2!A:D,2,FALSE),0)</f>
        <v>1-1/2" NPT BALL VALVE, BRASS, FEMALE X FEMALE</v>
      </c>
      <c r="C168" s="17">
        <f>IFERROR(VLOOKUP(A168,Sheet2!A:D,3,FALSE),0)</f>
        <v>40.049999999999997</v>
      </c>
      <c r="D168" s="92">
        <v>0</v>
      </c>
      <c r="E168" s="105">
        <f t="shared" si="23"/>
        <v>0</v>
      </c>
      <c r="F168">
        <f>IFERROR(VLOOKUP(A168,Sheet2!A:D,4,FALSE),0)</f>
        <v>2.39</v>
      </c>
      <c r="G168">
        <f t="shared" si="24"/>
        <v>0</v>
      </c>
    </row>
    <row r="169" spans="1:8" x14ac:dyDescent="0.25">
      <c r="A169" s="49" t="s">
        <v>88</v>
      </c>
      <c r="B169" s="50" t="str">
        <f>IFERROR(VLOOKUP(A169,Sheet2!A:D,2,FALSE),0)</f>
        <v>2" NPT BALL VALVE, BRASS, FEMALE X FEMALE  600WOG</v>
      </c>
      <c r="C169" s="17">
        <f>IFERROR(VLOOKUP(A169,Sheet2!A:D,3,FALSE),0)</f>
        <v>51.49</v>
      </c>
      <c r="D169" s="92">
        <v>0</v>
      </c>
      <c r="E169" s="105">
        <f t="shared" si="23"/>
        <v>0</v>
      </c>
      <c r="F169">
        <f>IFERROR(VLOOKUP(A169,Sheet2!A:D,4,FALSE),0)</f>
        <v>3.44</v>
      </c>
      <c r="G169">
        <f t="shared" si="24"/>
        <v>0</v>
      </c>
    </row>
    <row r="170" spans="1:8" ht="15.75" thickBot="1" x14ac:dyDescent="0.3">
      <c r="A170" s="57" t="s">
        <v>89</v>
      </c>
      <c r="B170" s="58" t="str">
        <f>IFERROR(VLOOKUP(A170,Sheet2!A:D,2,FALSE),0)</f>
        <v>3" NPT BALL VALVE, BRASS, FEMALE X FEMALE  400WOG</v>
      </c>
      <c r="C170" s="25">
        <f>IFERROR(VLOOKUP(A170,Sheet2!A:D,3,FALSE),0)</f>
        <v>183.11</v>
      </c>
      <c r="D170" s="109">
        <v>0</v>
      </c>
      <c r="E170" s="106">
        <f t="shared" si="23"/>
        <v>0</v>
      </c>
      <c r="F170">
        <f>IFERROR(VLOOKUP(A170,Sheet2!A:D,4,FALSE),0)</f>
        <v>10.5</v>
      </c>
      <c r="G170">
        <f t="shared" si="24"/>
        <v>0</v>
      </c>
    </row>
    <row r="171" spans="1:8" ht="15.75" thickBot="1" x14ac:dyDescent="0.3">
      <c r="A171" s="93"/>
      <c r="B171" s="96" t="s">
        <v>90</v>
      </c>
      <c r="C171" s="52"/>
      <c r="D171" s="10"/>
      <c r="E171" s="107"/>
      <c r="H171" s="53"/>
    </row>
    <row r="172" spans="1:8" x14ac:dyDescent="0.25">
      <c r="A172" s="54" t="s">
        <v>91</v>
      </c>
      <c r="B172" s="55" t="str">
        <f>IFERROR(VLOOKUP(A172,Sheet2!A:D,2,FALSE),0)</f>
        <v>1/2" NPT BALL VALVE, BRASS, MALE X FEMALE</v>
      </c>
      <c r="C172" s="14">
        <f>IFERROR(VLOOKUP(A172,Sheet2!A:D,3,FALSE),0)</f>
        <v>10.29</v>
      </c>
      <c r="D172" s="108">
        <v>0</v>
      </c>
      <c r="E172" s="104">
        <f>C172*D172</f>
        <v>0</v>
      </c>
      <c r="F172">
        <f>IFERROR(VLOOKUP(A172,Sheet2!A:D,4,FALSE),0)</f>
        <v>0.47</v>
      </c>
      <c r="G172">
        <f t="shared" ref="G172:G174" si="25">F172*D172</f>
        <v>0</v>
      </c>
    </row>
    <row r="173" spans="1:8" x14ac:dyDescent="0.25">
      <c r="A173" s="49" t="s">
        <v>93</v>
      </c>
      <c r="B173" s="50" t="str">
        <f>IFERROR(VLOOKUP(A173,Sheet2!A:D,2,FALSE),0)</f>
        <v>3/4" NPT BALL VALVE, BRASS, MALE X FEMALE</v>
      </c>
      <c r="C173" s="17">
        <f>IFERROR(VLOOKUP(A173,Sheet2!A:D,3,FALSE),0)</f>
        <v>12.58</v>
      </c>
      <c r="D173" s="92">
        <v>0</v>
      </c>
      <c r="E173" s="105">
        <f>C173*D173</f>
        <v>0</v>
      </c>
      <c r="F173">
        <f>IFERROR(VLOOKUP(A173,Sheet2!A:D,4,FALSE),0)</f>
        <v>0.72</v>
      </c>
      <c r="G173">
        <f t="shared" si="25"/>
        <v>0</v>
      </c>
    </row>
    <row r="174" spans="1:8" s="11" customFormat="1" ht="15.75" thickBot="1" x14ac:dyDescent="0.3">
      <c r="A174" s="57" t="s">
        <v>95</v>
      </c>
      <c r="B174" s="58" t="str">
        <f>IFERROR(VLOOKUP(A174,Sheet2!A:D,2,FALSE),0)</f>
        <v>1" NPT BALL VALVE, BRASS, MALE X FEMALE</v>
      </c>
      <c r="C174" s="25">
        <f>IFERROR(VLOOKUP(A174,Sheet2!A:D,3,FALSE),0)</f>
        <v>18.3</v>
      </c>
      <c r="D174" s="109">
        <v>0</v>
      </c>
      <c r="E174" s="106">
        <f>C174*D174</f>
        <v>0</v>
      </c>
      <c r="F174" s="11">
        <f>IFERROR(VLOOKUP(A174,Sheet2!A:D,4,FALSE),0)</f>
        <v>1.1060000000000001</v>
      </c>
      <c r="G174" s="11">
        <f t="shared" si="25"/>
        <v>0</v>
      </c>
    </row>
    <row r="175" spans="1:8" ht="16.5" thickBot="1" x14ac:dyDescent="0.3">
      <c r="A175" s="32"/>
      <c r="B175" s="8" t="s">
        <v>96</v>
      </c>
      <c r="C175" s="34"/>
      <c r="D175" s="10"/>
      <c r="E175" s="107"/>
    </row>
    <row r="176" spans="1:8" x14ac:dyDescent="0.25">
      <c r="A176" s="32"/>
      <c r="B176" s="59" t="s">
        <v>97</v>
      </c>
      <c r="C176" s="34"/>
      <c r="D176" s="10"/>
      <c r="E176" s="107"/>
    </row>
    <row r="177" spans="1:7" ht="15.75" thickBot="1" x14ac:dyDescent="0.3">
      <c r="A177" s="44"/>
      <c r="B177" s="60" t="s">
        <v>98</v>
      </c>
      <c r="C177" s="45"/>
      <c r="D177" s="46"/>
      <c r="E177" s="107"/>
    </row>
    <row r="178" spans="1:7" x14ac:dyDescent="0.25">
      <c r="A178" s="47" t="s">
        <v>99</v>
      </c>
      <c r="B178" s="48" t="str">
        <f>IFERROR(VLOOKUP(A178,Sheet2!A:D,2,FALSE),0)</f>
        <v>Jumper Hose Rubber  1/2" npt Male x Fem x 2 FT</v>
      </c>
      <c r="C178" s="14">
        <f>IFERROR(VLOOKUP(A178,Sheet2!A:D,3,FALSE),0)</f>
        <v>30.89</v>
      </c>
      <c r="D178" s="108">
        <v>0</v>
      </c>
      <c r="E178" s="104">
        <f t="shared" ref="E178:E189" si="26">C178*D178</f>
        <v>0</v>
      </c>
      <c r="F178">
        <f>IFERROR(VLOOKUP(A178,Sheet2!A:D,4,FALSE),0)</f>
        <v>0.54</v>
      </c>
      <c r="G178">
        <f t="shared" ref="G178" si="27">F178*D178</f>
        <v>0</v>
      </c>
    </row>
    <row r="179" spans="1:7" x14ac:dyDescent="0.25">
      <c r="A179" s="49" t="s">
        <v>100</v>
      </c>
      <c r="B179" s="50" t="str">
        <f>IFERROR(VLOOKUP(A179,Sheet2!A:D,2,FALSE),0)</f>
        <v>Jumper Hose Rubber  1/2" npt Male x Fem x 3 FT</v>
      </c>
      <c r="C179" s="17">
        <f>IFERROR(VLOOKUP(A179,Sheet2!A:D,3,FALSE),0)</f>
        <v>33.18</v>
      </c>
      <c r="D179" s="92">
        <v>0</v>
      </c>
      <c r="E179" s="105">
        <f t="shared" si="26"/>
        <v>0</v>
      </c>
      <c r="F179">
        <f>IFERROR(VLOOKUP(A179,Sheet2!A:D,4,FALSE),0)</f>
        <v>0.69</v>
      </c>
      <c r="G179">
        <f t="shared" ref="G179:G189" si="28">F179*D179</f>
        <v>0</v>
      </c>
    </row>
    <row r="180" spans="1:7" x14ac:dyDescent="0.25">
      <c r="A180" s="49" t="s">
        <v>101</v>
      </c>
      <c r="B180" s="50" t="str">
        <f>IFERROR(VLOOKUP(A180,Sheet2!A:D,2,FALSE),0)</f>
        <v>Jumper Hose Rubber  3/4" npt Male x Fem x 2 FT</v>
      </c>
      <c r="C180" s="17">
        <f>IFERROR(VLOOKUP(A180,Sheet2!A:D,3,FALSE),0)</f>
        <v>36.61</v>
      </c>
      <c r="D180" s="92">
        <v>0</v>
      </c>
      <c r="E180" s="105">
        <f t="shared" si="26"/>
        <v>0</v>
      </c>
      <c r="F180">
        <f>IFERROR(VLOOKUP(A180,Sheet2!A:D,4,FALSE),0)</f>
        <v>0.88</v>
      </c>
      <c r="G180">
        <f t="shared" si="28"/>
        <v>0</v>
      </c>
    </row>
    <row r="181" spans="1:7" x14ac:dyDescent="0.25">
      <c r="A181" s="49" t="s">
        <v>102</v>
      </c>
      <c r="B181" s="50" t="str">
        <f>IFERROR(VLOOKUP(A181,Sheet2!A:D,2,FALSE),0)</f>
        <v>Jumper Hose Rubber  3/4" npt Male x Fem x 3 FT</v>
      </c>
      <c r="C181" s="17">
        <f>IFERROR(VLOOKUP(A181,Sheet2!A:D,3,FALSE),0)</f>
        <v>45.77</v>
      </c>
      <c r="D181" s="92">
        <v>0</v>
      </c>
      <c r="E181" s="105">
        <f t="shared" si="26"/>
        <v>0</v>
      </c>
      <c r="F181">
        <f>IFERROR(VLOOKUP(A181,Sheet2!A:D,4,FALSE),0)</f>
        <v>1.22</v>
      </c>
      <c r="G181">
        <f t="shared" si="28"/>
        <v>0</v>
      </c>
    </row>
    <row r="182" spans="1:7" x14ac:dyDescent="0.25">
      <c r="A182" s="49" t="s">
        <v>103</v>
      </c>
      <c r="B182" s="50" t="str">
        <f>IFERROR(VLOOKUP(A182,Sheet2!A:D,2,FALSE),0)</f>
        <v>Jumper Hose Rubber  3/4" npt Male x Fem x 5 FT</v>
      </c>
      <c r="C182" s="17">
        <f>IFERROR(VLOOKUP(A182,Sheet2!A:D,3,FALSE),0)</f>
        <v>49.2</v>
      </c>
      <c r="D182" s="92">
        <v>0</v>
      </c>
      <c r="E182" s="105">
        <f t="shared" si="26"/>
        <v>0</v>
      </c>
      <c r="F182">
        <f>IFERROR(VLOOKUP(A182,Sheet2!A:D,4,FALSE),0)</f>
        <v>1.81</v>
      </c>
      <c r="G182">
        <f t="shared" si="28"/>
        <v>0</v>
      </c>
    </row>
    <row r="183" spans="1:7" x14ac:dyDescent="0.25">
      <c r="A183" s="49" t="s">
        <v>104</v>
      </c>
      <c r="B183" s="50" t="str">
        <f>IFERROR(VLOOKUP(A183,Sheet2!A:D,2,FALSE),0)</f>
        <v>Jumper Hose Rubber  1" npt Male x Fem x 2 FT</v>
      </c>
      <c r="C183" s="17">
        <f>IFERROR(VLOOKUP(A183,Sheet2!A:D,3,FALSE),0)</f>
        <v>68.66</v>
      </c>
      <c r="D183" s="92">
        <v>0</v>
      </c>
      <c r="E183" s="105">
        <f t="shared" si="26"/>
        <v>0</v>
      </c>
      <c r="F183">
        <f>IFERROR(VLOOKUP(A183,Sheet2!A:D,4,FALSE),0)</f>
        <v>1.52</v>
      </c>
      <c r="G183">
        <f t="shared" si="28"/>
        <v>0</v>
      </c>
    </row>
    <row r="184" spans="1:7" x14ac:dyDescent="0.25">
      <c r="A184" s="49" t="s">
        <v>105</v>
      </c>
      <c r="B184" s="50" t="str">
        <f>IFERROR(VLOOKUP(A184,Sheet2!A:D,2,FALSE),0)</f>
        <v>Jumper Hose Rubber  1" npt Male x Fem x 3 FT</v>
      </c>
      <c r="C184" s="17">
        <f>IFERROR(VLOOKUP(A184,Sheet2!A:D,3,FALSE),0)</f>
        <v>75.53</v>
      </c>
      <c r="D184" s="92">
        <v>0</v>
      </c>
      <c r="E184" s="105">
        <f t="shared" si="26"/>
        <v>0</v>
      </c>
      <c r="F184">
        <f>IFERROR(VLOOKUP(A184,Sheet2!A:D,4,FALSE),0)</f>
        <v>1.96</v>
      </c>
      <c r="G184">
        <f t="shared" si="28"/>
        <v>0</v>
      </c>
    </row>
    <row r="185" spans="1:7" x14ac:dyDescent="0.25">
      <c r="A185" s="49"/>
      <c r="B185" s="50">
        <f>IFERROR(VLOOKUP(A185,Sheet2!A:D,2,FALSE),0)</f>
        <v>0</v>
      </c>
      <c r="C185" s="61">
        <f>IFERROR(VLOOKUP(A185,Sheet2!A:D,3,FALSE),0)</f>
        <v>0</v>
      </c>
      <c r="D185" s="92">
        <v>0</v>
      </c>
      <c r="E185" s="105">
        <f t="shared" si="26"/>
        <v>0</v>
      </c>
      <c r="F185">
        <f>IFERROR(VLOOKUP(A185,Sheet2!A:D,4,FALSE),0)</f>
        <v>0</v>
      </c>
      <c r="G185">
        <f t="shared" si="28"/>
        <v>0</v>
      </c>
    </row>
    <row r="186" spans="1:7" x14ac:dyDescent="0.25">
      <c r="A186" s="62" t="s">
        <v>106</v>
      </c>
      <c r="B186" s="50" t="str">
        <f>IFERROR(VLOOKUP(A186,Sheet2!A:D,2,FALSE),0)</f>
        <v>Jumper Hose Braided SS   1-1/2 " npt Male x Fem x 18"</v>
      </c>
      <c r="C186" s="17">
        <f>IFERROR(VLOOKUP(A186,Sheet2!A:D,3,FALSE),0)</f>
        <v>121.31</v>
      </c>
      <c r="D186" s="92">
        <v>0</v>
      </c>
      <c r="E186" s="105">
        <f t="shared" si="26"/>
        <v>0</v>
      </c>
      <c r="F186">
        <f>IFERROR(VLOOKUP(A186,Sheet2!A:D,4,FALSE),0)</f>
        <v>3.63</v>
      </c>
      <c r="G186">
        <f t="shared" si="28"/>
        <v>0</v>
      </c>
    </row>
    <row r="187" spans="1:7" x14ac:dyDescent="0.25">
      <c r="A187" s="62" t="s">
        <v>107</v>
      </c>
      <c r="B187" s="50" t="str">
        <f>IFERROR(VLOOKUP(A187,Sheet2!A:D,2,FALSE),0)</f>
        <v>Jumper Hose Braided SS   1-1/2 " npt Male x Fem x 36"</v>
      </c>
      <c r="C187" s="17">
        <f>IFERROR(VLOOKUP(A187,Sheet2!A:D,3,FALSE),0)</f>
        <v>171.66</v>
      </c>
      <c r="D187" s="92">
        <v>0</v>
      </c>
      <c r="E187" s="105">
        <f t="shared" si="26"/>
        <v>0</v>
      </c>
      <c r="F187">
        <f>IFERROR(VLOOKUP(A187,Sheet2!A:D,4,FALSE),0)</f>
        <v>6</v>
      </c>
      <c r="G187">
        <f t="shared" si="28"/>
        <v>0</v>
      </c>
    </row>
    <row r="188" spans="1:7" x14ac:dyDescent="0.25">
      <c r="A188" s="62" t="s">
        <v>108</v>
      </c>
      <c r="B188" s="65" t="str">
        <f>IFERROR(VLOOKUP(A188,Sheet2!A:D,2,FALSE),0)</f>
        <v>Jumper Hose Braided SS    2 " npt Male x Fem x 36"</v>
      </c>
      <c r="C188" s="17">
        <f>IFERROR(VLOOKUP(A188,Sheet2!A:D,3,FALSE),0)</f>
        <v>206</v>
      </c>
      <c r="D188" s="92">
        <v>0</v>
      </c>
      <c r="E188" s="105">
        <f t="shared" si="26"/>
        <v>0</v>
      </c>
      <c r="F188">
        <f>IFERROR(VLOOKUP(A188,Sheet2!A:D,4,FALSE),0)</f>
        <v>9</v>
      </c>
      <c r="G188">
        <f t="shared" si="28"/>
        <v>0</v>
      </c>
    </row>
    <row r="189" spans="1:7" ht="15.75" thickBot="1" x14ac:dyDescent="0.3">
      <c r="A189" s="62" t="s">
        <v>109</v>
      </c>
      <c r="B189" s="63" t="str">
        <f>IFERROR(VLOOKUP(A189,Sheet2!A:D,2,FALSE),0)</f>
        <v>Jumper Hose Braided SS   3" npt Male x Fem x 36"</v>
      </c>
      <c r="C189" s="17">
        <f>IFERROR(VLOOKUP(A189,Sheet2!A:D,3,FALSE),0)</f>
        <v>400.56</v>
      </c>
      <c r="D189" s="92">
        <v>0</v>
      </c>
      <c r="E189" s="105">
        <f t="shared" si="26"/>
        <v>0</v>
      </c>
      <c r="F189">
        <f>IFERROR(VLOOKUP(A189,Sheet2!A:D,4,FALSE),0)</f>
        <v>20</v>
      </c>
      <c r="G189">
        <f t="shared" si="28"/>
        <v>0</v>
      </c>
    </row>
    <row r="190" spans="1:7" ht="15.75" thickBot="1" x14ac:dyDescent="0.3">
      <c r="A190" s="56"/>
      <c r="B190" s="64" t="s">
        <v>110</v>
      </c>
      <c r="C190" s="118"/>
      <c r="D190" s="91"/>
      <c r="E190" s="105"/>
    </row>
    <row r="191" spans="1:7" x14ac:dyDescent="0.25">
      <c r="A191" s="62" t="s">
        <v>111</v>
      </c>
      <c r="B191" s="119" t="str">
        <f>IFERROR(VLOOKUP(A191,Sheet2!A:D,2,FALSE),0)</f>
        <v>3/8" Push on Hose, 160' Roll</v>
      </c>
      <c r="C191" s="17">
        <f>IFERROR(VLOOKUP(A191,Sheet2!A:D,3,FALSE),0)</f>
        <v>228.89</v>
      </c>
      <c r="D191" s="92">
        <v>0</v>
      </c>
      <c r="E191" s="105">
        <f t="shared" ref="E191:E201" si="29">C191*D191</f>
        <v>0</v>
      </c>
      <c r="F191">
        <f>IFERROR(VLOOKUP(A191,Sheet2!A:D,4,FALSE),0)</f>
        <v>21</v>
      </c>
      <c r="G191">
        <f t="shared" ref="G191:G201" si="30">F191*D191</f>
        <v>0</v>
      </c>
    </row>
    <row r="192" spans="1:7" x14ac:dyDescent="0.25">
      <c r="A192" s="49" t="s">
        <v>112</v>
      </c>
      <c r="B192" s="50" t="str">
        <f>IFERROR(VLOOKUP(A192,Sheet2!A:D,2,FALSE),0)</f>
        <v>3/8" Push on Hose, sold by the foot</v>
      </c>
      <c r="C192" s="17">
        <f>IFERROR(VLOOKUP(A192,Sheet2!A:D,3,FALSE),0)</f>
        <v>2.17</v>
      </c>
      <c r="D192" s="92">
        <v>0</v>
      </c>
      <c r="E192" s="105">
        <f t="shared" si="29"/>
        <v>0</v>
      </c>
      <c r="F192">
        <f>IFERROR(VLOOKUP(A192,Sheet2!A:D,4,FALSE),0)</f>
        <v>0.12</v>
      </c>
      <c r="G192">
        <f t="shared" si="30"/>
        <v>0</v>
      </c>
    </row>
    <row r="193" spans="1:8" x14ac:dyDescent="0.25">
      <c r="A193" s="49" t="s">
        <v>113</v>
      </c>
      <c r="B193" s="50" t="str">
        <f>IFERROR(VLOOKUP(A193,Sheet2!A:D,2,FALSE),0)</f>
        <v>3/8" Push on Hose Fitting x 1/4" Male npt</v>
      </c>
      <c r="C193" s="17">
        <f>IFERROR(VLOOKUP(A193,Sheet2!A:D,3,FALSE),0)</f>
        <v>2.5299999999999998</v>
      </c>
      <c r="D193" s="92">
        <v>0</v>
      </c>
      <c r="E193" s="105">
        <f t="shared" si="29"/>
        <v>0</v>
      </c>
      <c r="F193">
        <f>IFERROR(VLOOKUP(A193,Sheet2!A:D,4,FALSE),0)</f>
        <v>0.06</v>
      </c>
      <c r="G193">
        <f t="shared" si="30"/>
        <v>0</v>
      </c>
      <c r="H193" s="53"/>
    </row>
    <row r="194" spans="1:8" x14ac:dyDescent="0.25">
      <c r="A194" s="21" t="s">
        <v>114</v>
      </c>
      <c r="B194" s="22" t="str">
        <f>IFERROR(VLOOKUP(A194,Sheet2!A:D,2,FALSE),0)</f>
        <v>3/8" Push on Hose Fitting x 3/8" Male npt</v>
      </c>
      <c r="C194" s="17">
        <f>IFERROR(VLOOKUP(A194,Sheet2!A:D,3,FALSE),0)</f>
        <v>3.16</v>
      </c>
      <c r="D194" s="92">
        <v>0</v>
      </c>
      <c r="E194" s="105">
        <f t="shared" si="29"/>
        <v>0</v>
      </c>
      <c r="F194">
        <f>IFERROR(VLOOKUP(A194,Sheet2!A:D,4,FALSE),0)</f>
        <v>0.08</v>
      </c>
      <c r="G194">
        <f t="shared" si="30"/>
        <v>0</v>
      </c>
    </row>
    <row r="195" spans="1:8" x14ac:dyDescent="0.25">
      <c r="A195" s="49" t="s">
        <v>115</v>
      </c>
      <c r="B195" s="50" t="str">
        <f>IFERROR(VLOOKUP(A195,Sheet2!A:D,2,FALSE),0)</f>
        <v>3/8" Push on Hose Fitting x 1/2" Male npt</v>
      </c>
      <c r="C195" s="17">
        <f>IFERROR(VLOOKUP(A195,Sheet2!A:D,3,FALSE),0)</f>
        <v>3.8</v>
      </c>
      <c r="D195" s="92">
        <v>0</v>
      </c>
      <c r="E195" s="105">
        <f t="shared" si="29"/>
        <v>0</v>
      </c>
      <c r="F195">
        <f>IFERROR(VLOOKUP(A195,Sheet2!A:D,4,FALSE),0)</f>
        <v>0.12</v>
      </c>
      <c r="G195">
        <f t="shared" si="30"/>
        <v>0</v>
      </c>
    </row>
    <row r="196" spans="1:8" s="11" customFormat="1" x14ac:dyDescent="0.25">
      <c r="A196" s="21" t="s">
        <v>116</v>
      </c>
      <c r="B196" s="22" t="str">
        <f>IFERROR(VLOOKUP(A196,Sheet2!A:D,2,FALSE),0)</f>
        <v>3/8" Push on Hose Fitting x 1/4" Female swivel npt</v>
      </c>
      <c r="C196" s="17">
        <f>IFERROR(VLOOKUP(A196,Sheet2!A:D,3,FALSE),0)</f>
        <v>3.16</v>
      </c>
      <c r="D196" s="92">
        <v>0</v>
      </c>
      <c r="E196" s="105">
        <f t="shared" si="29"/>
        <v>0</v>
      </c>
      <c r="F196" s="11">
        <f>IFERROR(VLOOKUP(A196,Sheet2!A:D,4,FALSE),0)</f>
        <v>0.06</v>
      </c>
      <c r="G196" s="11">
        <f t="shared" si="30"/>
        <v>0</v>
      </c>
    </row>
    <row r="197" spans="1:8" s="11" customFormat="1" x14ac:dyDescent="0.25">
      <c r="A197" s="21" t="s">
        <v>125</v>
      </c>
      <c r="B197" s="22" t="str">
        <f>IFERROR(VLOOKUP(A197,Sheet2!A:D,2,FALSE),0)</f>
        <v>3/8" Push on Hose Fitting x 1/2" Female swivel npt</v>
      </c>
      <c r="C197" s="17">
        <f>IFERROR(VLOOKUP(A197,Sheet2!A:D,3,FALSE),0)</f>
        <v>4.58</v>
      </c>
      <c r="D197" s="92">
        <v>0</v>
      </c>
      <c r="E197" s="105">
        <f t="shared" si="29"/>
        <v>0</v>
      </c>
      <c r="F197" s="11">
        <f>IFERROR(VLOOKUP(A197,Sheet2!A:D,4,FALSE),0)</f>
        <v>0.2</v>
      </c>
      <c r="G197" s="11">
        <f t="shared" si="30"/>
        <v>0</v>
      </c>
    </row>
    <row r="198" spans="1:8" s="11" customFormat="1" x14ac:dyDescent="0.25">
      <c r="A198" s="62" t="s">
        <v>117</v>
      </c>
      <c r="B198" s="65" t="str">
        <f>IFERROR(VLOOKUP(A198,Sheet2!A:D,2,FALSE),0)</f>
        <v>1/2" Push on Hose, 160' Roll</v>
      </c>
      <c r="C198" s="17">
        <f>IFERROR(VLOOKUP(A198,Sheet2!A:D,3,FALSE),0)</f>
        <v>286.11</v>
      </c>
      <c r="D198" s="92">
        <v>0</v>
      </c>
      <c r="E198" s="105">
        <f t="shared" si="29"/>
        <v>0</v>
      </c>
      <c r="F198" s="11">
        <f>IFERROR(VLOOKUP(A198,Sheet2!A:D,4,FALSE),0)</f>
        <v>30</v>
      </c>
      <c r="G198" s="11">
        <f t="shared" si="30"/>
        <v>0</v>
      </c>
    </row>
    <row r="199" spans="1:8" s="11" customFormat="1" x14ac:dyDescent="0.25">
      <c r="A199" s="49" t="s">
        <v>118</v>
      </c>
      <c r="B199" s="50" t="str">
        <f>IFERROR(VLOOKUP(A199,Sheet2!A:D,2,FALSE),0)</f>
        <v>1/2" Push on Hose, sold by the foot</v>
      </c>
      <c r="C199" s="17">
        <f>IFERROR(VLOOKUP(A199,Sheet2!A:D,3,FALSE),0)</f>
        <v>2.63</v>
      </c>
      <c r="D199" s="92">
        <v>0</v>
      </c>
      <c r="E199" s="105">
        <f t="shared" si="29"/>
        <v>0</v>
      </c>
      <c r="F199" s="11">
        <f>IFERROR(VLOOKUP(A199,Sheet2!A:D,4,FALSE),0)</f>
        <v>0.16</v>
      </c>
      <c r="G199" s="11">
        <f t="shared" si="30"/>
        <v>0</v>
      </c>
    </row>
    <row r="200" spans="1:8" s="11" customFormat="1" x14ac:dyDescent="0.25">
      <c r="A200" s="21" t="s">
        <v>119</v>
      </c>
      <c r="B200" s="22" t="str">
        <f>IFERROR(VLOOKUP(A200,Sheet2!A:D,2,FALSE),0)</f>
        <v>1/2" Push on Hose Fitting x 1/2" Male npt</v>
      </c>
      <c r="C200" s="17">
        <f>IFERROR(VLOOKUP(A200,Sheet2!A:D,3,FALSE),0)</f>
        <v>4.43</v>
      </c>
      <c r="D200" s="92">
        <v>0</v>
      </c>
      <c r="E200" s="105">
        <f t="shared" si="29"/>
        <v>0</v>
      </c>
      <c r="F200" s="11">
        <f>IFERROR(VLOOKUP(A200,Sheet2!A:D,4,FALSE),0)</f>
        <v>0.125</v>
      </c>
      <c r="G200" s="11">
        <f t="shared" si="30"/>
        <v>0</v>
      </c>
    </row>
    <row r="201" spans="1:8" s="11" customFormat="1" ht="15.75" thickBot="1" x14ac:dyDescent="0.3">
      <c r="A201" s="49" t="s">
        <v>120</v>
      </c>
      <c r="B201" s="114" t="str">
        <f>IFERROR(VLOOKUP(A201,Sheet2!A:D,2,FALSE),0)</f>
        <v>1/2" Push on Hose Fitting x 1/2" Female swivel npt</v>
      </c>
      <c r="C201" s="17">
        <f>IFERROR(VLOOKUP(A201,Sheet2!A:D,3,FALSE),0)</f>
        <v>6.34</v>
      </c>
      <c r="D201" s="92">
        <v>0</v>
      </c>
      <c r="E201" s="105">
        <f t="shared" si="29"/>
        <v>0</v>
      </c>
      <c r="F201" s="11">
        <f>IFERROR(VLOOKUP(A201,Sheet2!A:D,4,FALSE),0)</f>
        <v>0.113</v>
      </c>
      <c r="G201" s="11">
        <f t="shared" si="30"/>
        <v>0</v>
      </c>
    </row>
    <row r="202" spans="1:8" ht="15.75" thickBot="1" x14ac:dyDescent="0.3">
      <c r="A202" s="113"/>
      <c r="B202" s="40" t="s">
        <v>121</v>
      </c>
      <c r="C202" s="110"/>
      <c r="D202" s="91"/>
      <c r="E202" s="105"/>
    </row>
    <row r="203" spans="1:8" x14ac:dyDescent="0.25">
      <c r="A203" s="21" t="s">
        <v>228</v>
      </c>
      <c r="B203" s="41" t="str">
        <f>IFERROR(VLOOKUP(A203,Sheet2!A:D,2,FALSE),0)</f>
        <v>COIL HOSE 3/8 X 20 FT, 1/4 MALE NPT SWIVEL ENDS, REINFORCED POLYURETHANE,  200 PSI RATED, GREAT FLEXIBILITY</v>
      </c>
      <c r="C203" s="20">
        <f>IFERROR(VLOOKUP(A203,Sheet2!A:D,3,FALSE),0)</f>
        <v>26.24</v>
      </c>
      <c r="D203" s="91">
        <v>0</v>
      </c>
      <c r="E203" s="105">
        <f>C203*D203</f>
        <v>0</v>
      </c>
      <c r="F203">
        <f>IFERROR(VLOOKUP(A203,Sheet2!A:D,4,FALSE),0)</f>
        <v>1</v>
      </c>
      <c r="G203">
        <f t="shared" ref="G203" si="31">F203*D203</f>
        <v>0</v>
      </c>
    </row>
    <row r="204" spans="1:8" x14ac:dyDescent="0.25">
      <c r="A204" s="21" t="s">
        <v>122</v>
      </c>
      <c r="B204" s="22" t="str">
        <f>IFERROR(VLOOKUP(A204,Sheet2!A:D,2,FALSE),0)</f>
        <v>3/8" X 25 FT AIR HOSE WITH 1/4" NPT MALE ENDS, RUBBER, TEKTON</v>
      </c>
      <c r="C204" s="17">
        <f>IFERROR(VLOOKUP(A204,Sheet2!A:D,3,FALSE),0)</f>
        <v>34.32</v>
      </c>
      <c r="D204" s="92">
        <v>0</v>
      </c>
      <c r="E204" s="105">
        <f>C204*D204</f>
        <v>0</v>
      </c>
      <c r="F204">
        <f>IFERROR(VLOOKUP(A204,Sheet2!A:D,4,FALSE),0)</f>
        <v>3.9</v>
      </c>
      <c r="G204">
        <f t="shared" ref="G204:G205" si="32">F204*D204</f>
        <v>0</v>
      </c>
    </row>
    <row r="205" spans="1:8" s="11" customFormat="1" ht="15.75" thickBot="1" x14ac:dyDescent="0.3">
      <c r="A205" s="42" t="s">
        <v>123</v>
      </c>
      <c r="B205" s="43" t="str">
        <f>IFERROR(VLOOKUP(A205,Sheet2!A:D,2,FALSE),0)</f>
        <v>3/8" X 50 FT AIR HOSE WITH 1/4" NPT MALE ENDS, RUBBER, TEKTON</v>
      </c>
      <c r="C205" s="25">
        <f>IFERROR(VLOOKUP(A205,Sheet2!A:D,3,FALSE),0)</f>
        <v>51.49</v>
      </c>
      <c r="D205" s="109">
        <v>0</v>
      </c>
      <c r="E205" s="106">
        <f>C205*D205</f>
        <v>0</v>
      </c>
      <c r="F205" s="11">
        <f>IFERROR(VLOOKUP(A205,Sheet2!A:D,4,FALSE),0)</f>
        <v>7.5</v>
      </c>
      <c r="G205" s="11">
        <f t="shared" si="32"/>
        <v>0</v>
      </c>
    </row>
    <row r="206" spans="1:8" ht="15.75" thickBot="1" x14ac:dyDescent="0.3">
      <c r="A206" s="93"/>
      <c r="B206" s="51" t="s">
        <v>374</v>
      </c>
      <c r="C206" s="52"/>
      <c r="D206" s="10"/>
      <c r="E206" s="107"/>
      <c r="H206" s="53"/>
    </row>
    <row r="207" spans="1:8" x14ac:dyDescent="0.25">
      <c r="A207" s="54" t="s">
        <v>231</v>
      </c>
      <c r="B207" s="48" t="str">
        <f>IFERROR(VLOOKUP(A207,Sheet2!A:D,2,FALSE),0)</f>
        <v>PRESSURE GAUGE, BOTTOM MOUNT, 4-1/2" DIAMETER FACE, DRY, 0-200 PSI,  1/4" MALE NPT, PLASTIC LENS, 101D-454G</v>
      </c>
      <c r="C207" s="14">
        <f>IFERROR(VLOOKUP(A207,Sheet2!A:D,3,FALSE),0)</f>
        <v>27.29</v>
      </c>
      <c r="D207" s="108">
        <v>0</v>
      </c>
      <c r="E207" s="104">
        <f>C207*D207</f>
        <v>0</v>
      </c>
      <c r="F207">
        <f>IFERROR(VLOOKUP(A207,Sheet2!A:D,4,FALSE),0)</f>
        <v>0.8</v>
      </c>
      <c r="G207">
        <f t="shared" ref="G207:G208" si="33">F207*D207</f>
        <v>0</v>
      </c>
    </row>
    <row r="208" spans="1:8" ht="15.75" thickBot="1" x14ac:dyDescent="0.3">
      <c r="A208" s="57" t="s">
        <v>233</v>
      </c>
      <c r="B208" s="58" t="str">
        <f>IFERROR(VLOOKUP(A208,Sheet2!A:D,2,FALSE),0)</f>
        <v>PRESSURE GAUGE, REAR MOUNT, 4-1/2" DIAMETER FACE, DRY, 0-200 PSI,  1/4" MALE NPT  102D-454G</v>
      </c>
      <c r="C208" s="25">
        <f>IFERROR(VLOOKUP(A208,Sheet2!A:D,3,FALSE),0)</f>
        <v>27.29</v>
      </c>
      <c r="D208" s="109">
        <v>0</v>
      </c>
      <c r="E208" s="106">
        <f>C208*D208</f>
        <v>0</v>
      </c>
      <c r="F208">
        <f>IFERROR(VLOOKUP(A208,Sheet2!A:D,4,FALSE),0)</f>
        <v>0.6</v>
      </c>
      <c r="G208">
        <f t="shared" si="33"/>
        <v>0</v>
      </c>
    </row>
    <row r="209" spans="1:8" ht="15.75" thickBot="1" x14ac:dyDescent="0.3">
      <c r="A209" s="7"/>
      <c r="B209" s="122" t="s">
        <v>381</v>
      </c>
      <c r="C209" s="123">
        <v>0</v>
      </c>
      <c r="D209" s="109">
        <v>1</v>
      </c>
      <c r="E209" s="106">
        <f>C209*D209</f>
        <v>0</v>
      </c>
      <c r="F209" s="11"/>
      <c r="G209" s="11"/>
      <c r="H209" s="11"/>
    </row>
    <row r="210" spans="1:8" ht="15.75" thickBot="1" x14ac:dyDescent="0.3">
      <c r="A210" s="7"/>
      <c r="B210" s="121"/>
      <c r="C210" s="121"/>
      <c r="D210" s="124" t="s">
        <v>380</v>
      </c>
      <c r="E210" s="125">
        <f>SUM(E7:E209)</f>
        <v>0</v>
      </c>
      <c r="F210" s="11"/>
      <c r="G210" s="11"/>
      <c r="H210" s="11"/>
    </row>
    <row r="211" spans="1:8" ht="24.75" thickBot="1" x14ac:dyDescent="0.3">
      <c r="A211" s="66"/>
      <c r="B211" s="66" t="s">
        <v>124</v>
      </c>
      <c r="C211" s="3"/>
      <c r="D211" s="4"/>
    </row>
    <row r="212" spans="1:8" ht="15.75" thickBot="1" x14ac:dyDescent="0.3">
      <c r="A212" s="1"/>
      <c r="B212" s="86"/>
      <c r="C212" s="87" t="s">
        <v>129</v>
      </c>
      <c r="D212" s="120">
        <f>SUM(G7:G208)</f>
        <v>0</v>
      </c>
    </row>
    <row r="213" spans="1:8" x14ac:dyDescent="0.25">
      <c r="A213" s="1"/>
      <c r="B213" s="2"/>
      <c r="C213" s="3"/>
      <c r="D213" s="4"/>
    </row>
  </sheetData>
  <hyperlinks>
    <hyperlink ref="B3" r:id="rId1" display="WWW.RAPIDAIRPRODUCTS.COM" xr:uid="{283CFCCD-7564-4B8D-9EE0-65EFCDC87E1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F58-0BBA-418E-8F09-F20E6FCB990D}">
  <dimension ref="A1:E214"/>
  <sheetViews>
    <sheetView workbookViewId="0"/>
  </sheetViews>
  <sheetFormatPr defaultRowHeight="15" x14ac:dyDescent="0.25"/>
  <cols>
    <col min="1" max="1" width="27.85546875" style="85" bestFit="1" customWidth="1"/>
    <col min="2" max="2" width="30.7109375" style="71" customWidth="1"/>
    <col min="3" max="3" width="22.140625" style="72" customWidth="1"/>
    <col min="4" max="4" width="9.140625" style="73"/>
    <col min="6" max="16384" width="9.140625" style="71"/>
  </cols>
  <sheetData>
    <row r="1" spans="1:5" ht="12.75" x14ac:dyDescent="0.2">
      <c r="A1" s="70">
        <v>44287</v>
      </c>
      <c r="C1" s="72" t="s">
        <v>128</v>
      </c>
      <c r="D1" s="73" t="s">
        <v>129</v>
      </c>
      <c r="E1" s="71"/>
    </row>
    <row r="2" spans="1:5" ht="15.75" thickBot="1" x14ac:dyDescent="0.3">
      <c r="A2" s="83" t="s">
        <v>130</v>
      </c>
      <c r="B2" s="78"/>
      <c r="E2" s="71"/>
    </row>
    <row r="3" spans="1:5" ht="12.75" x14ac:dyDescent="0.2">
      <c r="A3" s="74">
        <v>50120</v>
      </c>
      <c r="B3" s="75" t="s">
        <v>131</v>
      </c>
      <c r="C3" s="76">
        <v>6.02</v>
      </c>
      <c r="D3" s="73">
        <v>0.19</v>
      </c>
      <c r="E3" s="71"/>
    </row>
    <row r="4" spans="1:5" ht="12.75" x14ac:dyDescent="0.2">
      <c r="A4" s="79" t="s">
        <v>132</v>
      </c>
      <c r="B4" s="78" t="s">
        <v>133</v>
      </c>
      <c r="C4" s="72">
        <v>1.1299999999999999</v>
      </c>
      <c r="D4" s="73">
        <v>0</v>
      </c>
      <c r="E4" s="71"/>
    </row>
    <row r="5" spans="1:5" ht="12.75" x14ac:dyDescent="0.2">
      <c r="A5" s="77">
        <v>50125</v>
      </c>
      <c r="B5" s="78" t="s">
        <v>134</v>
      </c>
      <c r="C5" s="72">
        <v>1.71</v>
      </c>
      <c r="D5" s="73">
        <v>0.03</v>
      </c>
      <c r="E5" s="71"/>
    </row>
    <row r="6" spans="1:5" ht="12.75" x14ac:dyDescent="0.2">
      <c r="A6" s="77">
        <v>50130</v>
      </c>
      <c r="B6" s="78" t="s">
        <v>135</v>
      </c>
      <c r="C6" s="72">
        <v>2.5099999999999998</v>
      </c>
      <c r="D6" s="73">
        <v>0.08</v>
      </c>
      <c r="E6" s="71"/>
    </row>
    <row r="7" spans="1:5" ht="12.75" x14ac:dyDescent="0.2">
      <c r="A7" s="77">
        <v>50131</v>
      </c>
      <c r="B7" s="78" t="s">
        <v>136</v>
      </c>
      <c r="C7" s="72">
        <v>5.79</v>
      </c>
      <c r="D7" s="73">
        <v>0.21</v>
      </c>
      <c r="E7" s="71"/>
    </row>
    <row r="8" spans="1:5" ht="12.75" x14ac:dyDescent="0.2">
      <c r="A8" s="77">
        <v>50132</v>
      </c>
      <c r="B8" s="78" t="s">
        <v>137</v>
      </c>
      <c r="C8" s="72">
        <v>38.380000000000003</v>
      </c>
      <c r="D8" s="73">
        <v>0.34399999999999997</v>
      </c>
      <c r="E8" s="71"/>
    </row>
    <row r="9" spans="1:5" ht="12.75" x14ac:dyDescent="0.2">
      <c r="A9" s="77">
        <v>50134</v>
      </c>
      <c r="B9" s="78" t="s">
        <v>138</v>
      </c>
      <c r="C9" s="72">
        <v>1.24</v>
      </c>
      <c r="D9" s="73">
        <v>0.02</v>
      </c>
      <c r="E9" s="71"/>
    </row>
    <row r="10" spans="1:5" ht="12.75" x14ac:dyDescent="0.2">
      <c r="A10" s="77">
        <v>50135</v>
      </c>
      <c r="B10" s="78" t="s">
        <v>72</v>
      </c>
      <c r="C10" s="72">
        <v>1.71</v>
      </c>
      <c r="D10" s="73">
        <v>0.03</v>
      </c>
      <c r="E10" s="71"/>
    </row>
    <row r="11" spans="1:5" ht="12.75" x14ac:dyDescent="0.2">
      <c r="A11" s="77">
        <v>50136</v>
      </c>
      <c r="B11" s="78" t="s">
        <v>73</v>
      </c>
      <c r="C11" s="72">
        <v>3.42</v>
      </c>
      <c r="D11" s="73">
        <v>0.06</v>
      </c>
      <c r="E11" s="71"/>
    </row>
    <row r="12" spans="1:5" ht="12.75" x14ac:dyDescent="0.2">
      <c r="A12" s="77">
        <v>50137</v>
      </c>
      <c r="B12" s="78" t="s">
        <v>139</v>
      </c>
      <c r="C12" s="72">
        <v>8.3800000000000008</v>
      </c>
      <c r="D12" s="73">
        <v>0.113</v>
      </c>
      <c r="E12" s="71"/>
    </row>
    <row r="13" spans="1:5" ht="12.75" x14ac:dyDescent="0.2">
      <c r="A13" s="77">
        <v>50138</v>
      </c>
      <c r="B13" s="78" t="s">
        <v>140</v>
      </c>
      <c r="C13" s="72">
        <v>23.34</v>
      </c>
      <c r="D13" s="73">
        <v>0.26900000000000002</v>
      </c>
      <c r="E13" s="71"/>
    </row>
    <row r="14" spans="1:5" ht="12.75" x14ac:dyDescent="0.2">
      <c r="A14" s="77">
        <v>50604</v>
      </c>
      <c r="B14" s="78" t="s">
        <v>141</v>
      </c>
      <c r="C14" s="72">
        <v>7.55</v>
      </c>
      <c r="D14" s="73">
        <v>0.16</v>
      </c>
      <c r="E14" s="71"/>
    </row>
    <row r="15" spans="1:5" ht="12.75" x14ac:dyDescent="0.2">
      <c r="A15" s="77">
        <v>50605</v>
      </c>
      <c r="B15" s="78" t="s">
        <v>142</v>
      </c>
      <c r="C15" s="72">
        <v>20</v>
      </c>
      <c r="D15" s="73">
        <v>0.31</v>
      </c>
      <c r="E15" s="71"/>
    </row>
    <row r="16" spans="1:5" ht="12.75" x14ac:dyDescent="0.2">
      <c r="A16" s="77">
        <v>50606</v>
      </c>
      <c r="B16" s="78" t="s">
        <v>143</v>
      </c>
      <c r="C16" s="72">
        <v>18.260000000000002</v>
      </c>
      <c r="D16" s="73">
        <v>0.35</v>
      </c>
      <c r="E16" s="71"/>
    </row>
    <row r="17" spans="1:5" ht="12.75" x14ac:dyDescent="0.2">
      <c r="A17" s="77">
        <v>50607</v>
      </c>
      <c r="B17" s="78" t="s">
        <v>144</v>
      </c>
      <c r="C17" s="72">
        <v>11.77</v>
      </c>
      <c r="D17" s="73">
        <v>0.24</v>
      </c>
      <c r="E17" s="71"/>
    </row>
    <row r="18" spans="1:5" ht="12.75" x14ac:dyDescent="0.2">
      <c r="A18" s="77">
        <v>50609</v>
      </c>
      <c r="B18" s="78" t="s">
        <v>145</v>
      </c>
      <c r="C18" s="72">
        <v>2.33</v>
      </c>
      <c r="D18" s="73">
        <v>6.9000000000000006E-2</v>
      </c>
      <c r="E18" s="71"/>
    </row>
    <row r="19" spans="1:5" ht="12.75" x14ac:dyDescent="0.2">
      <c r="A19" s="77">
        <v>50610</v>
      </c>
      <c r="B19" s="78" t="s">
        <v>146</v>
      </c>
      <c r="C19" s="72">
        <v>1.64</v>
      </c>
      <c r="D19" s="73">
        <v>0.04</v>
      </c>
      <c r="E19" s="71"/>
    </row>
    <row r="20" spans="1:5" ht="12.75" x14ac:dyDescent="0.2">
      <c r="A20" s="77">
        <v>50611</v>
      </c>
      <c r="B20" s="78" t="s">
        <v>147</v>
      </c>
      <c r="C20" s="72">
        <v>4.16</v>
      </c>
      <c r="D20" s="73">
        <v>0.09</v>
      </c>
      <c r="E20" s="71"/>
    </row>
    <row r="21" spans="1:5" ht="12.75" x14ac:dyDescent="0.2">
      <c r="A21" s="77">
        <v>50612</v>
      </c>
      <c r="B21" s="78" t="s">
        <v>148</v>
      </c>
      <c r="C21" s="72">
        <v>5.05</v>
      </c>
      <c r="D21" s="73">
        <v>0.09</v>
      </c>
      <c r="E21" s="71"/>
    </row>
    <row r="22" spans="1:5" ht="12.75" x14ac:dyDescent="0.2">
      <c r="A22" s="77">
        <v>50613</v>
      </c>
      <c r="B22" s="78" t="s">
        <v>149</v>
      </c>
      <c r="C22" s="72">
        <v>6.85</v>
      </c>
      <c r="D22" s="73">
        <v>0.16</v>
      </c>
      <c r="E22" s="71"/>
    </row>
    <row r="23" spans="1:5" ht="12.75" x14ac:dyDescent="0.2">
      <c r="A23" s="77">
        <v>50614</v>
      </c>
      <c r="B23" s="78" t="s">
        <v>150</v>
      </c>
      <c r="C23" s="72">
        <v>9.85</v>
      </c>
      <c r="D23" s="73">
        <v>0.2</v>
      </c>
      <c r="E23" s="71"/>
    </row>
    <row r="24" spans="1:5" ht="12.75" x14ac:dyDescent="0.2">
      <c r="A24" s="77">
        <v>50615</v>
      </c>
      <c r="B24" s="78" t="s">
        <v>151</v>
      </c>
      <c r="C24" s="72">
        <v>2.52</v>
      </c>
      <c r="D24" s="73">
        <v>7.0000000000000007E-2</v>
      </c>
      <c r="E24" s="71"/>
    </row>
    <row r="25" spans="1:5" ht="12.75" x14ac:dyDescent="0.2">
      <c r="A25" s="77">
        <v>50616</v>
      </c>
      <c r="B25" s="78" t="s">
        <v>152</v>
      </c>
      <c r="C25" s="72">
        <v>4.37</v>
      </c>
      <c r="D25" s="73">
        <v>0.11</v>
      </c>
      <c r="E25" s="71"/>
    </row>
    <row r="26" spans="1:5" ht="12.75" x14ac:dyDescent="0.2">
      <c r="A26" s="77">
        <v>50617</v>
      </c>
      <c r="B26" s="78" t="s">
        <v>153</v>
      </c>
      <c r="C26" s="72">
        <v>10.16</v>
      </c>
      <c r="D26" s="73">
        <v>0.23</v>
      </c>
      <c r="E26" s="71"/>
    </row>
    <row r="27" spans="1:5" ht="12.75" x14ac:dyDescent="0.2">
      <c r="A27" s="77">
        <v>50618</v>
      </c>
      <c r="B27" s="78" t="s">
        <v>154</v>
      </c>
      <c r="C27" s="72">
        <v>4.88</v>
      </c>
      <c r="D27" s="73">
        <v>0.11</v>
      </c>
      <c r="E27" s="71"/>
    </row>
    <row r="28" spans="1:5" ht="12.75" x14ac:dyDescent="0.2">
      <c r="A28" s="77">
        <v>50619</v>
      </c>
      <c r="B28" s="78" t="s">
        <v>155</v>
      </c>
      <c r="C28" s="72">
        <v>11.03</v>
      </c>
      <c r="D28" s="73">
        <v>0.25</v>
      </c>
      <c r="E28" s="71"/>
    </row>
    <row r="29" spans="1:5" ht="12.75" x14ac:dyDescent="0.2">
      <c r="A29" s="77">
        <v>50620</v>
      </c>
      <c r="B29" s="78" t="s">
        <v>156</v>
      </c>
      <c r="C29" s="72">
        <v>7.52</v>
      </c>
      <c r="D29" s="73">
        <v>0.15</v>
      </c>
      <c r="E29" s="71"/>
    </row>
    <row r="30" spans="1:5" ht="12.75" x14ac:dyDescent="0.2">
      <c r="A30" s="77">
        <v>50621</v>
      </c>
      <c r="B30" s="78" t="s">
        <v>157</v>
      </c>
      <c r="C30" s="72">
        <v>16.670000000000002</v>
      </c>
      <c r="D30" s="73">
        <v>0.43</v>
      </c>
      <c r="E30" s="71"/>
    </row>
    <row r="31" spans="1:5" ht="12.75" x14ac:dyDescent="0.2">
      <c r="A31" s="77">
        <v>50622</v>
      </c>
      <c r="B31" s="78" t="s">
        <v>158</v>
      </c>
      <c r="C31" s="72">
        <v>15.62</v>
      </c>
      <c r="D31" s="73">
        <v>0.25</v>
      </c>
      <c r="E31" s="71"/>
    </row>
    <row r="32" spans="1:5" ht="12.75" x14ac:dyDescent="0.2">
      <c r="A32" s="77">
        <v>50702</v>
      </c>
      <c r="B32" s="78" t="s">
        <v>159</v>
      </c>
      <c r="C32" s="72">
        <v>10.02</v>
      </c>
      <c r="D32" s="73">
        <v>0</v>
      </c>
      <c r="E32" s="71"/>
    </row>
    <row r="33" spans="1:5" ht="12.75" x14ac:dyDescent="0.2">
      <c r="A33" s="77">
        <v>50703</v>
      </c>
      <c r="B33" s="78" t="s">
        <v>160</v>
      </c>
      <c r="C33" s="72">
        <v>5.04</v>
      </c>
      <c r="D33" s="73">
        <v>0</v>
      </c>
      <c r="E33" s="71"/>
    </row>
    <row r="34" spans="1:5" ht="12.75" x14ac:dyDescent="0.2">
      <c r="A34" s="77">
        <v>50704</v>
      </c>
      <c r="B34" s="78" t="s">
        <v>161</v>
      </c>
      <c r="C34" s="72">
        <v>14.7</v>
      </c>
      <c r="D34" s="73">
        <v>0.77500000000000002</v>
      </c>
      <c r="E34" s="71"/>
    </row>
    <row r="35" spans="1:5" ht="12.75" x14ac:dyDescent="0.2">
      <c r="A35" s="77">
        <v>50705</v>
      </c>
      <c r="B35" s="78" t="s">
        <v>162</v>
      </c>
      <c r="C35" s="72">
        <v>46.47</v>
      </c>
      <c r="D35" s="73">
        <v>0.77500000000000002</v>
      </c>
      <c r="E35" s="71"/>
    </row>
    <row r="36" spans="1:5" ht="12.75" x14ac:dyDescent="0.2">
      <c r="A36" s="77">
        <v>50706</v>
      </c>
      <c r="B36" s="78" t="s">
        <v>163</v>
      </c>
      <c r="C36" s="72">
        <v>57.5</v>
      </c>
      <c r="D36" s="73">
        <v>0.77500000000000002</v>
      </c>
      <c r="E36" s="71"/>
    </row>
    <row r="37" spans="1:5" ht="12.75" x14ac:dyDescent="0.2">
      <c r="A37" s="77">
        <v>50707</v>
      </c>
      <c r="B37" s="78" t="s">
        <v>164</v>
      </c>
      <c r="C37" s="72">
        <v>26.04</v>
      </c>
      <c r="D37" s="73">
        <v>0.58099999999999996</v>
      </c>
      <c r="E37" s="71"/>
    </row>
    <row r="38" spans="1:5" ht="12.75" x14ac:dyDescent="0.2">
      <c r="A38" s="77">
        <v>50708</v>
      </c>
      <c r="B38" s="78" t="s">
        <v>165</v>
      </c>
      <c r="C38" s="72">
        <v>31.86</v>
      </c>
      <c r="D38" s="73">
        <v>0.66300000000000003</v>
      </c>
      <c r="E38" s="71"/>
    </row>
    <row r="39" spans="1:5" ht="12.75" x14ac:dyDescent="0.2">
      <c r="A39" s="77">
        <v>50709</v>
      </c>
      <c r="B39" s="78" t="s">
        <v>166</v>
      </c>
      <c r="C39" s="72">
        <v>9.61</v>
      </c>
      <c r="D39" s="73">
        <v>0.2</v>
      </c>
      <c r="E39" s="71"/>
    </row>
    <row r="40" spans="1:5" ht="12.75" x14ac:dyDescent="0.2">
      <c r="A40" s="77">
        <v>50710</v>
      </c>
      <c r="B40" s="78" t="s">
        <v>167</v>
      </c>
      <c r="C40" s="72">
        <v>12.23</v>
      </c>
      <c r="D40" s="73">
        <v>0.77500000000000002</v>
      </c>
      <c r="E40" s="71"/>
    </row>
    <row r="41" spans="1:5" ht="12.75" x14ac:dyDescent="0.2">
      <c r="A41" s="77">
        <v>50711</v>
      </c>
      <c r="B41" s="78" t="s">
        <v>168</v>
      </c>
      <c r="C41" s="72">
        <v>12.42</v>
      </c>
      <c r="D41" s="73">
        <v>0.3</v>
      </c>
      <c r="E41" s="71"/>
    </row>
    <row r="42" spans="1:5" ht="12.75" x14ac:dyDescent="0.2">
      <c r="A42" s="77">
        <v>50712</v>
      </c>
      <c r="B42" s="78" t="s">
        <v>169</v>
      </c>
      <c r="C42" s="72">
        <v>4.79</v>
      </c>
      <c r="D42" s="73">
        <v>0.11</v>
      </c>
      <c r="E42" s="71"/>
    </row>
    <row r="43" spans="1:5" ht="12.75" x14ac:dyDescent="0.2">
      <c r="A43" s="77">
        <v>50713</v>
      </c>
      <c r="B43" s="78" t="s">
        <v>170</v>
      </c>
      <c r="C43" s="72">
        <v>6.57</v>
      </c>
      <c r="D43" s="73">
        <v>0.15</v>
      </c>
      <c r="E43" s="71"/>
    </row>
    <row r="44" spans="1:5" ht="12.75" x14ac:dyDescent="0.2">
      <c r="A44" s="77">
        <v>50714</v>
      </c>
      <c r="B44" s="78" t="s">
        <v>171</v>
      </c>
      <c r="C44" s="72">
        <v>5.59</v>
      </c>
      <c r="D44" s="73">
        <v>0.18</v>
      </c>
      <c r="E44" s="71"/>
    </row>
    <row r="45" spans="1:5" ht="12.75" x14ac:dyDescent="0.2">
      <c r="A45" s="77">
        <v>50715</v>
      </c>
      <c r="B45" s="78" t="s">
        <v>172</v>
      </c>
      <c r="C45" s="72">
        <v>2.2599999999999998</v>
      </c>
      <c r="D45" s="73">
        <v>0.05</v>
      </c>
      <c r="E45" s="71"/>
    </row>
    <row r="46" spans="1:5" ht="12.75" x14ac:dyDescent="0.2">
      <c r="A46" s="77">
        <v>50716</v>
      </c>
      <c r="B46" s="78" t="s">
        <v>173</v>
      </c>
      <c r="C46" s="72">
        <v>3.12</v>
      </c>
      <c r="D46" s="73">
        <v>0.08</v>
      </c>
      <c r="E46" s="71"/>
    </row>
    <row r="47" spans="1:5" ht="12.75" x14ac:dyDescent="0.2">
      <c r="A47" s="77">
        <v>50717</v>
      </c>
      <c r="B47" s="78" t="s">
        <v>174</v>
      </c>
      <c r="C47" s="72">
        <v>1.62</v>
      </c>
      <c r="D47" s="73">
        <v>0.03</v>
      </c>
      <c r="E47" s="71"/>
    </row>
    <row r="48" spans="1:5" ht="12.75" x14ac:dyDescent="0.2">
      <c r="A48" s="77">
        <v>50750</v>
      </c>
      <c r="B48" s="78" t="s">
        <v>175</v>
      </c>
      <c r="C48" s="72">
        <v>13.64</v>
      </c>
      <c r="D48" s="73">
        <v>0.62</v>
      </c>
      <c r="E48" s="71"/>
    </row>
    <row r="49" spans="1:5" ht="12.75" x14ac:dyDescent="0.2">
      <c r="A49" s="77">
        <v>50810</v>
      </c>
      <c r="B49" s="78" t="s">
        <v>176</v>
      </c>
      <c r="C49" s="72">
        <v>3.15</v>
      </c>
      <c r="D49" s="73">
        <v>0.08</v>
      </c>
      <c r="E49" s="71"/>
    </row>
    <row r="50" spans="1:5" ht="12.75" x14ac:dyDescent="0.2">
      <c r="A50" s="77">
        <v>50811</v>
      </c>
      <c r="B50" s="78" t="s">
        <v>177</v>
      </c>
      <c r="C50" s="72">
        <v>6.89</v>
      </c>
      <c r="D50" s="73">
        <v>0.08</v>
      </c>
      <c r="E50" s="71"/>
    </row>
    <row r="51" spans="1:5" ht="12.75" x14ac:dyDescent="0.2">
      <c r="A51" s="77">
        <v>50812</v>
      </c>
      <c r="B51" s="78" t="s">
        <v>178</v>
      </c>
      <c r="C51" s="72">
        <v>8.84</v>
      </c>
      <c r="D51" s="73">
        <v>0.09</v>
      </c>
      <c r="E51" s="71"/>
    </row>
    <row r="52" spans="1:5" ht="12.75" x14ac:dyDescent="0.2">
      <c r="A52" s="77">
        <v>50813</v>
      </c>
      <c r="B52" s="78" t="s">
        <v>179</v>
      </c>
      <c r="C52" s="72">
        <v>19.350000000000001</v>
      </c>
      <c r="D52" s="73">
        <v>0.14000000000000001</v>
      </c>
      <c r="E52" s="71"/>
    </row>
    <row r="53" spans="1:5" ht="12.75" x14ac:dyDescent="0.2">
      <c r="A53" s="77">
        <v>50860</v>
      </c>
      <c r="B53" s="78" t="s">
        <v>180</v>
      </c>
      <c r="C53" s="72">
        <v>3.92</v>
      </c>
      <c r="D53" s="73">
        <v>8.7999999999999995E-2</v>
      </c>
      <c r="E53" s="71"/>
    </row>
    <row r="54" spans="1:5" ht="12.75" x14ac:dyDescent="0.2">
      <c r="A54" s="77">
        <v>50861</v>
      </c>
      <c r="B54" s="78" t="s">
        <v>181</v>
      </c>
      <c r="C54" s="72">
        <v>2.87</v>
      </c>
      <c r="D54" s="73">
        <v>6.3E-2</v>
      </c>
      <c r="E54" s="71"/>
    </row>
    <row r="55" spans="1:5" ht="12.75" x14ac:dyDescent="0.2">
      <c r="A55" s="77">
        <v>50862</v>
      </c>
      <c r="B55" s="78" t="s">
        <v>182</v>
      </c>
      <c r="C55" s="72">
        <v>5.59</v>
      </c>
      <c r="D55" s="73">
        <v>8.7999999999999995E-2</v>
      </c>
      <c r="E55" s="71"/>
    </row>
    <row r="56" spans="1:5" ht="12.75" x14ac:dyDescent="0.2">
      <c r="A56" s="77">
        <v>50863</v>
      </c>
      <c r="B56" s="78" t="s">
        <v>183</v>
      </c>
      <c r="C56" s="72">
        <v>8.06</v>
      </c>
      <c r="D56" s="73">
        <v>0.18099999999999999</v>
      </c>
      <c r="E56" s="71"/>
    </row>
    <row r="57" spans="1:5" ht="12.75" x14ac:dyDescent="0.2">
      <c r="A57" s="77">
        <v>50864</v>
      </c>
      <c r="B57" s="78" t="s">
        <v>184</v>
      </c>
      <c r="C57" s="72">
        <v>9.9600000000000009</v>
      </c>
      <c r="D57" s="73">
        <v>4.3999999999999997E-2</v>
      </c>
      <c r="E57" s="71"/>
    </row>
    <row r="58" spans="1:5" ht="12.75" x14ac:dyDescent="0.2">
      <c r="A58" s="77">
        <v>50870</v>
      </c>
      <c r="B58" s="78" t="s">
        <v>185</v>
      </c>
      <c r="C58" s="72">
        <v>3.48</v>
      </c>
      <c r="D58" s="73">
        <v>6.3E-2</v>
      </c>
      <c r="E58" s="71"/>
    </row>
    <row r="59" spans="1:5" ht="12.75" x14ac:dyDescent="0.2">
      <c r="A59" s="77">
        <v>50871</v>
      </c>
      <c r="B59" s="78" t="s">
        <v>186</v>
      </c>
      <c r="C59" s="72">
        <v>7.56</v>
      </c>
      <c r="D59" s="73">
        <v>6.3E-2</v>
      </c>
      <c r="E59" s="71"/>
    </row>
    <row r="60" spans="1:5" ht="12.75" x14ac:dyDescent="0.2">
      <c r="A60" s="77">
        <v>50872</v>
      </c>
      <c r="B60" s="78" t="s">
        <v>187</v>
      </c>
      <c r="C60" s="72">
        <v>6.81</v>
      </c>
      <c r="D60" s="73">
        <v>8.7999999999999995E-2</v>
      </c>
      <c r="E60" s="71"/>
    </row>
    <row r="61" spans="1:5" ht="12.75" x14ac:dyDescent="0.2">
      <c r="A61" s="77">
        <v>50873</v>
      </c>
      <c r="B61" s="78" t="s">
        <v>188</v>
      </c>
      <c r="C61" s="72">
        <v>12.94</v>
      </c>
      <c r="D61" s="73">
        <v>0.156</v>
      </c>
      <c r="E61" s="71"/>
    </row>
    <row r="62" spans="1:5" ht="12.75" x14ac:dyDescent="0.2">
      <c r="A62" s="77">
        <v>50877</v>
      </c>
      <c r="B62" s="78" t="s">
        <v>189</v>
      </c>
      <c r="C62" s="72">
        <v>9.4</v>
      </c>
      <c r="D62" s="73">
        <v>0.77500000000000002</v>
      </c>
      <c r="E62" s="71"/>
    </row>
    <row r="63" spans="1:5" ht="12.75" x14ac:dyDescent="0.2">
      <c r="A63" s="77">
        <v>50878</v>
      </c>
      <c r="B63" s="78" t="s">
        <v>190</v>
      </c>
      <c r="C63" s="72">
        <v>18.89</v>
      </c>
      <c r="D63" s="73">
        <v>0.76900000000000002</v>
      </c>
      <c r="E63" s="71"/>
    </row>
    <row r="64" spans="1:5" ht="12.75" x14ac:dyDescent="0.2">
      <c r="A64" s="77">
        <v>50879</v>
      </c>
      <c r="B64" s="78" t="s">
        <v>191</v>
      </c>
      <c r="C64" s="72">
        <v>16.71</v>
      </c>
      <c r="D64" s="73">
        <v>0.86899999999999999</v>
      </c>
      <c r="E64" s="71"/>
    </row>
    <row r="65" spans="1:5" ht="12.75" x14ac:dyDescent="0.2">
      <c r="A65" s="77">
        <v>50880</v>
      </c>
      <c r="B65" s="78" t="s">
        <v>192</v>
      </c>
      <c r="C65" s="72">
        <v>22.79</v>
      </c>
      <c r="D65" s="73">
        <v>0.60599999999999998</v>
      </c>
      <c r="E65" s="71"/>
    </row>
    <row r="66" spans="1:5" ht="12.75" x14ac:dyDescent="0.2">
      <c r="A66" s="77">
        <v>50883</v>
      </c>
      <c r="B66" s="78" t="s">
        <v>193</v>
      </c>
      <c r="C66" s="72">
        <v>70.48</v>
      </c>
      <c r="D66" s="73">
        <v>2.5249999999999999</v>
      </c>
      <c r="E66" s="71"/>
    </row>
    <row r="67" spans="1:5" ht="12.75" x14ac:dyDescent="0.2">
      <c r="A67" s="77">
        <v>50885</v>
      </c>
      <c r="B67" s="78" t="s">
        <v>194</v>
      </c>
      <c r="C67" s="72">
        <v>91.04</v>
      </c>
      <c r="D67" s="73">
        <v>3.3</v>
      </c>
      <c r="E67" s="71"/>
    </row>
    <row r="68" spans="1:5" ht="12.75" x14ac:dyDescent="0.2">
      <c r="A68" s="77">
        <v>50910</v>
      </c>
      <c r="B68" s="78" t="s">
        <v>195</v>
      </c>
      <c r="C68" s="72">
        <v>6.44</v>
      </c>
      <c r="D68" s="73">
        <v>0.17</v>
      </c>
      <c r="E68" s="71"/>
    </row>
    <row r="69" spans="1:5" ht="12.75" x14ac:dyDescent="0.2">
      <c r="A69" s="77">
        <v>50911</v>
      </c>
      <c r="B69" s="78" t="s">
        <v>196</v>
      </c>
      <c r="C69" s="72">
        <v>10.27</v>
      </c>
      <c r="D69" s="73">
        <v>0.22</v>
      </c>
      <c r="E69" s="71"/>
    </row>
    <row r="70" spans="1:5" ht="12.75" x14ac:dyDescent="0.2">
      <c r="A70" s="77">
        <v>50912</v>
      </c>
      <c r="B70" s="78" t="s">
        <v>197</v>
      </c>
      <c r="C70" s="72">
        <v>13.83</v>
      </c>
      <c r="D70" s="73">
        <v>0.43</v>
      </c>
      <c r="E70" s="71"/>
    </row>
    <row r="71" spans="1:5" ht="12.75" x14ac:dyDescent="0.2">
      <c r="A71" s="77">
        <v>50913</v>
      </c>
      <c r="B71" s="78" t="s">
        <v>198</v>
      </c>
      <c r="C71" s="72">
        <v>18.2</v>
      </c>
      <c r="D71" s="73">
        <v>0.53100000000000003</v>
      </c>
      <c r="E71" s="71"/>
    </row>
    <row r="72" spans="1:5" ht="12.75" x14ac:dyDescent="0.2">
      <c r="A72" s="77">
        <v>50914</v>
      </c>
      <c r="B72" s="78" t="s">
        <v>199</v>
      </c>
      <c r="C72" s="72">
        <v>32.28</v>
      </c>
      <c r="D72" s="73">
        <v>0.88800000000000001</v>
      </c>
      <c r="E72" s="71"/>
    </row>
    <row r="73" spans="1:5" ht="12.75" x14ac:dyDescent="0.2">
      <c r="A73" s="77">
        <v>90120</v>
      </c>
      <c r="B73" s="78" t="s">
        <v>200</v>
      </c>
      <c r="C73" s="72">
        <v>11.43</v>
      </c>
      <c r="D73" s="73">
        <v>0.47</v>
      </c>
      <c r="E73" s="71"/>
    </row>
    <row r="74" spans="1:5" ht="12.75" x14ac:dyDescent="0.2">
      <c r="A74" s="77">
        <v>90220</v>
      </c>
      <c r="B74" s="78" t="s">
        <v>201</v>
      </c>
      <c r="C74" s="72">
        <v>11.43</v>
      </c>
      <c r="D74" s="73">
        <v>0.48</v>
      </c>
      <c r="E74" s="71"/>
    </row>
    <row r="75" spans="1:5" ht="12.75" x14ac:dyDescent="0.2">
      <c r="A75" s="79" t="s">
        <v>202</v>
      </c>
      <c r="B75" s="78" t="s">
        <v>203</v>
      </c>
      <c r="C75" s="72">
        <v>40.049999999999997</v>
      </c>
      <c r="D75" s="73">
        <v>0.2</v>
      </c>
      <c r="E75" s="71"/>
    </row>
    <row r="76" spans="1:5" ht="12.75" x14ac:dyDescent="0.2">
      <c r="A76" s="79" t="s">
        <v>204</v>
      </c>
      <c r="B76" s="78" t="s">
        <v>205</v>
      </c>
      <c r="C76" s="72">
        <v>57.21</v>
      </c>
      <c r="D76" s="73">
        <v>0.2</v>
      </c>
      <c r="E76" s="71"/>
    </row>
    <row r="77" spans="1:5" ht="12.75" x14ac:dyDescent="0.2">
      <c r="A77" s="79" t="s">
        <v>206</v>
      </c>
      <c r="B77" s="78" t="s">
        <v>207</v>
      </c>
      <c r="C77" s="72">
        <v>74.38</v>
      </c>
      <c r="D77" s="73">
        <v>0.25</v>
      </c>
      <c r="E77" s="71"/>
    </row>
    <row r="78" spans="1:5" ht="12.75" x14ac:dyDescent="0.2">
      <c r="A78" s="79" t="s">
        <v>208</v>
      </c>
      <c r="B78" s="78" t="s">
        <v>209</v>
      </c>
      <c r="C78" s="72">
        <v>114.44</v>
      </c>
      <c r="D78" s="73">
        <v>0.33</v>
      </c>
      <c r="E78" s="71"/>
    </row>
    <row r="79" spans="1:5" ht="12.75" x14ac:dyDescent="0.2">
      <c r="A79" s="79" t="s">
        <v>210</v>
      </c>
      <c r="B79" s="78" t="s">
        <v>211</v>
      </c>
      <c r="C79" s="72">
        <v>343.34</v>
      </c>
      <c r="D79" s="73">
        <v>0.4</v>
      </c>
      <c r="E79" s="71"/>
    </row>
    <row r="80" spans="1:5" ht="12.75" x14ac:dyDescent="0.2">
      <c r="A80" s="79" t="s">
        <v>212</v>
      </c>
      <c r="B80" s="78" t="s">
        <v>213</v>
      </c>
      <c r="C80" s="72">
        <v>22.88</v>
      </c>
      <c r="D80" s="73">
        <v>1.03</v>
      </c>
      <c r="E80" s="71"/>
    </row>
    <row r="81" spans="1:5" ht="12.75" x14ac:dyDescent="0.2">
      <c r="A81" s="79" t="s">
        <v>214</v>
      </c>
      <c r="B81" s="78" t="s">
        <v>215</v>
      </c>
      <c r="C81" s="72">
        <v>57.21</v>
      </c>
      <c r="D81" s="73">
        <v>1.21</v>
      </c>
      <c r="E81" s="71"/>
    </row>
    <row r="82" spans="1:5" ht="12.75" x14ac:dyDescent="0.2">
      <c r="A82" s="79" t="s">
        <v>51</v>
      </c>
      <c r="B82" s="78" t="s">
        <v>216</v>
      </c>
      <c r="C82" s="72">
        <v>1.71</v>
      </c>
      <c r="D82" s="73">
        <v>0</v>
      </c>
      <c r="E82" s="71"/>
    </row>
    <row r="83" spans="1:5" ht="12.75" x14ac:dyDescent="0.2">
      <c r="A83" s="79" t="s">
        <v>217</v>
      </c>
      <c r="B83" s="78" t="s">
        <v>218</v>
      </c>
      <c r="C83" s="72">
        <v>1.71</v>
      </c>
      <c r="D83" s="73">
        <v>0</v>
      </c>
      <c r="E83" s="71"/>
    </row>
    <row r="84" spans="1:5" ht="12.75" x14ac:dyDescent="0.2">
      <c r="A84" s="79" t="s">
        <v>219</v>
      </c>
      <c r="B84" s="78" t="s">
        <v>220</v>
      </c>
      <c r="C84" s="72">
        <v>1.71</v>
      </c>
      <c r="D84" s="73">
        <v>0</v>
      </c>
      <c r="E84" s="71"/>
    </row>
    <row r="85" spans="1:5" ht="12.75" x14ac:dyDescent="0.2">
      <c r="A85" s="79" t="s">
        <v>221</v>
      </c>
      <c r="B85" s="78" t="s">
        <v>222</v>
      </c>
      <c r="C85" s="72">
        <v>1.71</v>
      </c>
      <c r="D85" s="73">
        <v>0</v>
      </c>
      <c r="E85" s="71"/>
    </row>
    <row r="86" spans="1:5" ht="12.75" x14ac:dyDescent="0.2">
      <c r="A86" s="79" t="s">
        <v>223</v>
      </c>
      <c r="B86" s="78" t="s">
        <v>224</v>
      </c>
      <c r="C86" s="72">
        <v>1.71</v>
      </c>
      <c r="D86" s="73">
        <v>0</v>
      </c>
      <c r="E86" s="71"/>
    </row>
    <row r="87" spans="1:5" ht="12.75" x14ac:dyDescent="0.2">
      <c r="A87" s="79" t="s">
        <v>225</v>
      </c>
      <c r="B87" s="78" t="s">
        <v>226</v>
      </c>
      <c r="C87" s="72">
        <v>26.24</v>
      </c>
      <c r="D87" s="73">
        <v>1.6</v>
      </c>
      <c r="E87" s="71"/>
    </row>
    <row r="88" spans="1:5" ht="12.75" x14ac:dyDescent="0.2">
      <c r="A88" s="79" t="s">
        <v>52</v>
      </c>
      <c r="B88" s="78" t="s">
        <v>227</v>
      </c>
      <c r="C88" s="72">
        <v>57.21</v>
      </c>
      <c r="D88" s="73">
        <v>1.61</v>
      </c>
      <c r="E88" s="71"/>
    </row>
    <row r="89" spans="1:5" ht="12.75" x14ac:dyDescent="0.2">
      <c r="A89" s="79" t="s">
        <v>53</v>
      </c>
      <c r="B89" s="78" t="s">
        <v>54</v>
      </c>
      <c r="C89" s="72">
        <v>114.44</v>
      </c>
      <c r="D89" s="73">
        <v>1.5</v>
      </c>
      <c r="E89" s="71"/>
    </row>
    <row r="90" spans="1:5" ht="12.75" x14ac:dyDescent="0.2">
      <c r="A90" s="79" t="s">
        <v>228</v>
      </c>
      <c r="B90" s="78" t="s">
        <v>229</v>
      </c>
      <c r="C90" s="72">
        <v>26.24</v>
      </c>
      <c r="D90" s="73">
        <v>1</v>
      </c>
      <c r="E90" s="71"/>
    </row>
    <row r="91" spans="1:5" ht="12.75" x14ac:dyDescent="0.2">
      <c r="A91" s="79" t="s">
        <v>55</v>
      </c>
      <c r="B91" s="78" t="s">
        <v>230</v>
      </c>
      <c r="C91" s="72">
        <v>23.09</v>
      </c>
      <c r="D91" s="73">
        <v>1.1299999999999999</v>
      </c>
      <c r="E91" s="71"/>
    </row>
    <row r="92" spans="1:5" ht="12.75" x14ac:dyDescent="0.2">
      <c r="A92" s="79" t="s">
        <v>231</v>
      </c>
      <c r="B92" s="78" t="s">
        <v>232</v>
      </c>
      <c r="C92" s="72">
        <v>27.29</v>
      </c>
      <c r="D92" s="73">
        <v>0.8</v>
      </c>
      <c r="E92" s="71"/>
    </row>
    <row r="93" spans="1:5" ht="12.75" x14ac:dyDescent="0.2">
      <c r="A93" s="79" t="s">
        <v>233</v>
      </c>
      <c r="B93" s="78" t="s">
        <v>234</v>
      </c>
      <c r="C93" s="72">
        <v>27.29</v>
      </c>
      <c r="D93" s="73">
        <v>0.6</v>
      </c>
      <c r="E93" s="71"/>
    </row>
    <row r="94" spans="1:5" ht="12.75" x14ac:dyDescent="0.2">
      <c r="A94" s="79" t="s">
        <v>67</v>
      </c>
      <c r="B94" s="78" t="s">
        <v>235</v>
      </c>
      <c r="C94" s="72">
        <v>80.84</v>
      </c>
      <c r="D94" s="73">
        <v>3.14</v>
      </c>
      <c r="E94" s="71"/>
    </row>
    <row r="95" spans="1:5" ht="12.75" x14ac:dyDescent="0.2">
      <c r="A95" s="79" t="s">
        <v>68</v>
      </c>
      <c r="B95" s="78" t="s">
        <v>236</v>
      </c>
      <c r="C95" s="72">
        <v>92.39</v>
      </c>
      <c r="D95" s="73">
        <v>4.0999999999999996</v>
      </c>
      <c r="E95" s="71"/>
    </row>
    <row r="96" spans="1:5" ht="12.75" x14ac:dyDescent="0.2">
      <c r="A96" s="79" t="s">
        <v>69</v>
      </c>
      <c r="B96" s="78" t="s">
        <v>237</v>
      </c>
      <c r="C96" s="72">
        <v>103.94</v>
      </c>
      <c r="D96" s="73">
        <v>5.09</v>
      </c>
      <c r="E96" s="71"/>
    </row>
    <row r="97" spans="1:5" ht="12.75" x14ac:dyDescent="0.2">
      <c r="A97" s="79" t="s">
        <v>57</v>
      </c>
      <c r="B97" s="78" t="s">
        <v>238</v>
      </c>
      <c r="C97" s="72">
        <v>46.19</v>
      </c>
      <c r="D97" s="73">
        <v>1.8</v>
      </c>
      <c r="E97" s="71"/>
    </row>
    <row r="98" spans="1:5" ht="12.75" x14ac:dyDescent="0.2">
      <c r="A98" s="79" t="s">
        <v>58</v>
      </c>
      <c r="B98" s="78" t="s">
        <v>239</v>
      </c>
      <c r="C98" s="72">
        <v>57.74</v>
      </c>
      <c r="D98" s="73">
        <v>2.2400000000000002</v>
      </c>
      <c r="E98" s="71"/>
    </row>
    <row r="99" spans="1:5" ht="12.75" x14ac:dyDescent="0.2">
      <c r="A99" s="79" t="s">
        <v>59</v>
      </c>
      <c r="B99" s="78" t="s">
        <v>240</v>
      </c>
      <c r="C99" s="72">
        <v>69.290000000000006</v>
      </c>
      <c r="D99" s="73">
        <v>1.1200000000000001</v>
      </c>
      <c r="E99" s="71"/>
    </row>
    <row r="100" spans="1:5" ht="12.75" x14ac:dyDescent="0.2">
      <c r="A100" s="79" t="s">
        <v>60</v>
      </c>
      <c r="B100" s="78" t="s">
        <v>241</v>
      </c>
      <c r="C100" s="72">
        <v>80.84</v>
      </c>
      <c r="D100" s="73">
        <v>2.16</v>
      </c>
      <c r="E100" s="71"/>
    </row>
    <row r="101" spans="1:5" ht="12.75" x14ac:dyDescent="0.2">
      <c r="A101" s="79" t="s">
        <v>242</v>
      </c>
      <c r="B101" s="78" t="s">
        <v>243</v>
      </c>
      <c r="C101" s="72">
        <v>42.72</v>
      </c>
      <c r="D101" s="73">
        <v>1.6</v>
      </c>
      <c r="E101" s="71"/>
    </row>
    <row r="102" spans="1:5" ht="12.75" x14ac:dyDescent="0.2">
      <c r="A102" s="79" t="s">
        <v>61</v>
      </c>
      <c r="B102" s="78" t="s">
        <v>244</v>
      </c>
      <c r="C102" s="72">
        <v>69.290000000000006</v>
      </c>
      <c r="D102" s="73">
        <v>3.1</v>
      </c>
      <c r="E102" s="71"/>
    </row>
    <row r="103" spans="1:5" ht="12.75" x14ac:dyDescent="0.2">
      <c r="A103" s="79" t="s">
        <v>62</v>
      </c>
      <c r="B103" s="78" t="s">
        <v>245</v>
      </c>
      <c r="C103" s="72">
        <v>80.84</v>
      </c>
      <c r="D103" s="73">
        <v>4.09</v>
      </c>
      <c r="E103" s="71"/>
    </row>
    <row r="104" spans="1:5" ht="12.75" x14ac:dyDescent="0.2">
      <c r="A104" s="79" t="s">
        <v>63</v>
      </c>
      <c r="B104" s="78" t="s">
        <v>246</v>
      </c>
      <c r="C104" s="72">
        <v>92.39</v>
      </c>
      <c r="D104" s="73">
        <v>5.14</v>
      </c>
      <c r="E104" s="71"/>
    </row>
    <row r="105" spans="1:5" ht="12.75" x14ac:dyDescent="0.2">
      <c r="A105" s="79" t="s">
        <v>64</v>
      </c>
      <c r="B105" s="78" t="s">
        <v>247</v>
      </c>
      <c r="C105" s="72">
        <v>80.84</v>
      </c>
      <c r="D105" s="73">
        <v>3</v>
      </c>
      <c r="E105" s="71"/>
    </row>
    <row r="106" spans="1:5" ht="12.75" x14ac:dyDescent="0.2">
      <c r="A106" s="79" t="s">
        <v>65</v>
      </c>
      <c r="B106" s="78" t="s">
        <v>248</v>
      </c>
      <c r="C106" s="72">
        <v>92.39</v>
      </c>
      <c r="D106" s="73">
        <v>4.0999999999999996</v>
      </c>
      <c r="E106" s="71"/>
    </row>
    <row r="107" spans="1:5" ht="12.75" x14ac:dyDescent="0.2">
      <c r="A107" s="79" t="s">
        <v>66</v>
      </c>
      <c r="B107" s="78" t="s">
        <v>249</v>
      </c>
      <c r="C107" s="72">
        <v>103.94</v>
      </c>
      <c r="D107" s="73">
        <v>5.0999999999999996</v>
      </c>
      <c r="E107" s="71"/>
    </row>
    <row r="108" spans="1:5" ht="12.75" x14ac:dyDescent="0.2">
      <c r="A108" s="79" t="s">
        <v>250</v>
      </c>
      <c r="B108" s="78" t="s">
        <v>251</v>
      </c>
      <c r="C108" s="72">
        <v>11.43</v>
      </c>
      <c r="D108" s="73">
        <v>0.05</v>
      </c>
      <c r="E108" s="71"/>
    </row>
    <row r="109" spans="1:5" ht="12.75" x14ac:dyDescent="0.2">
      <c r="A109" s="79" t="s">
        <v>252</v>
      </c>
      <c r="B109" s="78" t="s">
        <v>253</v>
      </c>
      <c r="C109" s="72">
        <v>10.29</v>
      </c>
      <c r="D109" s="73">
        <v>0.15</v>
      </c>
      <c r="E109" s="71"/>
    </row>
    <row r="110" spans="1:5" ht="12.75" x14ac:dyDescent="0.2">
      <c r="A110" s="79" t="s">
        <v>254</v>
      </c>
      <c r="B110" s="78" t="s">
        <v>255</v>
      </c>
      <c r="C110" s="72">
        <v>10.29</v>
      </c>
      <c r="D110" s="73">
        <v>0.05</v>
      </c>
      <c r="E110" s="71"/>
    </row>
    <row r="111" spans="1:5" ht="12.75" x14ac:dyDescent="0.2">
      <c r="A111" s="79" t="s">
        <v>23</v>
      </c>
      <c r="B111" s="78" t="s">
        <v>256</v>
      </c>
      <c r="C111" s="72">
        <v>6.05</v>
      </c>
      <c r="D111" s="73">
        <v>0.04</v>
      </c>
      <c r="E111" s="71"/>
    </row>
    <row r="112" spans="1:5" ht="12.75" x14ac:dyDescent="0.2">
      <c r="A112" s="79" t="s">
        <v>257</v>
      </c>
      <c r="B112" s="78" t="s">
        <v>258</v>
      </c>
      <c r="C112" s="72">
        <v>10.29</v>
      </c>
      <c r="D112" s="73">
        <v>0.02</v>
      </c>
      <c r="E112" s="71"/>
    </row>
    <row r="113" spans="1:5" ht="12.75" x14ac:dyDescent="0.2">
      <c r="A113" s="79" t="s">
        <v>126</v>
      </c>
      <c r="B113" s="78" t="s">
        <v>259</v>
      </c>
      <c r="C113" s="72">
        <v>8.66</v>
      </c>
      <c r="D113" s="73">
        <v>0.09</v>
      </c>
      <c r="E113" s="71"/>
    </row>
    <row r="114" spans="1:5" ht="12.75" x14ac:dyDescent="0.2">
      <c r="A114" s="79" t="s">
        <v>260</v>
      </c>
      <c r="B114" s="78" t="s">
        <v>261</v>
      </c>
      <c r="C114" s="72">
        <v>11.43</v>
      </c>
      <c r="D114" s="73">
        <v>0.25</v>
      </c>
      <c r="E114" s="71"/>
    </row>
    <row r="115" spans="1:5" ht="12.75" x14ac:dyDescent="0.2">
      <c r="A115" s="79" t="s">
        <v>262</v>
      </c>
      <c r="B115" s="78" t="s">
        <v>263</v>
      </c>
      <c r="C115" s="72">
        <v>11.43</v>
      </c>
      <c r="D115" s="73">
        <v>0.25</v>
      </c>
      <c r="E115" s="71"/>
    </row>
    <row r="116" spans="1:5" ht="12.75" x14ac:dyDescent="0.2">
      <c r="A116" s="79" t="s">
        <v>264</v>
      </c>
      <c r="B116" s="78" t="s">
        <v>265</v>
      </c>
      <c r="C116" s="72">
        <v>11.43</v>
      </c>
      <c r="D116" s="73">
        <v>0.05</v>
      </c>
      <c r="E116" s="71"/>
    </row>
    <row r="117" spans="1:5" ht="12.75" x14ac:dyDescent="0.2">
      <c r="A117" s="79" t="s">
        <v>24</v>
      </c>
      <c r="B117" s="78" t="s">
        <v>266</v>
      </c>
      <c r="C117" s="72">
        <v>11.43</v>
      </c>
      <c r="D117" s="73">
        <v>0.15</v>
      </c>
      <c r="E117" s="71"/>
    </row>
    <row r="118" spans="1:5" ht="12.75" x14ac:dyDescent="0.2">
      <c r="A118" s="79" t="s">
        <v>267</v>
      </c>
      <c r="B118" s="78" t="s">
        <v>268</v>
      </c>
      <c r="C118" s="72">
        <v>45.77</v>
      </c>
      <c r="D118" s="73">
        <v>0</v>
      </c>
      <c r="E118" s="71"/>
    </row>
    <row r="119" spans="1:5" ht="12.75" x14ac:dyDescent="0.2">
      <c r="A119" s="79" t="s">
        <v>269</v>
      </c>
      <c r="B119" s="78" t="s">
        <v>270</v>
      </c>
      <c r="C119" s="72">
        <v>80.099999999999994</v>
      </c>
      <c r="D119" s="73">
        <v>0</v>
      </c>
      <c r="E119" s="71"/>
    </row>
    <row r="120" spans="1:5" ht="12.75" x14ac:dyDescent="0.2">
      <c r="A120" s="79" t="s">
        <v>271</v>
      </c>
      <c r="B120" s="78" t="s">
        <v>272</v>
      </c>
      <c r="C120" s="72">
        <v>167.99</v>
      </c>
      <c r="D120" s="73">
        <v>5</v>
      </c>
      <c r="E120" s="71"/>
    </row>
    <row r="121" spans="1:5" ht="12.75" x14ac:dyDescent="0.2">
      <c r="A121" s="79" t="s">
        <v>273</v>
      </c>
      <c r="B121" s="78" t="s">
        <v>274</v>
      </c>
      <c r="C121" s="72">
        <v>209.99</v>
      </c>
      <c r="D121" s="73">
        <v>5</v>
      </c>
      <c r="E121" s="71"/>
    </row>
    <row r="122" spans="1:5" ht="12.75" x14ac:dyDescent="0.2">
      <c r="A122" s="79" t="s">
        <v>275</v>
      </c>
      <c r="B122" s="78" t="s">
        <v>276</v>
      </c>
      <c r="C122" s="72">
        <v>9.3699999999999992</v>
      </c>
      <c r="D122" s="73">
        <v>0.27</v>
      </c>
      <c r="E122" s="71"/>
    </row>
    <row r="123" spans="1:5" ht="12.75" x14ac:dyDescent="0.2">
      <c r="A123" s="79" t="s">
        <v>80</v>
      </c>
      <c r="B123" s="78" t="s">
        <v>81</v>
      </c>
      <c r="C123" s="72">
        <v>10.29</v>
      </c>
      <c r="D123" s="73">
        <v>0.43099999999999999</v>
      </c>
      <c r="E123" s="71"/>
    </row>
    <row r="124" spans="1:5" ht="12.75" x14ac:dyDescent="0.2">
      <c r="A124" s="79" t="s">
        <v>91</v>
      </c>
      <c r="B124" s="78" t="s">
        <v>92</v>
      </c>
      <c r="C124" s="72">
        <v>10.29</v>
      </c>
      <c r="D124" s="73">
        <v>0.47</v>
      </c>
      <c r="E124" s="71"/>
    </row>
    <row r="125" spans="1:5" ht="12.75" x14ac:dyDescent="0.2">
      <c r="A125" s="79" t="s">
        <v>82</v>
      </c>
      <c r="B125" s="78" t="s">
        <v>83</v>
      </c>
      <c r="C125" s="72">
        <v>11.43</v>
      </c>
      <c r="D125" s="73">
        <v>0.79</v>
      </c>
      <c r="E125" s="71"/>
    </row>
    <row r="126" spans="1:5" ht="12.75" x14ac:dyDescent="0.2">
      <c r="A126" s="79" t="s">
        <v>93</v>
      </c>
      <c r="B126" s="78" t="s">
        <v>94</v>
      </c>
      <c r="C126" s="72">
        <v>12.58</v>
      </c>
      <c r="D126" s="73">
        <v>0.72</v>
      </c>
      <c r="E126" s="71"/>
    </row>
    <row r="127" spans="1:5" ht="12.75" x14ac:dyDescent="0.2">
      <c r="A127" s="79" t="s">
        <v>84</v>
      </c>
      <c r="B127" s="78" t="s">
        <v>85</v>
      </c>
      <c r="C127" s="72">
        <v>17.16</v>
      </c>
      <c r="D127" s="73">
        <v>1.1000000000000001</v>
      </c>
      <c r="E127" s="71"/>
    </row>
    <row r="128" spans="1:5" ht="12.75" x14ac:dyDescent="0.2">
      <c r="A128" s="79" t="s">
        <v>95</v>
      </c>
      <c r="B128" s="78" t="s">
        <v>277</v>
      </c>
      <c r="C128" s="72">
        <v>18.3</v>
      </c>
      <c r="D128" s="73">
        <v>1.1060000000000001</v>
      </c>
      <c r="E128" s="71"/>
    </row>
    <row r="129" spans="1:5" ht="12.75" x14ac:dyDescent="0.2">
      <c r="A129" s="79" t="s">
        <v>86</v>
      </c>
      <c r="B129" s="78" t="s">
        <v>87</v>
      </c>
      <c r="C129" s="72">
        <v>40.049999999999997</v>
      </c>
      <c r="D129" s="73">
        <v>2.39</v>
      </c>
      <c r="E129" s="71"/>
    </row>
    <row r="130" spans="1:5" ht="12.75" x14ac:dyDescent="0.2">
      <c r="A130" s="79" t="s">
        <v>88</v>
      </c>
      <c r="B130" s="78" t="s">
        <v>278</v>
      </c>
      <c r="C130" s="72">
        <v>51.49</v>
      </c>
      <c r="D130" s="73">
        <v>3.44</v>
      </c>
      <c r="E130" s="71"/>
    </row>
    <row r="131" spans="1:5" ht="12.75" x14ac:dyDescent="0.2">
      <c r="A131" s="79" t="s">
        <v>89</v>
      </c>
      <c r="B131" s="78" t="s">
        <v>279</v>
      </c>
      <c r="C131" s="72">
        <v>183.11</v>
      </c>
      <c r="D131" s="73">
        <v>10.5</v>
      </c>
      <c r="E131" s="71"/>
    </row>
    <row r="132" spans="1:5" ht="12.75" x14ac:dyDescent="0.2">
      <c r="A132" s="79" t="s">
        <v>280</v>
      </c>
      <c r="B132" s="78" t="s">
        <v>281</v>
      </c>
      <c r="C132" s="72">
        <v>8.59</v>
      </c>
      <c r="D132" s="73">
        <v>0.3</v>
      </c>
      <c r="E132" s="71"/>
    </row>
    <row r="133" spans="1:5" ht="12.75" x14ac:dyDescent="0.2">
      <c r="A133" s="79" t="s">
        <v>282</v>
      </c>
      <c r="B133" s="78" t="s">
        <v>283</v>
      </c>
      <c r="C133" s="72">
        <v>8.59</v>
      </c>
      <c r="D133" s="73">
        <v>0.34399999999999997</v>
      </c>
      <c r="E133" s="71"/>
    </row>
    <row r="134" spans="1:5" ht="12.75" x14ac:dyDescent="0.2">
      <c r="A134" s="79" t="s">
        <v>43</v>
      </c>
      <c r="B134" s="78" t="s">
        <v>284</v>
      </c>
      <c r="C134" s="72">
        <v>1.04</v>
      </c>
      <c r="D134" s="73">
        <v>0.05</v>
      </c>
      <c r="E134" s="71"/>
    </row>
    <row r="135" spans="1:5" ht="12.75" x14ac:dyDescent="0.2">
      <c r="A135" s="79" t="s">
        <v>42</v>
      </c>
      <c r="B135" s="78" t="s">
        <v>285</v>
      </c>
      <c r="C135" s="72">
        <v>1.04</v>
      </c>
      <c r="D135" s="73">
        <v>0.05</v>
      </c>
      <c r="E135" s="71"/>
    </row>
    <row r="136" spans="1:5" ht="12.75" x14ac:dyDescent="0.2">
      <c r="A136" s="79" t="s">
        <v>286</v>
      </c>
      <c r="B136" s="78" t="s">
        <v>287</v>
      </c>
      <c r="C136" s="72">
        <v>5.24</v>
      </c>
      <c r="D136" s="73">
        <v>0.32</v>
      </c>
      <c r="E136" s="71"/>
    </row>
    <row r="137" spans="1:5" ht="12.75" x14ac:dyDescent="0.2">
      <c r="A137" s="79" t="s">
        <v>34</v>
      </c>
      <c r="B137" s="78" t="s">
        <v>288</v>
      </c>
      <c r="C137" s="72">
        <v>7.34</v>
      </c>
      <c r="D137" s="73">
        <v>0.25</v>
      </c>
      <c r="E137" s="71"/>
    </row>
    <row r="138" spans="1:5" ht="12.75" x14ac:dyDescent="0.2">
      <c r="A138" s="79" t="s">
        <v>35</v>
      </c>
      <c r="B138" s="78" t="s">
        <v>289</v>
      </c>
      <c r="C138" s="72">
        <v>7.34</v>
      </c>
      <c r="D138" s="73">
        <v>0.22</v>
      </c>
      <c r="E138" s="71"/>
    </row>
    <row r="139" spans="1:5" ht="12.75" x14ac:dyDescent="0.2">
      <c r="A139" s="79" t="s">
        <v>36</v>
      </c>
      <c r="B139" s="78" t="s">
        <v>290</v>
      </c>
      <c r="C139" s="72">
        <v>8.39</v>
      </c>
      <c r="D139" s="73">
        <v>0.28999999999999998</v>
      </c>
      <c r="E139" s="71"/>
    </row>
    <row r="140" spans="1:5" ht="12.75" x14ac:dyDescent="0.2">
      <c r="A140" s="79" t="s">
        <v>31</v>
      </c>
      <c r="B140" s="78" t="s">
        <v>291</v>
      </c>
      <c r="C140" s="72">
        <v>9.4</v>
      </c>
      <c r="D140" s="73">
        <v>0.32</v>
      </c>
      <c r="E140" s="71"/>
    </row>
    <row r="141" spans="1:5" ht="12.75" x14ac:dyDescent="0.2">
      <c r="A141" s="79" t="s">
        <v>32</v>
      </c>
      <c r="B141" s="78" t="s">
        <v>292</v>
      </c>
      <c r="C141" s="72">
        <v>9.44</v>
      </c>
      <c r="D141" s="73">
        <v>0.25</v>
      </c>
      <c r="E141" s="71"/>
    </row>
    <row r="142" spans="1:5" ht="12.75" x14ac:dyDescent="0.2">
      <c r="A142" s="79" t="s">
        <v>33</v>
      </c>
      <c r="B142" s="78" t="s">
        <v>293</v>
      </c>
      <c r="C142" s="72">
        <v>10.49</v>
      </c>
      <c r="D142" s="73">
        <v>0.32</v>
      </c>
      <c r="E142" s="71"/>
    </row>
    <row r="143" spans="1:5" ht="12.75" x14ac:dyDescent="0.2">
      <c r="A143" s="79" t="s">
        <v>45</v>
      </c>
      <c r="B143" s="78" t="s">
        <v>294</v>
      </c>
      <c r="C143" s="72">
        <v>3.1</v>
      </c>
      <c r="D143" s="73">
        <v>0.06</v>
      </c>
      <c r="E143" s="71"/>
    </row>
    <row r="144" spans="1:5" ht="12.75" x14ac:dyDescent="0.2">
      <c r="A144" s="79" t="s">
        <v>44</v>
      </c>
      <c r="B144" s="78" t="s">
        <v>295</v>
      </c>
      <c r="C144" s="72">
        <v>3.14</v>
      </c>
      <c r="D144" s="73">
        <v>0.06</v>
      </c>
      <c r="E144" s="71"/>
    </row>
    <row r="145" spans="1:5" ht="12.75" x14ac:dyDescent="0.2">
      <c r="A145" s="79" t="s">
        <v>47</v>
      </c>
      <c r="B145" s="78" t="s">
        <v>296</v>
      </c>
      <c r="C145" s="72">
        <v>4.1500000000000004</v>
      </c>
      <c r="D145" s="73">
        <v>0.12</v>
      </c>
      <c r="E145" s="71"/>
    </row>
    <row r="146" spans="1:5" ht="12.75" x14ac:dyDescent="0.2">
      <c r="A146" s="79" t="s">
        <v>46</v>
      </c>
      <c r="B146" s="78" t="s">
        <v>297</v>
      </c>
      <c r="C146" s="72">
        <v>4.1900000000000004</v>
      </c>
      <c r="D146" s="73">
        <v>0.12</v>
      </c>
      <c r="E146" s="71"/>
    </row>
    <row r="147" spans="1:5" ht="12.75" x14ac:dyDescent="0.2">
      <c r="A147" s="79" t="s">
        <v>49</v>
      </c>
      <c r="B147" s="78" t="s">
        <v>298</v>
      </c>
      <c r="C147" s="72">
        <v>4.71</v>
      </c>
      <c r="D147" s="73">
        <v>0.19</v>
      </c>
      <c r="E147" s="71"/>
    </row>
    <row r="148" spans="1:5" ht="12.75" x14ac:dyDescent="0.2">
      <c r="A148" s="79" t="s">
        <v>48</v>
      </c>
      <c r="B148" s="78" t="s">
        <v>299</v>
      </c>
      <c r="C148" s="72">
        <v>4.67</v>
      </c>
      <c r="D148" s="73">
        <v>0.19</v>
      </c>
      <c r="E148" s="71"/>
    </row>
    <row r="149" spans="1:5" ht="12.75" x14ac:dyDescent="0.2">
      <c r="A149" s="79" t="s">
        <v>20</v>
      </c>
      <c r="B149" s="78" t="s">
        <v>300</v>
      </c>
      <c r="C149" s="72">
        <v>23.09</v>
      </c>
      <c r="D149" s="73">
        <v>0.75</v>
      </c>
      <c r="E149" s="71"/>
    </row>
    <row r="150" spans="1:5" ht="12.75" x14ac:dyDescent="0.2">
      <c r="A150" s="79" t="s">
        <v>21</v>
      </c>
      <c r="B150" s="78" t="s">
        <v>301</v>
      </c>
      <c r="C150" s="72">
        <v>31.49</v>
      </c>
      <c r="D150" s="73">
        <v>1.43</v>
      </c>
      <c r="E150" s="71"/>
    </row>
    <row r="151" spans="1:5" ht="12.75" x14ac:dyDescent="0.2">
      <c r="A151" s="79" t="s">
        <v>22</v>
      </c>
      <c r="B151" s="78" t="s">
        <v>302</v>
      </c>
      <c r="C151" s="72">
        <v>36.74</v>
      </c>
      <c r="D151" s="73">
        <v>2</v>
      </c>
      <c r="E151" s="71"/>
    </row>
    <row r="152" spans="1:5" ht="12.75" x14ac:dyDescent="0.2">
      <c r="A152" s="79" t="s">
        <v>11</v>
      </c>
      <c r="B152" s="78" t="s">
        <v>303</v>
      </c>
      <c r="C152" s="72">
        <v>36.74</v>
      </c>
      <c r="D152" s="73">
        <v>0.74</v>
      </c>
      <c r="E152" s="71"/>
    </row>
    <row r="153" spans="1:5" ht="12.75" x14ac:dyDescent="0.2">
      <c r="A153" s="79" t="s">
        <v>12</v>
      </c>
      <c r="B153" s="78" t="s">
        <v>304</v>
      </c>
      <c r="C153" s="72">
        <v>41.99</v>
      </c>
      <c r="D153" s="73">
        <v>1.4</v>
      </c>
      <c r="E153" s="71"/>
    </row>
    <row r="154" spans="1:5" ht="12.75" x14ac:dyDescent="0.2">
      <c r="A154" s="79" t="s">
        <v>13</v>
      </c>
      <c r="B154" s="78" t="s">
        <v>305</v>
      </c>
      <c r="C154" s="72">
        <v>52.49</v>
      </c>
      <c r="D154" s="73">
        <v>1.54</v>
      </c>
      <c r="E154" s="71"/>
    </row>
    <row r="155" spans="1:5" ht="12.75" x14ac:dyDescent="0.2">
      <c r="A155" s="79" t="s">
        <v>40</v>
      </c>
      <c r="B155" s="78" t="s">
        <v>306</v>
      </c>
      <c r="C155" s="72">
        <v>18.32</v>
      </c>
      <c r="D155" s="73">
        <v>0.32</v>
      </c>
      <c r="E155" s="71"/>
    </row>
    <row r="156" spans="1:5" ht="12.75" x14ac:dyDescent="0.2">
      <c r="A156" s="79" t="s">
        <v>37</v>
      </c>
      <c r="B156" s="78" t="s">
        <v>307</v>
      </c>
      <c r="C156" s="72">
        <v>18.36</v>
      </c>
      <c r="D156" s="73">
        <v>0.32</v>
      </c>
      <c r="E156" s="71"/>
    </row>
    <row r="157" spans="1:5" ht="12.75" x14ac:dyDescent="0.2">
      <c r="A157" s="79" t="s">
        <v>38</v>
      </c>
      <c r="B157" s="78" t="s">
        <v>308</v>
      </c>
      <c r="C157" s="72">
        <v>18.850000000000001</v>
      </c>
      <c r="D157" s="73">
        <v>0.38</v>
      </c>
      <c r="E157" s="71"/>
    </row>
    <row r="158" spans="1:5" ht="12.75" x14ac:dyDescent="0.2">
      <c r="A158" s="79" t="s">
        <v>39</v>
      </c>
      <c r="B158" s="78" t="s">
        <v>309</v>
      </c>
      <c r="C158" s="72">
        <v>18.89</v>
      </c>
      <c r="D158" s="73">
        <v>0.38</v>
      </c>
      <c r="E158" s="71"/>
    </row>
    <row r="159" spans="1:5" ht="12.75" x14ac:dyDescent="0.2">
      <c r="A159" s="79" t="s">
        <v>4</v>
      </c>
      <c r="B159" s="78" t="s">
        <v>310</v>
      </c>
      <c r="C159" s="72">
        <v>36.74</v>
      </c>
      <c r="D159" s="73">
        <v>0.7</v>
      </c>
      <c r="E159" s="71"/>
    </row>
    <row r="160" spans="1:5" ht="12.75" x14ac:dyDescent="0.2">
      <c r="A160" s="79" t="s">
        <v>5</v>
      </c>
      <c r="B160" s="78" t="s">
        <v>311</v>
      </c>
      <c r="C160" s="72">
        <v>45.14</v>
      </c>
      <c r="D160" s="73">
        <v>1.1200000000000001</v>
      </c>
      <c r="E160" s="71"/>
    </row>
    <row r="161" spans="1:5" ht="12.75" x14ac:dyDescent="0.2">
      <c r="A161" s="79" t="s">
        <v>6</v>
      </c>
      <c r="B161" s="78" t="s">
        <v>312</v>
      </c>
      <c r="C161" s="72">
        <v>52.49</v>
      </c>
      <c r="D161" s="73">
        <v>2.27</v>
      </c>
      <c r="E161" s="71"/>
    </row>
    <row r="162" spans="1:5" ht="12.75" x14ac:dyDescent="0.2">
      <c r="A162" s="79" t="s">
        <v>7</v>
      </c>
      <c r="B162" s="78" t="s">
        <v>313</v>
      </c>
      <c r="C162" s="72">
        <v>50.39</v>
      </c>
      <c r="D162" s="73">
        <v>1.48</v>
      </c>
      <c r="E162" s="71"/>
    </row>
    <row r="163" spans="1:5" ht="12.75" x14ac:dyDescent="0.2">
      <c r="A163" s="79" t="s">
        <v>8</v>
      </c>
      <c r="B163" s="78" t="s">
        <v>314</v>
      </c>
      <c r="C163" s="72">
        <v>73.489999999999995</v>
      </c>
      <c r="D163" s="73">
        <v>3.08</v>
      </c>
      <c r="E163" s="71"/>
    </row>
    <row r="164" spans="1:5" ht="12.75" x14ac:dyDescent="0.2">
      <c r="A164" s="79" t="s">
        <v>9</v>
      </c>
      <c r="B164" s="78" t="s">
        <v>315</v>
      </c>
      <c r="C164" s="72">
        <v>94.49</v>
      </c>
      <c r="D164" s="73">
        <v>3.15</v>
      </c>
      <c r="E164" s="71"/>
    </row>
    <row r="165" spans="1:5" ht="12.75" x14ac:dyDescent="0.2">
      <c r="A165" s="79" t="s">
        <v>10</v>
      </c>
      <c r="B165" s="78" t="s">
        <v>316</v>
      </c>
      <c r="C165" s="72">
        <v>104.95</v>
      </c>
      <c r="D165" s="73">
        <v>4.6399999999999997</v>
      </c>
      <c r="E165" s="71"/>
    </row>
    <row r="166" spans="1:5" ht="12.75" x14ac:dyDescent="0.2">
      <c r="A166" s="79" t="s">
        <v>17</v>
      </c>
      <c r="B166" s="78" t="s">
        <v>317</v>
      </c>
      <c r="C166" s="72">
        <v>377.99</v>
      </c>
      <c r="D166" s="73">
        <v>6.6</v>
      </c>
      <c r="E166" s="71"/>
    </row>
    <row r="167" spans="1:5" ht="12.75" x14ac:dyDescent="0.2">
      <c r="A167" s="79" t="s">
        <v>18</v>
      </c>
      <c r="B167" s="78" t="s">
        <v>318</v>
      </c>
      <c r="C167" s="72">
        <v>482.99</v>
      </c>
      <c r="D167" s="73">
        <v>17.2</v>
      </c>
      <c r="E167" s="71"/>
    </row>
    <row r="168" spans="1:5" ht="12.75" x14ac:dyDescent="0.2">
      <c r="A168" s="79" t="s">
        <v>319</v>
      </c>
      <c r="B168" s="78" t="s">
        <v>320</v>
      </c>
      <c r="C168" s="72">
        <v>104.99</v>
      </c>
      <c r="D168" s="73">
        <v>5</v>
      </c>
      <c r="E168" s="71"/>
    </row>
    <row r="169" spans="1:5" ht="12.75" x14ac:dyDescent="0.2">
      <c r="A169" s="79" t="s">
        <v>19</v>
      </c>
      <c r="B169" s="78" t="s">
        <v>321</v>
      </c>
      <c r="C169" s="72">
        <v>104.99</v>
      </c>
      <c r="D169" s="73">
        <v>5</v>
      </c>
      <c r="E169" s="71"/>
    </row>
    <row r="170" spans="1:5" ht="12.75" x14ac:dyDescent="0.2">
      <c r="A170" s="79" t="s">
        <v>322</v>
      </c>
      <c r="B170" s="78" t="s">
        <v>323</v>
      </c>
      <c r="C170" s="72">
        <v>125.99</v>
      </c>
      <c r="D170" s="73">
        <v>11.5</v>
      </c>
      <c r="E170" s="71"/>
    </row>
    <row r="171" spans="1:5" ht="12.75" x14ac:dyDescent="0.2">
      <c r="A171" s="79" t="s">
        <v>26</v>
      </c>
      <c r="B171" s="78" t="s">
        <v>324</v>
      </c>
      <c r="C171" s="72">
        <v>183.74</v>
      </c>
      <c r="D171" s="73">
        <v>35</v>
      </c>
      <c r="E171" s="71"/>
    </row>
    <row r="172" spans="1:5" ht="12.75" x14ac:dyDescent="0.2">
      <c r="A172" s="79" t="s">
        <v>27</v>
      </c>
      <c r="B172" s="78" t="s">
        <v>325</v>
      </c>
      <c r="C172" s="72">
        <v>241.49</v>
      </c>
      <c r="D172" s="73">
        <v>55</v>
      </c>
      <c r="E172" s="71"/>
    </row>
    <row r="173" spans="1:5" ht="12.75" x14ac:dyDescent="0.2">
      <c r="A173" s="79" t="s">
        <v>28</v>
      </c>
      <c r="B173" s="78" t="s">
        <v>326</v>
      </c>
      <c r="C173" s="72">
        <v>230.99</v>
      </c>
      <c r="D173" s="73">
        <v>50</v>
      </c>
      <c r="E173" s="71"/>
    </row>
    <row r="174" spans="1:5" ht="12.75" x14ac:dyDescent="0.2">
      <c r="A174" s="79" t="s">
        <v>29</v>
      </c>
      <c r="B174" s="78" t="s">
        <v>327</v>
      </c>
      <c r="C174" s="72">
        <v>451.49</v>
      </c>
      <c r="D174" s="73">
        <v>75</v>
      </c>
      <c r="E174" s="71"/>
    </row>
    <row r="175" spans="1:5" ht="12.75" x14ac:dyDescent="0.2">
      <c r="A175" s="79" t="s">
        <v>328</v>
      </c>
      <c r="B175" s="78" t="s">
        <v>329</v>
      </c>
      <c r="C175" s="72">
        <v>52.49</v>
      </c>
      <c r="D175" s="73">
        <v>3.5</v>
      </c>
      <c r="E175" s="71"/>
    </row>
    <row r="176" spans="1:5" ht="12.75" x14ac:dyDescent="0.2">
      <c r="A176" s="79" t="s">
        <v>330</v>
      </c>
      <c r="B176" s="78" t="s">
        <v>331</v>
      </c>
      <c r="C176" s="72">
        <v>59.99</v>
      </c>
      <c r="D176" s="73">
        <v>5</v>
      </c>
      <c r="E176" s="71"/>
    </row>
    <row r="177" spans="1:5" ht="12.75" x14ac:dyDescent="0.2">
      <c r="A177" s="79" t="s">
        <v>332</v>
      </c>
      <c r="B177" s="78" t="s">
        <v>333</v>
      </c>
      <c r="C177" s="72">
        <v>2.39</v>
      </c>
      <c r="D177" s="73">
        <v>0.125</v>
      </c>
      <c r="E177" s="71"/>
    </row>
    <row r="178" spans="1:5" ht="12.75" x14ac:dyDescent="0.2">
      <c r="A178" s="79" t="s">
        <v>334</v>
      </c>
      <c r="B178" s="78" t="s">
        <v>333</v>
      </c>
      <c r="C178" s="72">
        <v>2.79</v>
      </c>
      <c r="D178" s="73">
        <v>0.21249999999999999</v>
      </c>
      <c r="E178" s="71"/>
    </row>
    <row r="179" spans="1:5" ht="12.75" x14ac:dyDescent="0.2">
      <c r="A179" s="79" t="s">
        <v>335</v>
      </c>
      <c r="B179" s="78" t="s">
        <v>333</v>
      </c>
      <c r="C179" s="72">
        <v>4.18</v>
      </c>
      <c r="D179" s="73">
        <v>0.45</v>
      </c>
      <c r="E179" s="71"/>
    </row>
    <row r="180" spans="1:5" ht="12.75" x14ac:dyDescent="0.2">
      <c r="A180" s="79" t="s">
        <v>336</v>
      </c>
      <c r="B180" s="78" t="s">
        <v>337</v>
      </c>
      <c r="C180" s="72">
        <v>14.87</v>
      </c>
      <c r="D180" s="73">
        <v>0</v>
      </c>
      <c r="E180" s="71"/>
    </row>
    <row r="181" spans="1:5" ht="12.75" x14ac:dyDescent="0.2">
      <c r="A181" s="79" t="s">
        <v>111</v>
      </c>
      <c r="B181" s="78" t="s">
        <v>338</v>
      </c>
      <c r="C181" s="72">
        <v>228.89</v>
      </c>
      <c r="D181" s="73">
        <v>21</v>
      </c>
      <c r="E181" s="71"/>
    </row>
    <row r="182" spans="1:5" ht="12.75" x14ac:dyDescent="0.2">
      <c r="A182" s="79" t="s">
        <v>112</v>
      </c>
      <c r="B182" s="78" t="s">
        <v>339</v>
      </c>
      <c r="C182" s="72">
        <v>2.17</v>
      </c>
      <c r="D182" s="73">
        <v>0.12</v>
      </c>
      <c r="E182" s="71"/>
    </row>
    <row r="183" spans="1:5" ht="12.75" x14ac:dyDescent="0.2">
      <c r="A183" s="79" t="s">
        <v>117</v>
      </c>
      <c r="B183" s="78" t="s">
        <v>340</v>
      </c>
      <c r="C183" s="72">
        <v>286.11</v>
      </c>
      <c r="D183" s="73">
        <v>30</v>
      </c>
      <c r="E183" s="71"/>
    </row>
    <row r="184" spans="1:5" ht="12.75" x14ac:dyDescent="0.2">
      <c r="A184" s="79" t="s">
        <v>118</v>
      </c>
      <c r="B184" s="78" t="s">
        <v>341</v>
      </c>
      <c r="C184" s="72">
        <v>2.63</v>
      </c>
      <c r="D184" s="73">
        <v>0.16</v>
      </c>
      <c r="E184" s="71"/>
    </row>
    <row r="185" spans="1:5" ht="12.75" x14ac:dyDescent="0.2">
      <c r="A185" s="79" t="s">
        <v>14</v>
      </c>
      <c r="B185" s="78" t="s">
        <v>342</v>
      </c>
      <c r="C185" s="72">
        <v>73.489999999999995</v>
      </c>
      <c r="D185" s="73">
        <v>2.21</v>
      </c>
      <c r="E185" s="71"/>
    </row>
    <row r="186" spans="1:5" ht="12.75" x14ac:dyDescent="0.2">
      <c r="A186" s="79" t="s">
        <v>15</v>
      </c>
      <c r="B186" s="78" t="s">
        <v>343</v>
      </c>
      <c r="C186" s="72">
        <v>94.49</v>
      </c>
      <c r="D186" s="73">
        <v>4.78</v>
      </c>
      <c r="E186" s="71"/>
    </row>
    <row r="187" spans="1:5" ht="12.75" x14ac:dyDescent="0.2">
      <c r="A187" s="79" t="s">
        <v>16</v>
      </c>
      <c r="B187" s="78" t="s">
        <v>344</v>
      </c>
      <c r="C187" s="72">
        <v>110.24</v>
      </c>
      <c r="D187" s="73">
        <v>5</v>
      </c>
      <c r="E187" s="71"/>
    </row>
    <row r="188" spans="1:5" ht="13.5" thickBot="1" x14ac:dyDescent="0.25">
      <c r="A188" s="84">
        <v>50700</v>
      </c>
      <c r="B188" s="80" t="s">
        <v>345</v>
      </c>
      <c r="C188" s="81">
        <v>10.49</v>
      </c>
      <c r="D188" s="73">
        <v>1</v>
      </c>
      <c r="E188" s="71"/>
    </row>
    <row r="189" spans="1:5" ht="12.75" x14ac:dyDescent="0.2">
      <c r="A189" s="82" t="s">
        <v>99</v>
      </c>
      <c r="B189" s="78" t="s">
        <v>346</v>
      </c>
      <c r="C189" s="72">
        <v>30.89</v>
      </c>
      <c r="D189" s="73">
        <v>0.54</v>
      </c>
      <c r="E189" s="71"/>
    </row>
    <row r="190" spans="1:5" x14ac:dyDescent="0.25">
      <c r="A190" s="85" t="s">
        <v>100</v>
      </c>
      <c r="B190" s="71" t="s">
        <v>347</v>
      </c>
      <c r="C190" s="72">
        <v>33.18</v>
      </c>
      <c r="D190" s="73">
        <v>0.69</v>
      </c>
    </row>
    <row r="191" spans="1:5" x14ac:dyDescent="0.25">
      <c r="A191" s="85" t="s">
        <v>101</v>
      </c>
      <c r="B191" s="71" t="s">
        <v>348</v>
      </c>
      <c r="C191" s="72">
        <v>36.61</v>
      </c>
      <c r="D191" s="73">
        <v>0.88</v>
      </c>
    </row>
    <row r="192" spans="1:5" x14ac:dyDescent="0.25">
      <c r="A192" s="85" t="s">
        <v>102</v>
      </c>
      <c r="B192" s="71" t="s">
        <v>349</v>
      </c>
      <c r="C192" s="72">
        <v>45.77</v>
      </c>
      <c r="D192" s="73">
        <v>1.22</v>
      </c>
    </row>
    <row r="193" spans="1:4" x14ac:dyDescent="0.25">
      <c r="A193" s="85" t="s">
        <v>104</v>
      </c>
      <c r="B193" s="71" t="s">
        <v>350</v>
      </c>
      <c r="C193" s="72">
        <v>68.66</v>
      </c>
      <c r="D193" s="73">
        <v>1.52</v>
      </c>
    </row>
    <row r="194" spans="1:4" x14ac:dyDescent="0.25">
      <c r="A194" s="85" t="s">
        <v>105</v>
      </c>
      <c r="B194" s="71" t="s">
        <v>351</v>
      </c>
      <c r="C194" s="72">
        <v>75.53</v>
      </c>
      <c r="D194" s="73">
        <v>1.96</v>
      </c>
    </row>
    <row r="195" spans="1:4" x14ac:dyDescent="0.25">
      <c r="A195" s="85" t="s">
        <v>103</v>
      </c>
      <c r="B195" s="71" t="s">
        <v>352</v>
      </c>
      <c r="C195" s="72">
        <v>49.2</v>
      </c>
      <c r="D195" s="73">
        <v>1.81</v>
      </c>
    </row>
    <row r="196" spans="1:4" x14ac:dyDescent="0.25">
      <c r="A196" s="85" t="s">
        <v>106</v>
      </c>
      <c r="B196" s="71" t="s">
        <v>353</v>
      </c>
      <c r="C196" s="72">
        <v>121.31</v>
      </c>
      <c r="D196" s="73">
        <v>3.63</v>
      </c>
    </row>
    <row r="197" spans="1:4" x14ac:dyDescent="0.25">
      <c r="A197" s="85" t="s">
        <v>107</v>
      </c>
      <c r="B197" s="71" t="s">
        <v>354</v>
      </c>
      <c r="C197" s="72">
        <v>171.66</v>
      </c>
      <c r="D197" s="73">
        <v>6</v>
      </c>
    </row>
    <row r="198" spans="1:4" x14ac:dyDescent="0.25">
      <c r="A198" s="85" t="s">
        <v>108</v>
      </c>
      <c r="B198" s="71" t="s">
        <v>355</v>
      </c>
      <c r="C198" s="72">
        <v>206</v>
      </c>
      <c r="D198" s="73">
        <v>9</v>
      </c>
    </row>
    <row r="199" spans="1:4" x14ac:dyDescent="0.25">
      <c r="A199" s="85" t="s">
        <v>109</v>
      </c>
      <c r="B199" s="71" t="s">
        <v>356</v>
      </c>
      <c r="C199" s="72">
        <v>400.56</v>
      </c>
      <c r="D199" s="73">
        <v>20</v>
      </c>
    </row>
    <row r="200" spans="1:4" x14ac:dyDescent="0.25">
      <c r="A200" s="85" t="s">
        <v>111</v>
      </c>
      <c r="B200" s="71" t="s">
        <v>375</v>
      </c>
      <c r="C200" s="72">
        <v>228.89</v>
      </c>
      <c r="D200" s="73">
        <v>21</v>
      </c>
    </row>
    <row r="201" spans="1:4" x14ac:dyDescent="0.25">
      <c r="A201" s="85" t="s">
        <v>376</v>
      </c>
      <c r="B201" s="71" t="s">
        <v>377</v>
      </c>
      <c r="C201" s="72">
        <v>2.17</v>
      </c>
      <c r="D201" s="73">
        <v>0.12</v>
      </c>
    </row>
    <row r="202" spans="1:4" x14ac:dyDescent="0.25">
      <c r="A202" s="85" t="s">
        <v>357</v>
      </c>
      <c r="B202" s="71" t="s">
        <v>358</v>
      </c>
      <c r="C202" s="72">
        <v>11.42</v>
      </c>
      <c r="D202" s="73">
        <v>0.2</v>
      </c>
    </row>
    <row r="203" spans="1:4" x14ac:dyDescent="0.25">
      <c r="A203" s="85" t="s">
        <v>113</v>
      </c>
      <c r="B203" s="71" t="s">
        <v>359</v>
      </c>
      <c r="C203" s="72">
        <v>2.5299999999999998</v>
      </c>
      <c r="D203" s="73">
        <v>0.06</v>
      </c>
    </row>
    <row r="204" spans="1:4" x14ac:dyDescent="0.25">
      <c r="A204" s="85" t="s">
        <v>114</v>
      </c>
      <c r="B204" s="71" t="s">
        <v>360</v>
      </c>
      <c r="C204" s="72">
        <v>3.16</v>
      </c>
      <c r="D204" s="73">
        <v>0.08</v>
      </c>
    </row>
    <row r="205" spans="1:4" x14ac:dyDescent="0.25">
      <c r="A205" s="85" t="s">
        <v>115</v>
      </c>
      <c r="B205" s="71" t="s">
        <v>361</v>
      </c>
      <c r="C205" s="72">
        <v>3.8</v>
      </c>
      <c r="D205" s="73">
        <v>0.12</v>
      </c>
    </row>
    <row r="206" spans="1:4" x14ac:dyDescent="0.25">
      <c r="A206" s="85" t="s">
        <v>116</v>
      </c>
      <c r="B206" s="71" t="s">
        <v>362</v>
      </c>
      <c r="C206" s="72">
        <v>3.16</v>
      </c>
      <c r="D206" s="73">
        <v>0.06</v>
      </c>
    </row>
    <row r="207" spans="1:4" x14ac:dyDescent="0.25">
      <c r="A207" s="85" t="s">
        <v>125</v>
      </c>
      <c r="B207" s="71" t="s">
        <v>363</v>
      </c>
      <c r="C207" s="72">
        <v>4.58</v>
      </c>
      <c r="D207" s="73">
        <v>0.2</v>
      </c>
    </row>
    <row r="208" spans="1:4" x14ac:dyDescent="0.25">
      <c r="A208" s="85" t="s">
        <v>117</v>
      </c>
      <c r="B208" s="71" t="s">
        <v>378</v>
      </c>
      <c r="C208" s="72">
        <v>286.11</v>
      </c>
      <c r="D208" s="73">
        <v>30</v>
      </c>
    </row>
    <row r="209" spans="1:4" x14ac:dyDescent="0.25">
      <c r="A209" s="85" t="s">
        <v>118</v>
      </c>
      <c r="B209" s="71" t="s">
        <v>379</v>
      </c>
      <c r="C209" s="72">
        <v>2.63</v>
      </c>
      <c r="D209" s="73">
        <v>0.16</v>
      </c>
    </row>
    <row r="210" spans="1:4" x14ac:dyDescent="0.25">
      <c r="A210" s="88" t="s">
        <v>119</v>
      </c>
      <c r="B210" s="89" t="s">
        <v>364</v>
      </c>
      <c r="C210" s="72">
        <v>4.43</v>
      </c>
      <c r="D210" s="73">
        <v>0.125</v>
      </c>
    </row>
    <row r="211" spans="1:4" x14ac:dyDescent="0.25">
      <c r="A211" s="88" t="s">
        <v>120</v>
      </c>
      <c r="B211" s="89" t="s">
        <v>365</v>
      </c>
      <c r="C211" s="72">
        <v>6.34</v>
      </c>
      <c r="D211" s="73">
        <v>0.113</v>
      </c>
    </row>
    <row r="212" spans="1:4" x14ac:dyDescent="0.25">
      <c r="A212" s="88" t="s">
        <v>366</v>
      </c>
      <c r="B212" s="89" t="s">
        <v>367</v>
      </c>
      <c r="C212" s="72">
        <v>12.69</v>
      </c>
      <c r="D212" s="73">
        <v>0.2</v>
      </c>
    </row>
    <row r="213" spans="1:4" x14ac:dyDescent="0.25">
      <c r="A213" s="85" t="s">
        <v>122</v>
      </c>
      <c r="B213" s="71" t="s">
        <v>368</v>
      </c>
      <c r="C213" s="72">
        <v>34.32</v>
      </c>
      <c r="D213" s="73">
        <v>3.9</v>
      </c>
    </row>
    <row r="214" spans="1:4" x14ac:dyDescent="0.25">
      <c r="A214" s="85" t="s">
        <v>123</v>
      </c>
      <c r="B214" s="71" t="s">
        <v>369</v>
      </c>
      <c r="C214" s="72">
        <v>51.49</v>
      </c>
      <c r="D214" s="73">
        <v>7.5</v>
      </c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 Anderson</dc:creator>
  <cp:lastModifiedBy>Andy Remus (Rapid Air)</cp:lastModifiedBy>
  <cp:lastPrinted>2021-03-16T22:18:36Z</cp:lastPrinted>
  <dcterms:created xsi:type="dcterms:W3CDTF">2018-08-08T15:08:51Z</dcterms:created>
  <dcterms:modified xsi:type="dcterms:W3CDTF">2021-03-16T22:19:05Z</dcterms:modified>
</cp:coreProperties>
</file>