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List\Website\"/>
    </mc:Choice>
  </mc:AlternateContent>
  <xr:revisionPtr revIDLastSave="0" documentId="8_{47EF8723-C683-4775-90E8-36E1CC149237}" xr6:coauthVersionLast="47" xr6:coauthVersionMax="47" xr10:uidLastSave="{00000000-0000-0000-0000-000000000000}"/>
  <bookViews>
    <workbookView xWindow="28605" yWindow="-16395" windowWidth="29040" windowHeight="15840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1" i="1" l="1"/>
  <c r="G273" i="1"/>
  <c r="H286" i="1"/>
  <c r="I286" i="1" s="1"/>
  <c r="G286" i="1"/>
  <c r="H285" i="1"/>
  <c r="I285" i="1" s="1"/>
  <c r="G285" i="1"/>
  <c r="H284" i="1"/>
  <c r="I284" i="1" s="1"/>
  <c r="G284" i="1"/>
  <c r="H283" i="1"/>
  <c r="I283" i="1" s="1"/>
  <c r="G283" i="1"/>
  <c r="H282" i="1"/>
  <c r="I282" i="1" s="1"/>
  <c r="G282" i="1"/>
  <c r="H281" i="1"/>
  <c r="I281" i="1" s="1"/>
  <c r="H280" i="1"/>
  <c r="I280" i="1" s="1"/>
  <c r="G280" i="1"/>
  <c r="H279" i="1"/>
  <c r="I279" i="1" s="1"/>
  <c r="G279" i="1"/>
  <c r="H278" i="1"/>
  <c r="I278" i="1" s="1"/>
  <c r="G278" i="1"/>
  <c r="H277" i="1"/>
  <c r="I277" i="1" s="1"/>
  <c r="G277" i="1"/>
  <c r="H276" i="1"/>
  <c r="I276" i="1" s="1"/>
  <c r="G276" i="1"/>
  <c r="H274" i="1"/>
  <c r="I274" i="1" s="1"/>
  <c r="G274" i="1"/>
  <c r="H273" i="1"/>
  <c r="I273" i="1" s="1"/>
  <c r="H272" i="1"/>
  <c r="I272" i="1" s="1"/>
  <c r="G272" i="1"/>
  <c r="H271" i="1"/>
  <c r="I271" i="1" s="1"/>
  <c r="G271" i="1"/>
  <c r="H270" i="1"/>
  <c r="I270" i="1" s="1"/>
  <c r="G270" i="1"/>
  <c r="H269" i="1"/>
  <c r="I269" i="1" s="1"/>
  <c r="G269" i="1"/>
  <c r="H268" i="1"/>
  <c r="I268" i="1" s="1"/>
  <c r="G268" i="1"/>
  <c r="H266" i="1"/>
  <c r="I266" i="1" s="1"/>
  <c r="G266" i="1"/>
  <c r="H265" i="1"/>
  <c r="I265" i="1" s="1"/>
  <c r="G265" i="1"/>
  <c r="H264" i="1"/>
  <c r="I264" i="1" s="1"/>
  <c r="G264" i="1"/>
  <c r="H263" i="1"/>
  <c r="I263" i="1" s="1"/>
  <c r="G263" i="1"/>
  <c r="H262" i="1"/>
  <c r="I262" i="1" s="1"/>
  <c r="G262" i="1"/>
  <c r="H261" i="1"/>
  <c r="I261" i="1" s="1"/>
  <c r="G261" i="1"/>
  <c r="H260" i="1"/>
  <c r="I260" i="1" s="1"/>
  <c r="G260" i="1"/>
  <c r="H259" i="1"/>
  <c r="I259" i="1" s="1"/>
  <c r="G259" i="1"/>
  <c r="H258" i="1"/>
  <c r="I258" i="1" s="1"/>
  <c r="G258" i="1"/>
  <c r="H257" i="1"/>
  <c r="I257" i="1" s="1"/>
  <c r="G257" i="1"/>
  <c r="H256" i="1"/>
  <c r="I256" i="1" s="1"/>
  <c r="G256" i="1"/>
  <c r="H255" i="1"/>
  <c r="I255" i="1" s="1"/>
  <c r="G255" i="1"/>
  <c r="H254" i="1"/>
  <c r="I254" i="1" s="1"/>
  <c r="G254" i="1"/>
  <c r="H253" i="1"/>
  <c r="I253" i="1" s="1"/>
  <c r="G253" i="1"/>
  <c r="H251" i="1"/>
  <c r="I251" i="1" s="1"/>
  <c r="G251" i="1"/>
  <c r="H250" i="1"/>
  <c r="I250" i="1" s="1"/>
  <c r="G250" i="1"/>
  <c r="H249" i="1"/>
  <c r="I249" i="1" s="1"/>
  <c r="G249" i="1"/>
  <c r="H248" i="1"/>
  <c r="I248" i="1" s="1"/>
  <c r="G248" i="1"/>
  <c r="H247" i="1"/>
  <c r="I247" i="1" s="1"/>
  <c r="G247" i="1"/>
  <c r="H246" i="1"/>
  <c r="I246" i="1" s="1"/>
  <c r="G246" i="1"/>
  <c r="H245" i="1"/>
  <c r="I245" i="1" s="1"/>
  <c r="G245" i="1"/>
  <c r="H244" i="1"/>
  <c r="I244" i="1" s="1"/>
  <c r="G244" i="1"/>
  <c r="H243" i="1"/>
  <c r="I243" i="1" s="1"/>
  <c r="G243" i="1"/>
  <c r="H242" i="1"/>
  <c r="I242" i="1" s="1"/>
  <c r="G242" i="1"/>
  <c r="H241" i="1"/>
  <c r="I241" i="1" s="1"/>
  <c r="G241" i="1"/>
  <c r="H239" i="1"/>
  <c r="I239" i="1" s="1"/>
  <c r="G239" i="1"/>
  <c r="H238" i="1"/>
  <c r="I238" i="1" s="1"/>
  <c r="G238" i="1"/>
  <c r="H237" i="1"/>
  <c r="I237" i="1" s="1"/>
  <c r="G237" i="1"/>
  <c r="H235" i="1"/>
  <c r="I235" i="1" s="1"/>
  <c r="G235" i="1"/>
  <c r="H234" i="1"/>
  <c r="I234" i="1" s="1"/>
  <c r="G234" i="1"/>
  <c r="H233" i="1"/>
  <c r="I233" i="1" s="1"/>
  <c r="G233" i="1"/>
  <c r="H232" i="1"/>
  <c r="I232" i="1" s="1"/>
  <c r="G232" i="1"/>
  <c r="H231" i="1"/>
  <c r="I231" i="1" s="1"/>
  <c r="G231" i="1"/>
  <c r="H230" i="1"/>
  <c r="I230" i="1" s="1"/>
  <c r="G230" i="1"/>
  <c r="H229" i="1"/>
  <c r="I229" i="1" s="1"/>
  <c r="G229" i="1"/>
  <c r="H227" i="1"/>
  <c r="I227" i="1" s="1"/>
  <c r="G227" i="1"/>
  <c r="H226" i="1"/>
  <c r="I226" i="1" s="1"/>
  <c r="G226" i="1"/>
  <c r="H225" i="1"/>
  <c r="I225" i="1" s="1"/>
  <c r="G225" i="1"/>
  <c r="H224" i="1"/>
  <c r="I224" i="1" s="1"/>
  <c r="G224" i="1"/>
  <c r="H223" i="1"/>
  <c r="I223" i="1" s="1"/>
  <c r="G223" i="1"/>
  <c r="H222" i="1"/>
  <c r="I222" i="1" s="1"/>
  <c r="G222" i="1"/>
  <c r="H221" i="1"/>
  <c r="I221" i="1" s="1"/>
  <c r="G221" i="1"/>
  <c r="H220" i="1"/>
  <c r="I220" i="1" s="1"/>
  <c r="G220" i="1"/>
  <c r="H219" i="1"/>
  <c r="I219" i="1" s="1"/>
  <c r="G219" i="1"/>
  <c r="H218" i="1"/>
  <c r="I218" i="1" s="1"/>
  <c r="G218" i="1"/>
  <c r="H217" i="1"/>
  <c r="I217" i="1" s="1"/>
  <c r="G217" i="1"/>
  <c r="H216" i="1"/>
  <c r="I216" i="1" s="1"/>
  <c r="G216" i="1"/>
  <c r="H215" i="1"/>
  <c r="I215" i="1" s="1"/>
  <c r="G215" i="1"/>
  <c r="H214" i="1"/>
  <c r="I214" i="1" s="1"/>
  <c r="G214" i="1"/>
  <c r="H213" i="1"/>
  <c r="I213" i="1" s="1"/>
  <c r="G213" i="1"/>
  <c r="H212" i="1"/>
  <c r="I212" i="1" s="1"/>
  <c r="G212" i="1"/>
  <c r="H211" i="1"/>
  <c r="I211" i="1" s="1"/>
  <c r="G211" i="1"/>
  <c r="H210" i="1"/>
  <c r="I210" i="1" s="1"/>
  <c r="G210" i="1"/>
  <c r="H209" i="1"/>
  <c r="I209" i="1" s="1"/>
  <c r="G209" i="1"/>
  <c r="H203" i="1"/>
  <c r="I203" i="1" s="1"/>
  <c r="G203" i="1"/>
  <c r="H202" i="1"/>
  <c r="I202" i="1" s="1"/>
  <c r="G202" i="1"/>
  <c r="H201" i="1"/>
  <c r="I201" i="1" s="1"/>
  <c r="G201" i="1"/>
  <c r="H200" i="1"/>
  <c r="I200" i="1" s="1"/>
  <c r="G200" i="1"/>
  <c r="H198" i="1"/>
  <c r="I198" i="1" s="1"/>
  <c r="G198" i="1"/>
  <c r="H197" i="1"/>
  <c r="I197" i="1" s="1"/>
  <c r="G197" i="1"/>
  <c r="H196" i="1"/>
  <c r="I196" i="1" s="1"/>
  <c r="G196" i="1"/>
  <c r="H195" i="1"/>
  <c r="I195" i="1" s="1"/>
  <c r="G195" i="1"/>
  <c r="H194" i="1"/>
  <c r="I194" i="1" s="1"/>
  <c r="G194" i="1"/>
  <c r="H193" i="1"/>
  <c r="I193" i="1" s="1"/>
  <c r="G193" i="1"/>
  <c r="H192" i="1"/>
  <c r="I192" i="1" s="1"/>
  <c r="G192" i="1"/>
  <c r="H191" i="1"/>
  <c r="I191" i="1" s="1"/>
  <c r="G191" i="1"/>
  <c r="H190" i="1"/>
  <c r="I190" i="1" s="1"/>
  <c r="G190" i="1"/>
  <c r="H189" i="1"/>
  <c r="I189" i="1" s="1"/>
  <c r="G189" i="1"/>
  <c r="H188" i="1"/>
  <c r="I188" i="1" s="1"/>
  <c r="G188" i="1"/>
  <c r="H187" i="1"/>
  <c r="I187" i="1" s="1"/>
  <c r="G187" i="1"/>
  <c r="H186" i="1"/>
  <c r="I186" i="1" s="1"/>
  <c r="G186" i="1"/>
  <c r="H185" i="1"/>
  <c r="I185" i="1" s="1"/>
  <c r="G185" i="1"/>
  <c r="H184" i="1"/>
  <c r="I184" i="1" s="1"/>
  <c r="G184" i="1"/>
  <c r="H183" i="1"/>
  <c r="I183" i="1" s="1"/>
  <c r="G183" i="1"/>
  <c r="H182" i="1"/>
  <c r="I182" i="1" s="1"/>
  <c r="G182" i="1"/>
  <c r="H181" i="1"/>
  <c r="I181" i="1" s="1"/>
  <c r="G181" i="1"/>
  <c r="H180" i="1"/>
  <c r="I180" i="1" s="1"/>
  <c r="G180" i="1"/>
  <c r="H178" i="1"/>
  <c r="I178" i="1" s="1"/>
  <c r="G178" i="1"/>
  <c r="H177" i="1"/>
  <c r="I177" i="1" s="1"/>
  <c r="G177" i="1"/>
  <c r="H176" i="1"/>
  <c r="I176" i="1" s="1"/>
  <c r="G176" i="1"/>
  <c r="H175" i="1"/>
  <c r="I175" i="1" s="1"/>
  <c r="G175" i="1"/>
  <c r="H174" i="1"/>
  <c r="I174" i="1" s="1"/>
  <c r="G174" i="1"/>
  <c r="H173" i="1"/>
  <c r="I173" i="1" s="1"/>
  <c r="G173" i="1"/>
  <c r="H171" i="1"/>
  <c r="I171" i="1" s="1"/>
  <c r="G171" i="1"/>
  <c r="H170" i="1"/>
  <c r="I170" i="1" s="1"/>
  <c r="G170" i="1"/>
  <c r="H169" i="1"/>
  <c r="I169" i="1" s="1"/>
  <c r="G169" i="1"/>
  <c r="H168" i="1"/>
  <c r="I168" i="1" s="1"/>
  <c r="G168" i="1"/>
  <c r="H167" i="1"/>
  <c r="I167" i="1" s="1"/>
  <c r="G167" i="1"/>
  <c r="H165" i="1"/>
  <c r="I165" i="1" s="1"/>
  <c r="G165" i="1"/>
  <c r="H164" i="1"/>
  <c r="I164" i="1" s="1"/>
  <c r="G164" i="1"/>
  <c r="H163" i="1"/>
  <c r="I163" i="1" s="1"/>
  <c r="G163" i="1"/>
  <c r="H162" i="1"/>
  <c r="I162" i="1" s="1"/>
  <c r="G162" i="1"/>
  <c r="H161" i="1"/>
  <c r="I161" i="1" s="1"/>
  <c r="G161" i="1"/>
  <c r="H160" i="1"/>
  <c r="I160" i="1" s="1"/>
  <c r="G160" i="1"/>
  <c r="H159" i="1"/>
  <c r="I159" i="1" s="1"/>
  <c r="G159" i="1"/>
  <c r="H158" i="1"/>
  <c r="I158" i="1" s="1"/>
  <c r="G158" i="1"/>
  <c r="H157" i="1"/>
  <c r="I157" i="1" s="1"/>
  <c r="G157" i="1"/>
  <c r="H153" i="1"/>
  <c r="I153" i="1" s="1"/>
  <c r="G153" i="1"/>
  <c r="H152" i="1"/>
  <c r="I152" i="1" s="1"/>
  <c r="G152" i="1"/>
  <c r="H151" i="1"/>
  <c r="I151" i="1" s="1"/>
  <c r="G151" i="1"/>
  <c r="H150" i="1"/>
  <c r="I150" i="1" s="1"/>
  <c r="G150" i="1"/>
  <c r="H149" i="1"/>
  <c r="I149" i="1" s="1"/>
  <c r="G149" i="1"/>
  <c r="H147" i="1"/>
  <c r="I147" i="1" s="1"/>
  <c r="G147" i="1"/>
  <c r="H146" i="1"/>
  <c r="I146" i="1" s="1"/>
  <c r="G146" i="1"/>
  <c r="H145" i="1"/>
  <c r="I145" i="1" s="1"/>
  <c r="G145" i="1"/>
  <c r="H144" i="1"/>
  <c r="I144" i="1" s="1"/>
  <c r="G144" i="1"/>
  <c r="H143" i="1"/>
  <c r="I143" i="1" s="1"/>
  <c r="G143" i="1"/>
  <c r="H142" i="1"/>
  <c r="I142" i="1" s="1"/>
  <c r="G142" i="1"/>
  <c r="H141" i="1"/>
  <c r="I141" i="1" s="1"/>
  <c r="G141" i="1"/>
  <c r="H140" i="1"/>
  <c r="I140" i="1" s="1"/>
  <c r="G140" i="1"/>
  <c r="H139" i="1"/>
  <c r="I139" i="1" s="1"/>
  <c r="G139" i="1"/>
  <c r="H138" i="1"/>
  <c r="I138" i="1" s="1"/>
  <c r="G138" i="1"/>
  <c r="H137" i="1"/>
  <c r="I137" i="1" s="1"/>
  <c r="G137" i="1"/>
  <c r="H136" i="1"/>
  <c r="I136" i="1" s="1"/>
  <c r="G136" i="1"/>
  <c r="H135" i="1"/>
  <c r="I135" i="1" s="1"/>
  <c r="G135" i="1"/>
  <c r="H133" i="1"/>
  <c r="I133" i="1" s="1"/>
  <c r="G133" i="1"/>
  <c r="H132" i="1"/>
  <c r="I132" i="1" s="1"/>
  <c r="G132" i="1"/>
  <c r="H131" i="1"/>
  <c r="I131" i="1" s="1"/>
  <c r="G131" i="1"/>
  <c r="H130" i="1"/>
  <c r="I130" i="1" s="1"/>
  <c r="G130" i="1"/>
  <c r="H129" i="1"/>
  <c r="I129" i="1" s="1"/>
  <c r="G129" i="1"/>
  <c r="H128" i="1"/>
  <c r="I128" i="1" s="1"/>
  <c r="G128" i="1"/>
  <c r="H127" i="1"/>
  <c r="I127" i="1" s="1"/>
  <c r="G127" i="1"/>
  <c r="H126" i="1"/>
  <c r="I126" i="1" s="1"/>
  <c r="G126" i="1"/>
  <c r="H125" i="1"/>
  <c r="I125" i="1" s="1"/>
  <c r="G125" i="1"/>
  <c r="H123" i="1"/>
  <c r="I123" i="1" s="1"/>
  <c r="G123" i="1"/>
  <c r="H122" i="1"/>
  <c r="I122" i="1" s="1"/>
  <c r="G122" i="1"/>
  <c r="H121" i="1"/>
  <c r="I121" i="1" s="1"/>
  <c r="G121" i="1"/>
  <c r="H120" i="1"/>
  <c r="I120" i="1" s="1"/>
  <c r="G120" i="1"/>
  <c r="H119" i="1"/>
  <c r="I119" i="1" s="1"/>
  <c r="G119" i="1"/>
  <c r="H118" i="1"/>
  <c r="I118" i="1" s="1"/>
  <c r="G118" i="1"/>
  <c r="H117" i="1"/>
  <c r="I117" i="1" s="1"/>
  <c r="G117" i="1"/>
  <c r="H116" i="1"/>
  <c r="I116" i="1" s="1"/>
  <c r="G116" i="1"/>
  <c r="H115" i="1"/>
  <c r="I115" i="1" s="1"/>
  <c r="G115" i="1"/>
  <c r="H114" i="1"/>
  <c r="I114" i="1" s="1"/>
  <c r="G114" i="1"/>
  <c r="H113" i="1"/>
  <c r="I113" i="1" s="1"/>
  <c r="G113" i="1"/>
  <c r="H112" i="1"/>
  <c r="I112" i="1" s="1"/>
  <c r="G112" i="1"/>
  <c r="H111" i="1"/>
  <c r="I111" i="1" s="1"/>
  <c r="G111" i="1"/>
  <c r="H110" i="1"/>
  <c r="I110" i="1" s="1"/>
  <c r="G110" i="1"/>
  <c r="H109" i="1"/>
  <c r="I109" i="1" s="1"/>
  <c r="G109" i="1"/>
  <c r="H107" i="1"/>
  <c r="I107" i="1" s="1"/>
  <c r="G107" i="1"/>
  <c r="H106" i="1"/>
  <c r="I106" i="1" s="1"/>
  <c r="G106" i="1"/>
  <c r="H105" i="1"/>
  <c r="I105" i="1" s="1"/>
  <c r="G105" i="1"/>
  <c r="H104" i="1"/>
  <c r="I104" i="1" s="1"/>
  <c r="G104" i="1"/>
  <c r="H102" i="1"/>
  <c r="I102" i="1" s="1"/>
  <c r="G102" i="1"/>
  <c r="H101" i="1"/>
  <c r="I101" i="1" s="1"/>
  <c r="G101" i="1"/>
  <c r="H100" i="1"/>
  <c r="I100" i="1" s="1"/>
  <c r="G100" i="1"/>
  <c r="H99" i="1"/>
  <c r="I99" i="1" s="1"/>
  <c r="G99" i="1"/>
  <c r="H98" i="1"/>
  <c r="I98" i="1" s="1"/>
  <c r="G98" i="1"/>
  <c r="H97" i="1"/>
  <c r="I97" i="1" s="1"/>
  <c r="G97" i="1"/>
  <c r="H95" i="1"/>
  <c r="I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 s="1"/>
  <c r="G91" i="1"/>
  <c r="H90" i="1"/>
  <c r="I90" i="1" s="1"/>
  <c r="G90" i="1"/>
  <c r="H89" i="1"/>
  <c r="I89" i="1" s="1"/>
  <c r="G89" i="1"/>
  <c r="H88" i="1"/>
  <c r="I88" i="1" s="1"/>
  <c r="G88" i="1"/>
  <c r="H87" i="1"/>
  <c r="I87" i="1" s="1"/>
  <c r="G87" i="1"/>
  <c r="H85" i="1"/>
  <c r="I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79" i="1"/>
  <c r="I79" i="1" s="1"/>
  <c r="G79" i="1"/>
  <c r="H78" i="1"/>
  <c r="I78" i="1" s="1"/>
  <c r="G78" i="1"/>
  <c r="H77" i="1"/>
  <c r="I77" i="1" s="1"/>
  <c r="G77" i="1"/>
  <c r="H76" i="1"/>
  <c r="I76" i="1" s="1"/>
  <c r="G76" i="1"/>
  <c r="H74" i="1"/>
  <c r="I74" i="1" s="1"/>
  <c r="G74" i="1"/>
  <c r="H73" i="1"/>
  <c r="I73" i="1" s="1"/>
  <c r="G73" i="1"/>
  <c r="H72" i="1"/>
  <c r="I72" i="1" s="1"/>
  <c r="G72" i="1"/>
  <c r="H71" i="1"/>
  <c r="I71" i="1" s="1"/>
  <c r="G71" i="1"/>
  <c r="H70" i="1"/>
  <c r="I70" i="1" s="1"/>
  <c r="G70" i="1"/>
  <c r="H68" i="1"/>
  <c r="I68" i="1" s="1"/>
  <c r="G68" i="1"/>
  <c r="H67" i="1"/>
  <c r="I67" i="1" s="1"/>
  <c r="G67" i="1"/>
  <c r="H66" i="1"/>
  <c r="I66" i="1" s="1"/>
  <c r="G66" i="1"/>
  <c r="H65" i="1"/>
  <c r="I65" i="1" s="1"/>
  <c r="G65" i="1"/>
  <c r="H64" i="1"/>
  <c r="I64" i="1" s="1"/>
  <c r="G64" i="1"/>
  <c r="H62" i="1"/>
  <c r="I62" i="1" s="1"/>
  <c r="G62" i="1"/>
  <c r="H61" i="1"/>
  <c r="I61" i="1" s="1"/>
  <c r="G61" i="1"/>
  <c r="H60" i="1"/>
  <c r="I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G55" i="1"/>
  <c r="H53" i="1"/>
  <c r="I53" i="1" s="1"/>
  <c r="G53" i="1"/>
  <c r="H52" i="1"/>
  <c r="I52" i="1" s="1"/>
  <c r="G52" i="1"/>
  <c r="H51" i="1"/>
  <c r="I51" i="1" s="1"/>
  <c r="G51" i="1"/>
  <c r="H50" i="1"/>
  <c r="I50" i="1" s="1"/>
  <c r="G50" i="1"/>
  <c r="H49" i="1"/>
  <c r="I49" i="1" s="1"/>
  <c r="G49" i="1"/>
  <c r="H48" i="1"/>
  <c r="I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1" i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4" i="1"/>
  <c r="I34" i="1" s="1"/>
  <c r="G34" i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 s="1"/>
  <c r="G23" i="1"/>
  <c r="H22" i="1"/>
  <c r="I22" i="1" s="1"/>
  <c r="G22" i="1"/>
  <c r="H21" i="1"/>
  <c r="I21" i="1" s="1"/>
  <c r="G21" i="1"/>
  <c r="H20" i="1"/>
  <c r="I20" i="1" s="1"/>
  <c r="G20" i="1"/>
  <c r="H18" i="1"/>
  <c r="I18" i="1" s="1"/>
  <c r="G18" i="1"/>
  <c r="H17" i="1"/>
  <c r="I17" i="1" s="1"/>
  <c r="G17" i="1"/>
  <c r="H16" i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I11" i="1" s="1"/>
  <c r="G11" i="1"/>
  <c r="H10" i="1"/>
  <c r="I10" i="1" s="1"/>
  <c r="G10" i="1"/>
  <c r="H9" i="1"/>
  <c r="I9" i="1" s="1"/>
  <c r="G9" i="1"/>
  <c r="H8" i="1"/>
  <c r="I8" i="1" s="1"/>
  <c r="G8" i="1"/>
  <c r="H7" i="1"/>
  <c r="G7" i="1"/>
  <c r="C286" i="1"/>
  <c r="E286" i="1" s="1"/>
  <c r="C285" i="1"/>
  <c r="E285" i="1" s="1"/>
  <c r="C284" i="1"/>
  <c r="E284" i="1" s="1"/>
  <c r="C283" i="1"/>
  <c r="E283" i="1" s="1"/>
  <c r="C282" i="1"/>
  <c r="E282" i="1" s="1"/>
  <c r="C281" i="1"/>
  <c r="E281" i="1" s="1"/>
  <c r="C280" i="1"/>
  <c r="E280" i="1" s="1"/>
  <c r="C279" i="1"/>
  <c r="E279" i="1" s="1"/>
  <c r="C278" i="1"/>
  <c r="E278" i="1" s="1"/>
  <c r="C277" i="1"/>
  <c r="E277" i="1" s="1"/>
  <c r="C276" i="1"/>
  <c r="E276" i="1" s="1"/>
  <c r="C274" i="1"/>
  <c r="E274" i="1" s="1"/>
  <c r="C273" i="1"/>
  <c r="E273" i="1" s="1"/>
  <c r="C272" i="1"/>
  <c r="E272" i="1" s="1"/>
  <c r="C271" i="1"/>
  <c r="E271" i="1" s="1"/>
  <c r="C270" i="1"/>
  <c r="E270" i="1" s="1"/>
  <c r="C269" i="1"/>
  <c r="E269" i="1" s="1"/>
  <c r="C268" i="1"/>
  <c r="E268" i="1" s="1"/>
  <c r="C266" i="1"/>
  <c r="E266" i="1" s="1"/>
  <c r="C265" i="1"/>
  <c r="E265" i="1" s="1"/>
  <c r="C264" i="1"/>
  <c r="E264" i="1" s="1"/>
  <c r="C263" i="1"/>
  <c r="E263" i="1" s="1"/>
  <c r="C262" i="1"/>
  <c r="E262" i="1" s="1"/>
  <c r="C261" i="1"/>
  <c r="E261" i="1" s="1"/>
  <c r="C260" i="1"/>
  <c r="E260" i="1" s="1"/>
  <c r="C259" i="1"/>
  <c r="E259" i="1" s="1"/>
  <c r="C258" i="1"/>
  <c r="E258" i="1" s="1"/>
  <c r="C257" i="1"/>
  <c r="E257" i="1" s="1"/>
  <c r="C256" i="1"/>
  <c r="E256" i="1" s="1"/>
  <c r="C255" i="1"/>
  <c r="E255" i="1" s="1"/>
  <c r="C254" i="1"/>
  <c r="E254" i="1" s="1"/>
  <c r="C253" i="1"/>
  <c r="E253" i="1" s="1"/>
  <c r="C251" i="1"/>
  <c r="E251" i="1" s="1"/>
  <c r="C250" i="1"/>
  <c r="E250" i="1" s="1"/>
  <c r="C249" i="1"/>
  <c r="E249" i="1" s="1"/>
  <c r="C248" i="1"/>
  <c r="E248" i="1" s="1"/>
  <c r="C247" i="1"/>
  <c r="E247" i="1" s="1"/>
  <c r="C246" i="1"/>
  <c r="E246" i="1" s="1"/>
  <c r="C245" i="1"/>
  <c r="E245" i="1" s="1"/>
  <c r="C244" i="1"/>
  <c r="E244" i="1" s="1"/>
  <c r="C243" i="1"/>
  <c r="E243" i="1" s="1"/>
  <c r="C242" i="1"/>
  <c r="E242" i="1" s="1"/>
  <c r="C241" i="1"/>
  <c r="E241" i="1" s="1"/>
  <c r="C239" i="1"/>
  <c r="C238" i="1"/>
  <c r="C237" i="1"/>
  <c r="C235" i="1"/>
  <c r="E235" i="1" s="1"/>
  <c r="C234" i="1"/>
  <c r="E234" i="1" s="1"/>
  <c r="C233" i="1"/>
  <c r="E233" i="1" s="1"/>
  <c r="C232" i="1"/>
  <c r="E232" i="1" s="1"/>
  <c r="C231" i="1"/>
  <c r="E231" i="1" s="1"/>
  <c r="C230" i="1"/>
  <c r="E230" i="1" s="1"/>
  <c r="C229" i="1"/>
  <c r="E229" i="1" s="1"/>
  <c r="C227" i="1"/>
  <c r="E227" i="1" s="1"/>
  <c r="C226" i="1"/>
  <c r="E226" i="1" s="1"/>
  <c r="C225" i="1"/>
  <c r="E225" i="1" s="1"/>
  <c r="C224" i="1"/>
  <c r="E224" i="1" s="1"/>
  <c r="C223" i="1"/>
  <c r="E223" i="1" s="1"/>
  <c r="C222" i="1"/>
  <c r="E222" i="1" s="1"/>
  <c r="C221" i="1"/>
  <c r="E221" i="1" s="1"/>
  <c r="C220" i="1"/>
  <c r="E220" i="1" s="1"/>
  <c r="C219" i="1"/>
  <c r="E219" i="1" s="1"/>
  <c r="C218" i="1"/>
  <c r="E218" i="1" s="1"/>
  <c r="C217" i="1"/>
  <c r="E217" i="1" s="1"/>
  <c r="C216" i="1"/>
  <c r="E216" i="1" s="1"/>
  <c r="C215" i="1"/>
  <c r="E215" i="1" s="1"/>
  <c r="C214" i="1"/>
  <c r="E214" i="1" s="1"/>
  <c r="C213" i="1"/>
  <c r="E213" i="1" s="1"/>
  <c r="C212" i="1"/>
  <c r="E212" i="1" s="1"/>
  <c r="C211" i="1"/>
  <c r="E211" i="1" s="1"/>
  <c r="C210" i="1"/>
  <c r="E210" i="1" s="1"/>
  <c r="C209" i="1"/>
  <c r="E209" i="1" s="1"/>
  <c r="C207" i="1"/>
  <c r="E207" i="1" s="1"/>
  <c r="C206" i="1"/>
  <c r="E206" i="1" s="1"/>
  <c r="C205" i="1"/>
  <c r="E205" i="1" s="1"/>
  <c r="C203" i="1"/>
  <c r="E203" i="1" s="1"/>
  <c r="C202" i="1"/>
  <c r="E202" i="1" s="1"/>
  <c r="C201" i="1"/>
  <c r="E201" i="1" s="1"/>
  <c r="C200" i="1"/>
  <c r="E200" i="1" s="1"/>
  <c r="C198" i="1"/>
  <c r="E198" i="1" s="1"/>
  <c r="C197" i="1"/>
  <c r="E197" i="1" s="1"/>
  <c r="C196" i="1"/>
  <c r="E196" i="1" s="1"/>
  <c r="C195" i="1"/>
  <c r="E195" i="1" s="1"/>
  <c r="C194" i="1"/>
  <c r="E194" i="1" s="1"/>
  <c r="C193" i="1"/>
  <c r="E193" i="1" s="1"/>
  <c r="C192" i="1"/>
  <c r="E192" i="1" s="1"/>
  <c r="C191" i="1"/>
  <c r="E191" i="1" s="1"/>
  <c r="C190" i="1"/>
  <c r="E190" i="1" s="1"/>
  <c r="C189" i="1"/>
  <c r="E189" i="1" s="1"/>
  <c r="C188" i="1"/>
  <c r="E188" i="1" s="1"/>
  <c r="C187" i="1"/>
  <c r="E187" i="1" s="1"/>
  <c r="C186" i="1"/>
  <c r="E186" i="1" s="1"/>
  <c r="C185" i="1"/>
  <c r="E185" i="1" s="1"/>
  <c r="C184" i="1"/>
  <c r="E184" i="1" s="1"/>
  <c r="C183" i="1"/>
  <c r="E183" i="1" s="1"/>
  <c r="C182" i="1"/>
  <c r="E182" i="1" s="1"/>
  <c r="C181" i="1"/>
  <c r="E181" i="1" s="1"/>
  <c r="C180" i="1"/>
  <c r="E180" i="1" s="1"/>
  <c r="C178" i="1"/>
  <c r="E178" i="1" s="1"/>
  <c r="C177" i="1"/>
  <c r="E177" i="1" s="1"/>
  <c r="C176" i="1"/>
  <c r="E176" i="1" s="1"/>
  <c r="C175" i="1"/>
  <c r="E175" i="1" s="1"/>
  <c r="C174" i="1"/>
  <c r="E174" i="1" s="1"/>
  <c r="C173" i="1"/>
  <c r="E173" i="1" s="1"/>
  <c r="C171" i="1"/>
  <c r="E171" i="1" s="1"/>
  <c r="C170" i="1"/>
  <c r="E170" i="1" s="1"/>
  <c r="C169" i="1"/>
  <c r="E169" i="1" s="1"/>
  <c r="C168" i="1"/>
  <c r="E168" i="1" s="1"/>
  <c r="C167" i="1"/>
  <c r="E167" i="1" s="1"/>
  <c r="C165" i="1"/>
  <c r="E165" i="1" s="1"/>
  <c r="C164" i="1"/>
  <c r="E164" i="1" s="1"/>
  <c r="C163" i="1"/>
  <c r="E163" i="1" s="1"/>
  <c r="C162" i="1"/>
  <c r="E162" i="1" s="1"/>
  <c r="C161" i="1"/>
  <c r="E161" i="1" s="1"/>
  <c r="C160" i="1"/>
  <c r="E160" i="1" s="1"/>
  <c r="C159" i="1"/>
  <c r="E159" i="1" s="1"/>
  <c r="C158" i="1"/>
  <c r="E158" i="1" s="1"/>
  <c r="C157" i="1"/>
  <c r="E157" i="1" s="1"/>
  <c r="C153" i="1"/>
  <c r="E153" i="1" s="1"/>
  <c r="C152" i="1"/>
  <c r="E152" i="1" s="1"/>
  <c r="C151" i="1"/>
  <c r="E151" i="1" s="1"/>
  <c r="C150" i="1"/>
  <c r="E150" i="1" s="1"/>
  <c r="C149" i="1"/>
  <c r="E149" i="1" s="1"/>
  <c r="C147" i="1"/>
  <c r="E147" i="1" s="1"/>
  <c r="C146" i="1"/>
  <c r="E146" i="1" s="1"/>
  <c r="C145" i="1"/>
  <c r="E145" i="1" s="1"/>
  <c r="C144" i="1"/>
  <c r="E144" i="1" s="1"/>
  <c r="C143" i="1"/>
  <c r="E143" i="1" s="1"/>
  <c r="C142" i="1"/>
  <c r="E142" i="1" s="1"/>
  <c r="C141" i="1"/>
  <c r="E141" i="1" s="1"/>
  <c r="C140" i="1"/>
  <c r="E140" i="1" s="1"/>
  <c r="C139" i="1"/>
  <c r="E139" i="1" s="1"/>
  <c r="C138" i="1"/>
  <c r="E138" i="1" s="1"/>
  <c r="C137" i="1"/>
  <c r="E137" i="1" s="1"/>
  <c r="C136" i="1"/>
  <c r="E136" i="1" s="1"/>
  <c r="C135" i="1"/>
  <c r="E135" i="1" s="1"/>
  <c r="C133" i="1"/>
  <c r="E133" i="1" s="1"/>
  <c r="C132" i="1"/>
  <c r="E132" i="1" s="1"/>
  <c r="C131" i="1"/>
  <c r="E131" i="1" s="1"/>
  <c r="C130" i="1"/>
  <c r="E130" i="1" s="1"/>
  <c r="C129" i="1"/>
  <c r="E129" i="1" s="1"/>
  <c r="C128" i="1"/>
  <c r="E128" i="1" s="1"/>
  <c r="C127" i="1"/>
  <c r="E127" i="1" s="1"/>
  <c r="C126" i="1"/>
  <c r="E126" i="1" s="1"/>
  <c r="C125" i="1"/>
  <c r="E125" i="1" s="1"/>
  <c r="C123" i="1"/>
  <c r="E123" i="1" s="1"/>
  <c r="C122" i="1"/>
  <c r="E122" i="1" s="1"/>
  <c r="C121" i="1"/>
  <c r="E121" i="1" s="1"/>
  <c r="C120" i="1"/>
  <c r="E120" i="1" s="1"/>
  <c r="C119" i="1"/>
  <c r="E119" i="1" s="1"/>
  <c r="C118" i="1"/>
  <c r="E118" i="1" s="1"/>
  <c r="C117" i="1"/>
  <c r="E117" i="1" s="1"/>
  <c r="C116" i="1"/>
  <c r="E116" i="1" s="1"/>
  <c r="C115" i="1"/>
  <c r="E115" i="1" s="1"/>
  <c r="C114" i="1"/>
  <c r="E114" i="1" s="1"/>
  <c r="C113" i="1"/>
  <c r="E113" i="1" s="1"/>
  <c r="C112" i="1"/>
  <c r="E112" i="1" s="1"/>
  <c r="C111" i="1"/>
  <c r="E111" i="1" s="1"/>
  <c r="C110" i="1"/>
  <c r="E110" i="1" s="1"/>
  <c r="C109" i="1"/>
  <c r="E109" i="1" s="1"/>
  <c r="C107" i="1"/>
  <c r="E107" i="1" s="1"/>
  <c r="C106" i="1"/>
  <c r="E106" i="1" s="1"/>
  <c r="C105" i="1"/>
  <c r="E105" i="1" s="1"/>
  <c r="C104" i="1"/>
  <c r="E104" i="1" s="1"/>
  <c r="C102" i="1"/>
  <c r="E102" i="1" s="1"/>
  <c r="C101" i="1"/>
  <c r="E101" i="1" s="1"/>
  <c r="C100" i="1"/>
  <c r="E100" i="1" s="1"/>
  <c r="C99" i="1"/>
  <c r="E99" i="1" s="1"/>
  <c r="C98" i="1"/>
  <c r="E98" i="1" s="1"/>
  <c r="C97" i="1"/>
  <c r="E97" i="1" s="1"/>
  <c r="C95" i="1"/>
  <c r="E95" i="1" s="1"/>
  <c r="C94" i="1"/>
  <c r="E94" i="1" s="1"/>
  <c r="C93" i="1"/>
  <c r="E93" i="1" s="1"/>
  <c r="C92" i="1"/>
  <c r="E92" i="1" s="1"/>
  <c r="C91" i="1"/>
  <c r="E91" i="1" s="1"/>
  <c r="C90" i="1"/>
  <c r="E90" i="1" s="1"/>
  <c r="C89" i="1"/>
  <c r="E89" i="1" s="1"/>
  <c r="C88" i="1"/>
  <c r="E88" i="1" s="1"/>
  <c r="C87" i="1"/>
  <c r="E87" i="1" s="1"/>
  <c r="C85" i="1"/>
  <c r="E85" i="1" s="1"/>
  <c r="C84" i="1"/>
  <c r="E84" i="1" s="1"/>
  <c r="C83" i="1"/>
  <c r="E83" i="1" s="1"/>
  <c r="C82" i="1"/>
  <c r="E82" i="1" s="1"/>
  <c r="C81" i="1"/>
  <c r="E81" i="1" s="1"/>
  <c r="C79" i="1"/>
  <c r="E79" i="1" s="1"/>
  <c r="C78" i="1"/>
  <c r="E78" i="1" s="1"/>
  <c r="C77" i="1"/>
  <c r="E77" i="1" s="1"/>
  <c r="C76" i="1"/>
  <c r="E76" i="1" s="1"/>
  <c r="C74" i="1"/>
  <c r="E74" i="1" s="1"/>
  <c r="C73" i="1"/>
  <c r="E73" i="1" s="1"/>
  <c r="C72" i="1"/>
  <c r="E72" i="1" s="1"/>
  <c r="C71" i="1"/>
  <c r="E71" i="1" s="1"/>
  <c r="C70" i="1"/>
  <c r="E70" i="1" s="1"/>
  <c r="C68" i="1"/>
  <c r="E68" i="1" s="1"/>
  <c r="C67" i="1"/>
  <c r="E67" i="1" s="1"/>
  <c r="C66" i="1"/>
  <c r="E66" i="1" s="1"/>
  <c r="C65" i="1"/>
  <c r="E65" i="1" s="1"/>
  <c r="C64" i="1"/>
  <c r="E64" i="1" s="1"/>
  <c r="C62" i="1"/>
  <c r="E62" i="1" s="1"/>
  <c r="C61" i="1"/>
  <c r="E61" i="1" s="1"/>
  <c r="C60" i="1"/>
  <c r="E60" i="1" s="1"/>
  <c r="C59" i="1"/>
  <c r="E59" i="1" s="1"/>
  <c r="C58" i="1"/>
  <c r="E58" i="1" s="1"/>
  <c r="C57" i="1"/>
  <c r="E57" i="1" s="1"/>
  <c r="C56" i="1"/>
  <c r="E56" i="1" s="1"/>
  <c r="C55" i="1"/>
  <c r="E55" i="1" s="1"/>
  <c r="C53" i="1"/>
  <c r="E53" i="1" s="1"/>
  <c r="C52" i="1"/>
  <c r="E52" i="1" s="1"/>
  <c r="C51" i="1"/>
  <c r="E51" i="1" s="1"/>
  <c r="C50" i="1"/>
  <c r="E50" i="1" s="1"/>
  <c r="C49" i="1"/>
  <c r="E49" i="1" s="1"/>
  <c r="C48" i="1"/>
  <c r="E48" i="1" s="1"/>
  <c r="C47" i="1"/>
  <c r="E47" i="1" s="1"/>
  <c r="C46" i="1"/>
  <c r="E46" i="1" s="1"/>
  <c r="C45" i="1"/>
  <c r="E45" i="1" s="1"/>
  <c r="C44" i="1"/>
  <c r="E44" i="1" s="1"/>
  <c r="C43" i="1"/>
  <c r="E43" i="1" s="1"/>
  <c r="C41" i="1"/>
  <c r="E41" i="1" s="1"/>
  <c r="C40" i="1"/>
  <c r="E40" i="1" s="1"/>
  <c r="C39" i="1"/>
  <c r="E39" i="1" s="1"/>
  <c r="C38" i="1"/>
  <c r="E38" i="1" s="1"/>
  <c r="C37" i="1"/>
  <c r="E37" i="1" s="1"/>
  <c r="C36" i="1"/>
  <c r="E36" i="1" s="1"/>
  <c r="C35" i="1"/>
  <c r="E35" i="1" s="1"/>
  <c r="C34" i="1"/>
  <c r="E34" i="1" s="1"/>
  <c r="C33" i="1"/>
  <c r="E33" i="1" s="1"/>
  <c r="C32" i="1"/>
  <c r="E32" i="1" s="1"/>
  <c r="C31" i="1"/>
  <c r="E31" i="1" s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3" i="1"/>
  <c r="E23" i="1" s="1"/>
  <c r="C22" i="1"/>
  <c r="E22" i="1" s="1"/>
  <c r="C21" i="1"/>
  <c r="E21" i="1" s="1"/>
  <c r="C20" i="1"/>
  <c r="E20" i="1" s="1"/>
  <c r="C18" i="1"/>
  <c r="E18" i="1" s="1"/>
  <c r="C17" i="1"/>
  <c r="E17" i="1" s="1"/>
  <c r="C16" i="1"/>
  <c r="E16" i="1" s="1"/>
  <c r="C15" i="1"/>
  <c r="E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E8" i="1" s="1"/>
  <c r="C7" i="1"/>
  <c r="I63" i="1" l="1"/>
  <c r="I69" i="1"/>
  <c r="I86" i="1"/>
  <c r="I205" i="1"/>
  <c r="I206" i="1"/>
  <c r="I207" i="1"/>
  <c r="I236" i="1"/>
  <c r="B295" i="1"/>
  <c r="I7" i="1"/>
  <c r="I19" i="1"/>
  <c r="E287" i="1"/>
  <c r="E239" i="1"/>
  <c r="E238" i="1"/>
  <c r="E237" i="1"/>
  <c r="E7" i="1"/>
  <c r="B293" i="1" l="1"/>
  <c r="B296" i="1"/>
  <c r="B294" i="1"/>
  <c r="E288" i="1"/>
  <c r="B297" i="1"/>
  <c r="E289" i="1" l="1"/>
  <c r="E290" i="1" s="1"/>
</calcChain>
</file>

<file path=xl/sharedStrings.xml><?xml version="1.0" encoding="utf-8"?>
<sst xmlns="http://schemas.openxmlformats.org/spreadsheetml/2006/main" count="1803" uniqueCount="1421">
  <si>
    <t>FASTPIPE RIGID SYSTEM</t>
  </si>
  <si>
    <t>NAME</t>
  </si>
  <si>
    <t>www.rapidairproducts.com</t>
  </si>
  <si>
    <t>DATE</t>
  </si>
  <si>
    <t>info@rapidairproducts.com</t>
  </si>
  <si>
    <t>QUOTE FILE NAME</t>
  </si>
  <si>
    <t>PH 800-954-3310</t>
  </si>
  <si>
    <t>QTY</t>
  </si>
  <si>
    <t>Pipe</t>
  </si>
  <si>
    <t>Parts list for 3/4-2"  (3"-6" also available)</t>
  </si>
  <si>
    <t>Part number</t>
  </si>
  <si>
    <t>PRICE</t>
  </si>
  <si>
    <t>HERE</t>
  </si>
  <si>
    <t>TOTAL</t>
  </si>
  <si>
    <t>SIZE</t>
  </si>
  <si>
    <t>LBS</t>
  </si>
  <si>
    <t>F1000</t>
  </si>
  <si>
    <t>3/4"</t>
  </si>
  <si>
    <t>F2000</t>
  </si>
  <si>
    <t>1"</t>
  </si>
  <si>
    <t>F4000</t>
  </si>
  <si>
    <t>1 1/2"</t>
  </si>
  <si>
    <t>F5000</t>
  </si>
  <si>
    <t>2"</t>
  </si>
  <si>
    <t>F1000Green</t>
  </si>
  <si>
    <t>F2000Green</t>
  </si>
  <si>
    <t>F4000Green</t>
  </si>
  <si>
    <t>F5000Green</t>
  </si>
  <si>
    <t>F1863</t>
  </si>
  <si>
    <t>F2863</t>
  </si>
  <si>
    <t>F4863</t>
  </si>
  <si>
    <t xml:space="preserve">    PIPE CLIP</t>
  </si>
  <si>
    <t xml:space="preserve">                                                                      MOUNTING  - SUPPORT PIPE EVERY 10FT AND ONE SIDE OF FITTING</t>
  </si>
  <si>
    <t>F1022-10</t>
  </si>
  <si>
    <t>F2022-10</t>
  </si>
  <si>
    <t>F4022-10</t>
  </si>
  <si>
    <t>F5022-10</t>
  </si>
  <si>
    <t xml:space="preserve">                           THREADED ROD    </t>
  </si>
  <si>
    <t>F0028</t>
  </si>
  <si>
    <t>3/8"</t>
  </si>
  <si>
    <t>F0029</t>
  </si>
  <si>
    <t xml:space="preserve">   BEAM CLAMP                                   </t>
  </si>
  <si>
    <t>F0018</t>
  </si>
  <si>
    <t>F0019</t>
  </si>
  <si>
    <t>3/4-1"</t>
  </si>
  <si>
    <t>F0020</t>
  </si>
  <si>
    <t xml:space="preserve">HANGER       </t>
  </si>
  <si>
    <t>F0024</t>
  </si>
  <si>
    <t>F0017</t>
  </si>
  <si>
    <t xml:space="preserve">STRUT CLAMP   </t>
  </si>
  <si>
    <t>F0022</t>
  </si>
  <si>
    <t>F0023</t>
  </si>
  <si>
    <t>F0025</t>
  </si>
  <si>
    <t xml:space="preserve">                              CANTILEVER  </t>
  </si>
  <si>
    <t xml:space="preserve">                                     ARM</t>
  </si>
  <si>
    <t>F0021</t>
  </si>
  <si>
    <t>UNIONS</t>
  </si>
  <si>
    <t>F1002</t>
  </si>
  <si>
    <t>F2002</t>
  </si>
  <si>
    <t>F4002</t>
  </si>
  <si>
    <t>F5002</t>
  </si>
  <si>
    <t>F2121</t>
  </si>
  <si>
    <t>F4223</t>
  </si>
  <si>
    <t>F4221</t>
  </si>
  <si>
    <t>F5223</t>
  </si>
  <si>
    <t>F5221</t>
  </si>
  <si>
    <t>F5421</t>
  </si>
  <si>
    <t>ELBOWS</t>
  </si>
  <si>
    <t>F1003</t>
  </si>
  <si>
    <t>F2003</t>
  </si>
  <si>
    <t>F4003</t>
  </si>
  <si>
    <t>F5003</t>
  </si>
  <si>
    <t>F2004</t>
  </si>
  <si>
    <t>F4004</t>
  </si>
  <si>
    <t>1-1/2"</t>
  </si>
  <si>
    <t>F5004</t>
  </si>
  <si>
    <t>REDUCING ELBOW</t>
  </si>
  <si>
    <t>F1073</t>
  </si>
  <si>
    <t>F1093</t>
  </si>
  <si>
    <t>F2073</t>
  </si>
  <si>
    <t>F2093</t>
  </si>
  <si>
    <t>F2083</t>
  </si>
  <si>
    <t>TEE'S</t>
  </si>
  <si>
    <t>F1005</t>
  </si>
  <si>
    <t>F2005</t>
  </si>
  <si>
    <t>F4005</t>
  </si>
  <si>
    <t>F5005</t>
  </si>
  <si>
    <t xml:space="preserve">     CROSS        available March 2019</t>
  </si>
  <si>
    <t>F1051</t>
  </si>
  <si>
    <t>F2051</t>
  </si>
  <si>
    <t>F4051</t>
  </si>
  <si>
    <t>F5051</t>
  </si>
  <si>
    <t xml:space="preserve">                            REDUCING TEE'S           MAIN PIPE      DROP PIPE</t>
  </si>
  <si>
    <t>F2107</t>
  </si>
  <si>
    <t>F4206</t>
  </si>
  <si>
    <t>F4207</t>
  </si>
  <si>
    <t>F5206</t>
  </si>
  <si>
    <t>F5207</t>
  </si>
  <si>
    <t xml:space="preserve">                                      REDUCING TEE'S             MAIN PIPE      DROP FEMALE NPT</t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</si>
  <si>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</si>
  <si>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</si>
  <si>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</si>
  <si>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</si>
  <si>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</si>
  <si>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</si>
  <si>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</si>
  <si>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</si>
  <si>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</si>
  <si>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 xml:space="preserve">                                                                    EXPANSION JOINTS  see instructions when needed</t>
  </si>
  <si>
    <t>F0615</t>
  </si>
  <si>
    <t>F0616</t>
  </si>
  <si>
    <t>F0617</t>
  </si>
  <si>
    <t xml:space="preserve">     INLINE VALVES</t>
  </si>
  <si>
    <t>F1111</t>
  </si>
  <si>
    <t>F2222</t>
  </si>
  <si>
    <t>F4444</t>
  </si>
  <si>
    <t>F5555</t>
  </si>
  <si>
    <t xml:space="preserve">                                                   SADDLES                MAIN PIPE      DROP FEMALE NPT</t>
  </si>
  <si>
    <t>F2210</t>
  </si>
  <si>
    <t>F4110</t>
  </si>
  <si>
    <t>F4210</t>
  </si>
  <si>
    <t>F5110</t>
  </si>
  <si>
    <t>F5210</t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</si>
  <si>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</si>
  <si>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</si>
  <si>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</si>
  <si>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</si>
  <si>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</si>
  <si>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</si>
  <si>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</si>
  <si>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</si>
  <si>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</si>
  <si>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 xml:space="preserve">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</si>
  <si>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</si>
  <si>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</si>
  <si>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</si>
  <si>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</si>
  <si>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</si>
  <si>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</si>
  <si>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</si>
  <si>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</si>
  <si>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</si>
  <si>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 xml:space="preserve">                           FEMALE THREADED ADAPTERS</t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</si>
  <si>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</si>
  <si>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</si>
  <si>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</si>
  <si>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</si>
  <si>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</si>
  <si>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</si>
  <si>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</si>
  <si>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</si>
  <si>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</si>
  <si>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>END CAPS</t>
  </si>
  <si>
    <t>F1006</t>
  </si>
  <si>
    <t>F2006</t>
  </si>
  <si>
    <t>F4006</t>
  </si>
  <si>
    <t>F5006</t>
  </si>
  <si>
    <t xml:space="preserve">    WALL OUTLETS</t>
  </si>
  <si>
    <t>F1024</t>
  </si>
  <si>
    <t>F2024</t>
  </si>
  <si>
    <t>F1024V</t>
  </si>
  <si>
    <t>F2024V</t>
  </si>
  <si>
    <t xml:space="preserve">              THRU-WALL OUTLETS</t>
  </si>
  <si>
    <t>F1024W</t>
  </si>
  <si>
    <t>F2024W</t>
  </si>
  <si>
    <t xml:space="preserve">                               SAFETY COUPLERS - Industrial Style M</t>
  </si>
  <si>
    <t>K7220</t>
  </si>
  <si>
    <t>K7221</t>
  </si>
  <si>
    <t>K7241</t>
  </si>
  <si>
    <t>K5226</t>
  </si>
  <si>
    <t>TOOLS AND MISC.</t>
  </si>
  <si>
    <t>F0136</t>
  </si>
  <si>
    <t>F0137</t>
  </si>
  <si>
    <t>F0138</t>
  </si>
  <si>
    <t>F0145</t>
  </si>
  <si>
    <t>F1020</t>
  </si>
  <si>
    <t>F2020</t>
  </si>
  <si>
    <t>F4020</t>
  </si>
  <si>
    <t>F5020</t>
  </si>
  <si>
    <t>F0142</t>
  </si>
  <si>
    <t>F0141</t>
  </si>
  <si>
    <t>F0140</t>
  </si>
  <si>
    <t>FI0148</t>
  </si>
  <si>
    <t>F0139</t>
  </si>
  <si>
    <t>F0043</t>
  </si>
  <si>
    <t>F0044</t>
  </si>
  <si>
    <t>SPARE PARTS</t>
  </si>
  <si>
    <t>F1076</t>
  </si>
  <si>
    <t>F2076</t>
  </si>
  <si>
    <t>F4076</t>
  </si>
  <si>
    <t>F5076</t>
  </si>
  <si>
    <t>SADDLE DROP REPLACEMENT GASKET</t>
  </si>
  <si>
    <t>F2210C</t>
  </si>
  <si>
    <t>Saddle drop gasket</t>
  </si>
  <si>
    <t>F4210C</t>
  </si>
  <si>
    <t>Saddle drop gasket  same for 1-1/2" and 3" saddles</t>
  </si>
  <si>
    <t>F5210C</t>
  </si>
  <si>
    <t>MAXLINE FLEXIBLE SYSTEM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</si>
  <si>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</si>
  <si>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</si>
  <si>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</si>
  <si>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</si>
  <si>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</si>
  <si>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</si>
  <si>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</si>
  <si>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</si>
  <si>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</si>
  <si>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</si>
  <si>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</si>
  <si>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</si>
  <si>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</si>
  <si>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</si>
  <si>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M7510W</t>
  </si>
  <si>
    <t>M8201V</t>
  </si>
  <si>
    <t xml:space="preserve">                 RUBBER JUMPER HOSES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</si>
  <si>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</si>
  <si>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</si>
  <si>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</si>
  <si>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</si>
  <si>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</si>
  <si>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</si>
  <si>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</si>
  <si>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BRAIDED STAINLESS STEEL</t>
  </si>
  <si>
    <t>F0225</t>
  </si>
  <si>
    <t>F0226</t>
  </si>
  <si>
    <t>F0227</t>
  </si>
  <si>
    <t xml:space="preserve">             FILTER/REGULATORS</t>
  </si>
  <si>
    <t>K93215</t>
  </si>
  <si>
    <t>K93216</t>
  </si>
  <si>
    <t>K93217</t>
  </si>
  <si>
    <t>K93218</t>
  </si>
  <si>
    <t>C-4200</t>
  </si>
  <si>
    <t>K96050</t>
  </si>
  <si>
    <t>K96075</t>
  </si>
  <si>
    <t xml:space="preserve">   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</si>
  <si>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</si>
  <si>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</si>
  <si>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</si>
  <si>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</si>
  <si>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</si>
  <si>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</si>
  <si>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</si>
  <si>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</si>
  <si>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</si>
  <si>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</si>
  <si>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</si>
  <si>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</si>
  <si>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</si>
  <si>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>HOSE REELS</t>
  </si>
  <si>
    <t>R-03050</t>
  </si>
  <si>
    <t>R-03075</t>
  </si>
  <si>
    <t>R-05050</t>
  </si>
  <si>
    <t>R-SB03050</t>
  </si>
  <si>
    <t>R-SB05050</t>
  </si>
  <si>
    <t>MISCELLANEOUS</t>
  </si>
  <si>
    <t>SHIPPING</t>
  </si>
  <si>
    <t>SHIPPING - ship rate based on fully commercial delivery/semi access, no added services, freight subject to change</t>
  </si>
  <si>
    <t>Purchases made for these goods subject to Terms &amp; Conditions of Sale/Limited Warranty found @ rapidairproducts.com     Applicable sales tax added at time of purchase.</t>
  </si>
  <si>
    <t>10% LARGE ORDER DISCOUNT IF APPLICABLE ON PARTS</t>
  </si>
  <si>
    <t>GRAND TOTAL</t>
  </si>
  <si>
    <t xml:space="preserve">QUOTE GOOD FOR 30 DAYS </t>
  </si>
  <si>
    <t>WEIGHTS LBS</t>
  </si>
  <si>
    <t xml:space="preserve">PIPE(7') </t>
  </si>
  <si>
    <t>PIPE(20')</t>
  </si>
  <si>
    <t>THREADED ROD</t>
  </si>
  <si>
    <t>FITTINGS</t>
  </si>
  <si>
    <t>Quoted Carrier</t>
  </si>
  <si>
    <t>OD</t>
  </si>
  <si>
    <t>WEIGHT</t>
  </si>
  <si>
    <t>RAPIDAIR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</si>
  <si>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</si>
  <si>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</si>
  <si>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</si>
  <si>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</si>
  <si>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</si>
  <si>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</si>
  <si>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</si>
  <si>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</si>
  <si>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</si>
  <si>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</si>
  <si>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</si>
  <si>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</si>
  <si>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</si>
  <si>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</si>
  <si>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</si>
  <si>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</si>
  <si>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BS-SILVER01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</si>
  <si>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</si>
  <si>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</si>
  <si>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</si>
  <si>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</si>
  <si>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</si>
  <si>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</si>
  <si>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</si>
  <si>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</si>
  <si>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</si>
  <si>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</si>
  <si>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</si>
  <si>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</si>
  <si>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</si>
  <si>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</si>
  <si>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</si>
  <si>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</si>
  <si>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</si>
  <si>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</si>
  <si>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</si>
  <si>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</si>
  <si>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</si>
  <si>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</si>
  <si>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</si>
  <si>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</si>
  <si>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</si>
  <si>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</si>
  <si>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</si>
  <si>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</si>
  <si>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</si>
  <si>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</si>
  <si>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</si>
  <si>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</si>
  <si>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</si>
  <si>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</si>
  <si>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</si>
  <si>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</si>
  <si>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</si>
  <si>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</si>
  <si>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</si>
  <si>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</si>
  <si>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</si>
  <si>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</si>
  <si>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</si>
  <si>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</si>
  <si>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</si>
  <si>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</si>
  <si>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</si>
  <si>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</si>
  <si>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</si>
  <si>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</si>
  <si>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</si>
  <si>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</si>
  <si>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</si>
  <si>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</si>
  <si>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</si>
  <si>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</si>
  <si>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</si>
  <si>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</si>
  <si>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</si>
  <si>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</si>
  <si>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</si>
  <si>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</si>
  <si>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</si>
  <si>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</si>
  <si>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</si>
  <si>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</si>
  <si>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</si>
  <si>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</si>
  <si>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</si>
  <si>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</si>
  <si>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</si>
  <si>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</si>
  <si>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</si>
  <si>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</si>
  <si>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</si>
  <si>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</si>
  <si>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</si>
  <si>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</si>
  <si>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</si>
  <si>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</si>
  <si>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</si>
  <si>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</si>
  <si>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</si>
  <si>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</si>
  <si>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</si>
  <si>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</si>
  <si>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</si>
  <si>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</si>
  <si>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</si>
  <si>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</si>
  <si>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</si>
  <si>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</si>
  <si>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</si>
  <si>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</si>
  <si>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</si>
  <si>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</si>
  <si>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</si>
  <si>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</si>
  <si>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</si>
  <si>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</si>
  <si>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</si>
  <si>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</si>
  <si>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</si>
  <si>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</si>
  <si>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</si>
  <si>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</si>
  <si>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</si>
  <si>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</si>
  <si>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</si>
  <si>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</si>
  <si>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CH-108</t>
  </si>
  <si>
    <t>Chemair Cleaner -  16 oz</t>
  </si>
  <si>
    <t>CH-109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</si>
  <si>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</si>
  <si>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</si>
  <si>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</si>
  <si>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</si>
  <si>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</si>
  <si>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</si>
  <si>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</si>
  <si>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</si>
  <si>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</si>
  <si>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</si>
  <si>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</si>
  <si>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</si>
  <si>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</si>
  <si>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</si>
  <si>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CP-3825-20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</si>
  <si>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</si>
  <si>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</si>
  <si>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</si>
  <si>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</si>
  <si>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</si>
  <si>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</si>
  <si>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</si>
  <si>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</si>
  <si>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H-100-75-4</t>
  </si>
  <si>
    <t>H-100-75-5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</si>
  <si>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</si>
  <si>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</si>
  <si>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</si>
  <si>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</si>
  <si>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</si>
  <si>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</si>
  <si>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</si>
  <si>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</si>
  <si>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</si>
  <si>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</si>
  <si>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</si>
  <si>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</si>
  <si>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</si>
  <si>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</si>
  <si>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</si>
  <si>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</si>
  <si>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</si>
  <si>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</si>
  <si>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</si>
  <si>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</si>
  <si>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</si>
  <si>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</si>
  <si>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</si>
  <si>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</si>
  <si>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</si>
  <si>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</si>
  <si>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</si>
  <si>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</si>
  <si>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</si>
  <si>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</si>
  <si>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</si>
  <si>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</si>
  <si>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</si>
  <si>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</si>
  <si>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</si>
  <si>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</si>
  <si>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</si>
  <si>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</si>
  <si>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</si>
  <si>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K2951-FILTER</t>
  </si>
  <si>
    <t>K2952-FILTER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</si>
  <si>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</si>
  <si>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</si>
  <si>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</si>
  <si>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</si>
  <si>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</si>
  <si>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</si>
  <si>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</si>
  <si>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</si>
  <si>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</si>
  <si>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</si>
  <si>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</si>
  <si>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</si>
  <si>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</si>
  <si>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</si>
  <si>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</si>
  <si>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</si>
  <si>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</si>
  <si>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</si>
  <si>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</si>
  <si>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</si>
  <si>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</si>
  <si>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</si>
  <si>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</si>
  <si>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</si>
  <si>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</si>
  <si>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</si>
  <si>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</si>
  <si>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</si>
  <si>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</si>
  <si>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</si>
  <si>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</si>
  <si>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</si>
  <si>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</si>
  <si>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</si>
  <si>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</si>
  <si>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</si>
  <si>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</si>
  <si>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</si>
  <si>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</si>
  <si>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</si>
  <si>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</si>
  <si>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</si>
  <si>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</si>
  <si>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</si>
  <si>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</si>
  <si>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</si>
  <si>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</si>
  <si>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</si>
  <si>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</si>
  <si>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</si>
  <si>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</si>
  <si>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</si>
  <si>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</si>
  <si>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</si>
  <si>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</si>
  <si>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</si>
  <si>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</si>
  <si>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</si>
  <si>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</si>
  <si>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</si>
  <si>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</si>
  <si>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</si>
  <si>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</si>
  <si>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</si>
  <si>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</si>
  <si>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</si>
  <si>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</si>
  <si>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</si>
  <si>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</si>
  <si>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</si>
  <si>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</si>
  <si>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</si>
  <si>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</si>
  <si>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</si>
  <si>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</si>
  <si>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</si>
  <si>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</si>
  <si>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</si>
  <si>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</si>
  <si>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R-01045</t>
  </si>
  <si>
    <t>ELECTRIC CORD REEL 16 GA X 45 FT, WITH SWIVEL, LEAD IN CORD (3 FT), RATED 10 AMPS AT 120 VOLTS</t>
  </si>
  <si>
    <t>R-05100</t>
  </si>
  <si>
    <t>SWIVEL BRACKET FOR R-03050</t>
  </si>
  <si>
    <t>ST010T062</t>
  </si>
  <si>
    <t>ST035NP100</t>
  </si>
  <si>
    <t>ST068T250</t>
  </si>
  <si>
    <t>F0230</t>
  </si>
  <si>
    <t>3/8 PUSH ON JUMPER HOSE, 3 FT  (1-50610 1/4 nipple, 1-F0243 1/4 fem, 1-F0242 1/2 male, instructions)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</si>
  <si>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</si>
  <si>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</si>
  <si>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</si>
  <si>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</si>
  <si>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</si>
  <si>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</si>
  <si>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</si>
  <si>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</si>
  <si>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</si>
  <si>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</si>
  <si>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</si>
  <si>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</si>
  <si>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</si>
  <si>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</si>
  <si>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</si>
  <si>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</si>
  <si>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</si>
  <si>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</si>
  <si>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</si>
  <si>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</si>
  <si>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</si>
  <si>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</si>
  <si>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</si>
  <si>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</si>
  <si>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</si>
  <si>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</si>
  <si>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</si>
  <si>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</si>
  <si>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</si>
  <si>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</si>
  <si>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</si>
  <si>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</si>
  <si>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</si>
  <si>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</si>
  <si>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</si>
  <si>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</si>
  <si>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</si>
  <si>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</si>
  <si>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</si>
  <si>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</si>
  <si>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</si>
  <si>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</si>
  <si>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</si>
  <si>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</si>
  <si>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</si>
  <si>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</si>
  <si>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</si>
  <si>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</si>
  <si>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</si>
  <si>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D6027</t>
  </si>
  <si>
    <t>D6030</t>
  </si>
  <si>
    <t>D6031</t>
  </si>
  <si>
    <t>D6032</t>
  </si>
  <si>
    <t>D6033</t>
  </si>
  <si>
    <t>D8002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</si>
  <si>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</si>
  <si>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</si>
  <si>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</si>
  <si>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</si>
  <si>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</si>
  <si>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</si>
  <si>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</si>
  <si>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</si>
  <si>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</si>
  <si>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</si>
  <si>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</si>
  <si>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</si>
  <si>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</si>
  <si>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</si>
  <si>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</si>
  <si>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</si>
  <si>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</si>
  <si>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</si>
  <si>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</si>
  <si>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</si>
  <si>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</si>
  <si>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</si>
  <si>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</si>
  <si>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</si>
  <si>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</si>
  <si>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</si>
  <si>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</si>
  <si>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</si>
  <si>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</si>
  <si>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</si>
  <si>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</si>
  <si>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</si>
  <si>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</si>
  <si>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</si>
  <si>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</si>
  <si>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</si>
  <si>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</si>
  <si>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</si>
  <si>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</si>
  <si>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</si>
  <si>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</si>
  <si>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</si>
  <si>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</si>
  <si>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</si>
  <si>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</si>
  <si>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</si>
  <si>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</si>
  <si>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</si>
  <si>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</si>
  <si>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</si>
  <si>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</si>
  <si>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</si>
  <si>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</si>
  <si>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</si>
  <si>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</si>
  <si>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</si>
  <si>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</si>
  <si>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</si>
  <si>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</si>
  <si>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</si>
  <si>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</si>
  <si>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</si>
  <si>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</si>
  <si>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</si>
  <si>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</si>
  <si>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</si>
  <si>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</si>
  <si>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</si>
  <si>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</si>
  <si>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</si>
  <si>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</si>
  <si>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</si>
  <si>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</si>
  <si>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</si>
  <si>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</si>
  <si>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</si>
  <si>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</si>
  <si>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</si>
  <si>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</si>
  <si>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</si>
  <si>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</si>
  <si>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</si>
  <si>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</si>
  <si>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</si>
  <si>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</si>
  <si>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</si>
  <si>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</si>
  <si>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</si>
  <si>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</si>
  <si>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</si>
  <si>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</si>
  <si>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FASTPIPE</t>
  </si>
  <si>
    <t>F0045</t>
  </si>
  <si>
    <t>F0143</t>
  </si>
  <si>
    <t>Pipe cutter replacement wheels  for F0140,   2 pack</t>
  </si>
  <si>
    <t>F0228</t>
  </si>
  <si>
    <t>F0234</t>
  </si>
  <si>
    <t>F0236</t>
  </si>
  <si>
    <t>1/2" Push on Hose 160 FT ROLL</t>
  </si>
  <si>
    <t>1/2" Push on Hose PER FT</t>
  </si>
  <si>
    <t>F0325</t>
  </si>
  <si>
    <t>3/8" X 25 FT AIR HOSE WITH 1/4" NPT MALE ENDS, RUBBER, TEKTON</t>
  </si>
  <si>
    <t>F0350</t>
  </si>
  <si>
    <t>3/8" X 50 FT AIR HOSE WITH 1/4" NPT MALE ENDS, RUBBER, TEKTON</t>
  </si>
  <si>
    <t>F0619</t>
  </si>
  <si>
    <t>F0621</t>
  </si>
  <si>
    <t>F0622</t>
  </si>
  <si>
    <t>F1000CAN</t>
  </si>
  <si>
    <t>3/4"  BLUE ALUMINUM TUBING - USA - ***19 ft*** SECTION,   non returnable</t>
  </si>
  <si>
    <t>F1071</t>
  </si>
  <si>
    <t>3/4" FASTPIPE TENSION ORING BLUE</t>
  </si>
  <si>
    <t>F2000CAN</t>
  </si>
  <si>
    <t>1" BLUE ALUMINUM TUBING - USA - ***19 ft*** SECTION,  non returnable</t>
  </si>
  <si>
    <t>F2025</t>
  </si>
  <si>
    <t>F2026</t>
  </si>
  <si>
    <t>DUAL PORT OUTLET, 3/4" NPT TOP PORT,  1/2" NPT OUTLET PORT (2X)   W/ DRAIN VALVE  (OUTLET WITH FEMALE NPT TOP ONLY)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</si>
  <si>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</si>
  <si>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</si>
  <si>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</si>
  <si>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</si>
  <si>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</si>
  <si>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</si>
  <si>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</si>
  <si>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</si>
  <si>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</si>
  <si>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</si>
  <si>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</si>
  <si>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</si>
  <si>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</si>
  <si>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</si>
  <si>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</si>
  <si>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</si>
  <si>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</si>
  <si>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</si>
  <si>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</si>
  <si>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</si>
  <si>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</si>
  <si>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</si>
  <si>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</si>
  <si>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</si>
  <si>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F4000CAN</t>
  </si>
  <si>
    <t>1-1/2" BLUE ALUMINUM TUBING - USA - ***19 ft*** SECTION,  non returnable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</si>
  <si>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</si>
  <si>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</si>
  <si>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</si>
  <si>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</si>
  <si>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</si>
  <si>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</si>
  <si>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</si>
  <si>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</si>
  <si>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</si>
  <si>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</si>
  <si>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</si>
  <si>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</si>
  <si>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F5000CAN</t>
  </si>
  <si>
    <t>2"  BLUE ALUMINUM TUBING - USA - ***19 ft*** SECTION,  non returnable</t>
  </si>
  <si>
    <t>F5065</t>
  </si>
  <si>
    <t>2" FASTPIPE  ORING</t>
  </si>
  <si>
    <t>F5070</t>
  </si>
  <si>
    <t>2" FASTPIPE STAINLESS STEEL BITE RING</t>
  </si>
  <si>
    <t>FI0028</t>
  </si>
  <si>
    <t>FI0030</t>
  </si>
  <si>
    <t>FI0031</t>
  </si>
  <si>
    <t>FI0032</t>
  </si>
  <si>
    <t>FI0035</t>
  </si>
  <si>
    <t>FI0040</t>
  </si>
  <si>
    <t>FI0149</t>
  </si>
  <si>
    <t>FI0153</t>
  </si>
  <si>
    <t>FI0154</t>
  </si>
  <si>
    <t>FI0155</t>
  </si>
  <si>
    <t>FI7000</t>
  </si>
  <si>
    <t>FI7002</t>
  </si>
  <si>
    <t>FI7003</t>
  </si>
  <si>
    <t>FI7005</t>
  </si>
  <si>
    <t>FI7006</t>
  </si>
  <si>
    <t>FI7012</t>
  </si>
  <si>
    <t>FI7020</t>
  </si>
  <si>
    <t>FI7022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</si>
  <si>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</si>
  <si>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</si>
  <si>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</si>
  <si>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</si>
  <si>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</si>
  <si>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</si>
  <si>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</si>
  <si>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</si>
  <si>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</si>
  <si>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</si>
  <si>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</si>
  <si>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</si>
  <si>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FI7905</t>
  </si>
  <si>
    <t>FI8000</t>
  </si>
  <si>
    <t>FI8002</t>
  </si>
  <si>
    <t>FI8003</t>
  </si>
  <si>
    <t>FI8004</t>
  </si>
  <si>
    <t>FI8005</t>
  </si>
  <si>
    <t>FI8006</t>
  </si>
  <si>
    <t>FI8076</t>
  </si>
  <si>
    <t>FI8221</t>
  </si>
  <si>
    <t>FI8312</t>
  </si>
  <si>
    <t>FI8321</t>
  </si>
  <si>
    <t>FI8888</t>
  </si>
  <si>
    <t>FI8900</t>
  </si>
  <si>
    <t>FI8905</t>
  </si>
  <si>
    <t>FI9000</t>
  </si>
  <si>
    <t>FI9002</t>
  </si>
  <si>
    <t>FI9003</t>
  </si>
  <si>
    <t>FI9004</t>
  </si>
  <si>
    <t>FI9005</t>
  </si>
  <si>
    <t>FI9006</t>
  </si>
  <si>
    <t>FI9020</t>
  </si>
  <si>
    <t>FI9021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</si>
  <si>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</si>
  <si>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</si>
  <si>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</si>
  <si>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</si>
  <si>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</si>
  <si>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</si>
  <si>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</si>
  <si>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</si>
  <si>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</si>
  <si>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</si>
  <si>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</si>
  <si>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</si>
  <si>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</si>
  <si>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</si>
  <si>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F1076-10</t>
  </si>
  <si>
    <t>F1863-12</t>
  </si>
  <si>
    <t>F1863CAN</t>
  </si>
  <si>
    <t>F1863Green</t>
  </si>
  <si>
    <t>F2000-12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</si>
  <si>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</si>
  <si>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</si>
  <si>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</si>
  <si>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</si>
  <si>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</si>
  <si>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</si>
  <si>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F2076-10</t>
  </si>
  <si>
    <t>1" FASTPIPE ORING/BITE RING 10 PACK</t>
  </si>
  <si>
    <t>F28070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</si>
  <si>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</si>
  <si>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</si>
  <si>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</si>
  <si>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</si>
  <si>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</si>
  <si>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F28090 fitting box only</t>
  </si>
  <si>
    <t>1" FASTPIPE MASTER KIT 90FT,    fitting box only</t>
  </si>
  <si>
    <t>F28092</t>
  </si>
  <si>
    <t>1" FASTPIPE COOLING KIT</t>
  </si>
  <si>
    <t>F28099</t>
  </si>
  <si>
    <t>F28099 fitting box only</t>
  </si>
  <si>
    <t>3/4" FASTPIPE MASTER KIT 235FT, fitting box only</t>
  </si>
  <si>
    <t>F28235</t>
  </si>
  <si>
    <t>F28235 fitting box only</t>
  </si>
  <si>
    <t>F2863Green</t>
  </si>
  <si>
    <t>F4076-10</t>
  </si>
  <si>
    <t>1-1/2 FASTPIPE ORING/BITE RING 10 PACK</t>
  </si>
  <si>
    <t>F4241</t>
  </si>
  <si>
    <t>1-1/2" REDUCING UNION X 1/2" FEMALE NPT  (F4221-1/2")  FASTPIPE</t>
  </si>
  <si>
    <t>F4863Green</t>
  </si>
  <si>
    <t>F5076-10</t>
  </si>
  <si>
    <t>2" FASTPIPE ORING/BITE RING 10 PACK</t>
  </si>
  <si>
    <t>F5863</t>
  </si>
  <si>
    <t>F5863Green</t>
  </si>
  <si>
    <t>FI0146</t>
  </si>
  <si>
    <t>FI7076</t>
  </si>
  <si>
    <t>FI7076-10</t>
  </si>
  <si>
    <t>3" FASTPIPE ORING/BITE RING 10 PACK</t>
  </si>
  <si>
    <t>FI7777</t>
  </si>
  <si>
    <t>FI7863</t>
  </si>
  <si>
    <t>MAXLINE</t>
  </si>
  <si>
    <t>M3810</t>
  </si>
  <si>
    <t>M38220</t>
  </si>
  <si>
    <t>MANIFOLD BLOCK ONLY 3/8" PORTS, MAXLINE LONG</t>
  </si>
  <si>
    <t>M6026G</t>
  </si>
  <si>
    <t>M6027G</t>
  </si>
  <si>
    <t>M6030G</t>
  </si>
  <si>
    <t>M6031G</t>
  </si>
  <si>
    <t>M6032</t>
  </si>
  <si>
    <t>M6032G</t>
  </si>
  <si>
    <t>M6033</t>
  </si>
  <si>
    <t>M6033G</t>
  </si>
  <si>
    <t>M6520</t>
  </si>
  <si>
    <t>M7510</t>
  </si>
  <si>
    <t>M7510-SPACER</t>
  </si>
  <si>
    <t>SPACER PLATE FOR M81010 BLOCK, 1/4" THICK</t>
  </si>
  <si>
    <t>M8001</t>
  </si>
  <si>
    <t>1/2" MAXLINE X 1/2" MALE NPT STRAIGHT FITTING</t>
  </si>
  <si>
    <t>3/4" MAXLINE X 3/4" MALE NPT FITTING</t>
  </si>
  <si>
    <t>M8004</t>
  </si>
  <si>
    <t>3/4" MAXLINE X 1/2" MALE NPT FITTING</t>
  </si>
  <si>
    <t>M8006</t>
  </si>
  <si>
    <t>M8007</t>
  </si>
  <si>
    <t>M8009</t>
  </si>
  <si>
    <t>1/2"  EQUAL TEE MAXLINE</t>
  </si>
  <si>
    <t>3/4" EQUAL TEE MAXLINE</t>
  </si>
  <si>
    <t>M8012</t>
  </si>
  <si>
    <t>M8014</t>
  </si>
  <si>
    <t>M8015</t>
  </si>
  <si>
    <t>M8016</t>
  </si>
  <si>
    <t>M8018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</si>
  <si>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</si>
  <si>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</si>
  <si>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</si>
  <si>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</si>
  <si>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</si>
  <si>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</si>
  <si>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</si>
  <si>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</si>
  <si>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</si>
  <si>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</si>
  <si>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</si>
  <si>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</si>
  <si>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</si>
  <si>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</si>
  <si>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</si>
  <si>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</si>
  <si>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</si>
  <si>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M8038TEE</t>
  </si>
  <si>
    <t>1/2" INLINE HAND VALVE MAXLINE     blue tee handle design</t>
  </si>
  <si>
    <t>M8039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</si>
  <si>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</si>
  <si>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</si>
  <si>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</si>
  <si>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</si>
  <si>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</si>
  <si>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</si>
  <si>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</si>
  <si>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</si>
  <si>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</si>
  <si>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</si>
  <si>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</si>
  <si>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</si>
  <si>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</si>
  <si>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</si>
  <si>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</si>
  <si>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</si>
  <si>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</si>
  <si>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M8066</t>
  </si>
  <si>
    <t>M8067</t>
  </si>
  <si>
    <t>M8068</t>
  </si>
  <si>
    <t>3/4" REDUCING TEE, 1/2" FEMALE NPT DROP LEG  MAXLINE</t>
  </si>
  <si>
    <t>M8080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</si>
  <si>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</si>
  <si>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</si>
  <si>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</si>
  <si>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</si>
  <si>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</si>
  <si>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</si>
  <si>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</si>
  <si>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</si>
  <si>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</si>
  <si>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</si>
  <si>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PIPE WRAP TAPE 2" X 100 FT  10 MIL, non returnable</t>
  </si>
  <si>
    <t>M81010</t>
  </si>
  <si>
    <t>SINGLE PORT OUTLET, 1/2" npt outlet BLOCK ONLY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</si>
  <si>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</si>
  <si>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</si>
  <si>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</si>
  <si>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</si>
  <si>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</si>
  <si>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</si>
  <si>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</si>
  <si>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</si>
  <si>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</si>
  <si>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</si>
  <si>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</si>
  <si>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</si>
  <si>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M3800</t>
  </si>
  <si>
    <t>M3810V</t>
  </si>
  <si>
    <t>M3810W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</si>
  <si>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</si>
  <si>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</si>
  <si>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</si>
  <si>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</si>
  <si>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</si>
  <si>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</si>
  <si>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</si>
  <si>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</si>
  <si>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</si>
  <si>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</si>
  <si>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</si>
  <si>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</si>
  <si>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</si>
  <si>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</si>
  <si>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</si>
  <si>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M6580</t>
  </si>
  <si>
    <t>1" MAXLINE MASTER KIT  300 FT..(3) M8066  (30 CLIPS)..(2) M8012 TEE..(1) M8004 1" NPT FITTING..(3) M8203V  OUTLET WITH SHUTOFF..M8095 DEBUR TOOL..M8051 1" CUTTER</t>
  </si>
  <si>
    <t>M7500</t>
  </si>
  <si>
    <t>3/4" MAXLINE MASTER KIT COMPLETE 100FT</t>
  </si>
  <si>
    <t>M7500/M7580 fitting box only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</si>
  <si>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</si>
  <si>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</si>
  <si>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</si>
  <si>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</si>
  <si>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</si>
  <si>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</si>
  <si>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</si>
  <si>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</si>
  <si>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</si>
  <si>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</si>
  <si>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</si>
  <si>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</si>
  <si>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</si>
  <si>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</si>
  <si>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</si>
  <si>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</si>
  <si>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</si>
  <si>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</si>
  <si>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M8200V</t>
  </si>
  <si>
    <t>M8201</t>
  </si>
  <si>
    <t>M8203</t>
  </si>
  <si>
    <t>M8203V</t>
  </si>
  <si>
    <t>M8591-RENTAL</t>
  </si>
  <si>
    <t>2" MAXLINE CRIMP TOOL **HEAD ONLY**  RENTAL..INCLUDE DEBURR TOOL AND ALUM PLUG....RENTAL FEE $99.99..DEPOSIT OF $100.00 REQUIRED..REFUNDED WHEN RETURNED IN GOOD CONDITION</t>
  </si>
  <si>
    <t>1/2" PIPE CLIP MAXLINE 10/PACK</t>
  </si>
  <si>
    <t>3/4" PIPE CLIP MAXLINE 10/PACK</t>
  </si>
  <si>
    <t>RAPIDAIR TUBING, 1/2" NYLON, 100 FT ROLL, non returnable</t>
  </si>
  <si>
    <t>RAPIDAIR STARTER KIT PLATINUM..90500  (2 KITS)..M7500 (2 KIT)..M6030 (1 KIT)..BS-0040 SIGN..BS-0060 SIGN..50200  (4 PCS)..50300 (4 PCS)..20200 (2 PCS)..M8003 (2 PCS)..M8005 (2 PCS)..M8011 (2 PCS)..M8022 (1 PC)..M8065 (2 PCS)..M8067 (2 PCS)</t>
  </si>
  <si>
    <t>RAPIDAIR STARTER KIT SILVER..90500  (4 KITS)..M3800 (1 KIT)..M7500 (2 KIT)..BS-0040 SIGN..BS-0060 SIGN</t>
  </si>
  <si>
    <t>1/2" NPT Hex Nipple (28-214L)</t>
  </si>
  <si>
    <t>REDUCING BUSHING 1/2" MNPT X 3/8" FNPT (28-107L)</t>
  </si>
  <si>
    <t>REDUCING BUSHING 1/2" MALE X 1/4" FEMALE NPT (28-106L)</t>
  </si>
  <si>
    <t>2" Chemair x 2" FNPT....Chemair OD 2.375</t>
  </si>
  <si>
    <t>ARGON PIPE LABEL,  GREEN, WITH DIRECTION ARROW, cut off unused direction arrow during installation,  1" x 7-1/2",   EACH</t>
  </si>
  <si>
    <t>COMPRESSOR SHUT OFF VALVE, 110 VOLT, 3/4" FEMALE NPT</t>
  </si>
  <si>
    <t>*** LOW INVENTORY***....COIL HOSE 3/8 X 20 FT, 1/4 MALE NPT SWIVEL ENDS, REINFORCED POLYURETHANE,  200 PSI RATED, GREAT FLEXIBILITY</t>
  </si>
  <si>
    <t>1" MANIFOLD X (3) 3/4 OUTLETS</t>
  </si>
  <si>
    <t>1" MANIFOLD X (4) 3/4 OUTLETS</t>
  </si>
  <si>
    <t>1" MANIFOLD X (5) 3/4 OUTLETS</t>
  </si>
  <si>
    <t>1/2 MANIFOLD X (2) 1/2 OUTLETS,  one end blank, inert gas, wall spacing for Fastpipe 3/4 and 1</t>
  </si>
  <si>
    <t>SQUARE PRESSURE GAUGE FOR K93215-K93218, K96075 FILTER REGULATOR</t>
  </si>
  <si>
    <t>FILTER ONLY FOR K93218  1</t>
  </si>
  <si>
    <t>REPLACEMENT FILTER FOR K95150  1-1/2</t>
  </si>
  <si>
    <t>REPLACEMENT FILTER FOR K95200  2</t>
  </si>
  <si>
    <t>QUICK COUPLER PACK (3) K5220 1/4 FEMALE, (3) K5221 1/4 MALE, FITS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</si>
  <si>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</si>
  <si>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</si>
  <si>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</si>
  <si>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COUPLER,  1/2" MALE NPT THREAD, SAFETY PUSH BUTTON, INDUSTRIAL STYLE, 70 CFM BODY</t>
  </si>
  <si>
    <t>K94150</t>
  </si>
  <si>
    <t>do not sell  1-1/2" NPT REGULATOR  AR-15    WITH NPT GAUGE THREAD,  PSI GAUGE....include extra diaphragm set, large and small</t>
  </si>
  <si>
    <t>K94200</t>
  </si>
  <si>
    <t>do not sell    2" NPT REGULATOR  AR-20    WITH NPT GAUGE..include extra diaphragm set, large and small</t>
  </si>
  <si>
    <t>1/2" VERTICAL FILTER REGULATOR UNIT WITH GAUGE,  1/2" NPT PORTS</t>
  </si>
  <si>
    <t>3/4" VERTICAL FILTER REGULATOR UNIT WITH GAUGE,  3/4"  NPT PORTS</t>
  </si>
  <si>
    <t>HOSE REEL,  3/8 X 50 FT, 1/2" INLET X 1/4" NPT OUTLET,  BLUE, DUAL ARM, ALL METAL, RAPIDAIR</t>
  </si>
  <si>
    <t>HOSE REEL,  3/8 X 75 FT, 1/2" INLET X 1/4" NPT OUTLET,  BLUE, DUAL ARM, ALL METAL, RAPIDAIR</t>
  </si>
  <si>
    <t>HOSE REEL,  1/2 X 50 FT, 1/2" INLET X 1/2" NPT OUTLET,  BLUE, DUAL ARM, ALL METAL, RAPIDAIR</t>
  </si>
  <si>
    <t>HOSE REEL,  1/2 X 100 FT, 1/2" INLET X 1/2" NPT OUTLET,  BLUE, DUAL ARM, ALL METAL, RAPIDAIR   ***SHIP  LTL ONLY ***</t>
  </si>
  <si>
    <t>SWIVEL BRACKET FOR R-05050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</si>
  <si>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</si>
  <si>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</si>
  <si>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</si>
  <si>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3/8 PUSH ON RUBBER AIR HOSE, BLACK, 160 ft  ROLL</t>
  </si>
  <si>
    <t>3/8 PUSH ON RUBBER AIR HOSE, BLACK  SOLD BY THE FOOT</t>
  </si>
  <si>
    <t>1/2 PUSH ON RUBBER AIR HOSE, BLACK  160 ft roll</t>
  </si>
  <si>
    <t>1/2 PUSH ON RUBBER AIR HOSE, BLACK  sold by the foot</t>
  </si>
  <si>
    <t>(1) Bottle Pipe Sealant, (1) roll of  Tape, thread instruction sheet, non returnable</t>
  </si>
  <si>
    <t>***LOW INVENTORY *** 1/2" DURATEC 100 FT ROLL, non returnable</t>
  </si>
  <si>
    <t>*** Low Inventory ***....1/2" DURATEC 300 FT ROLL, non returnable</t>
  </si>
  <si>
    <t>*** LOW INVENTORY***....3/4" DURATEC 100 FT ROLL, non returnable</t>
  </si>
  <si>
    <t>*** LOW INVENTORY***....3/4" DURATEC 300 FT ROLL, non returnable</t>
  </si>
  <si>
    <t>***OUT OF STOCK***....1" DURATEC 100 FT ROLL, non returnable</t>
  </si>
  <si>
    <t>***CURRENTLY OUT OF STOCK***....1" DURATEC 300 FT ROLL, non returnable</t>
  </si>
  <si>
    <t>***LOW INVENTORY ***....1/2" DURATEC STRAIGHT X 1/2" MALE NPT</t>
  </si>
  <si>
    <t>*** LOW INVENTORY***....3/4" DURATEC STRAIGHT 3/4" FEMALE NPT</t>
  </si>
  <si>
    <t>*** LOW INVENTORY***....3/4" DURATEC UNION</t>
  </si>
  <si>
    <t>***CURRENTLY OUT OF STOCK***....1/2" DURATEC INLINE HAND VALVE</t>
  </si>
  <si>
    <t>DO NOT SELL INDIVIDUAL  USE 10 PACK   D8066-10  1" DURATEC PIPE CLIP   EACH</t>
  </si>
  <si>
    <t>*** LOW INVENTORY***....1/2" DURATEC ELBOW</t>
  </si>
  <si>
    <t>1/2" DURATEC OUTLET KIT, 1/2" OUTLET PORT..M81010 ALUM BLOCK, 1/2" BRASS PLUG.. 3/8" DRAIN, D8002  STR FITTING</t>
  </si>
  <si>
    <t>REFRIGERATED DRYER  42CFM,  120 VOLT, 1PH, 60 HZ,  non returnable</t>
  </si>
  <si>
    <t>3/4" FASTPIPE, 20MM TUBING, STRUT CUSHION CLAMP  .79 O.D.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</si>
  <si>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</si>
  <si>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</si>
  <si>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</si>
  <si>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</si>
  <si>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 (ALSO 3/4 MAXLINE)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</si>
  <si>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</si>
  <si>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</si>
  <si>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</si>
  <si>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</si>
  <si>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</si>
  <si>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</si>
  <si>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</si>
  <si>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4"  AND 6" SADDLE DROP DRILL BIT (15/16?) FASTPIPE, non returnable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</si>
  <si>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</si>
  <si>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</si>
  <si>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</si>
  <si>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</si>
  <si>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</si>
  <si>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</si>
  <si>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</si>
  <si>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</si>
  <si>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</si>
  <si>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</si>
  <si>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</si>
  <si>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</si>
  <si>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</si>
  <si>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</si>
  <si>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</si>
  <si>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</si>
  <si>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</si>
  <si>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</si>
  <si>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</si>
  <si>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</si>
  <si>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</si>
  <si>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</si>
  <si>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</si>
  <si>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 PUSH ON HOSE FITTING X 1/2 MALE NPT</t>
  </si>
  <si>
    <t>1/2 PUSH ON HOSE FITTING X 1/2 FEMALE SWIVEL  NPT</t>
  </si>
  <si>
    <t>1/2 HOSE STRAIN RELIEF, FOR HOSE DIAM .70 - 1.00,  END HOLE IS 3/8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</si>
  <si>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</si>
  <si>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</si>
  <si>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</si>
  <si>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</si>
  <si>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</si>
  <si>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</si>
  <si>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BLUE,  non returnable</t>
  </si>
  <si>
    <t>green 3/4" ALUMINUM TUBING 19 FT 2 INCHES LONG FASTPIPE   green,  non returnable</t>
  </si>
  <si>
    <t>3/4" UNION FASTPIPE</t>
  </si>
  <si>
    <t>3/4" 90 DEGREE ELBOW FASTPIPE</t>
  </si>
  <si>
    <t>3/4" EQUAL TEE FASTPIPE</t>
  </si>
  <si>
    <t>3/4" END CAP FASTPIPE</t>
  </si>
  <si>
    <t>3/4" FASTPIPE X 1/2"" NPT MALE THREADED NIPPLE,   purple</t>
  </si>
  <si>
    <t>3/4" SPANNER WRENCH FASTPIPE, Two Required, non returnable</t>
  </si>
  <si>
    <t>3/4" PIPE CLIP  FASTPIPE  10 PACK</t>
  </si>
  <si>
    <t>3/4" FASTPIPE MULTI PORT WALL OUTLET, 1/2" NPT (4X)</t>
  </si>
  <si>
    <t>3/4" CROSS FITTING FASTPIPE</t>
  </si>
  <si>
    <t>3/4" FASTPIPE PARTS KIT  (1) O-RING  (1) SS BITE RING, CONE NUT AND INNER PARTS</t>
  </si>
  <si>
    <t>3/4" FASTPIPE X 3/4" NPT MALE THREADED NIPPLE,  yellow</t>
  </si>
  <si>
    <t>3/4" FASTPIPE X 3/4" NPT FEMALE THREADED NIPPLE, orange</t>
  </si>
  <si>
    <t>3/4" ALUMINUM PIPE (7" 6") FASTPIPE EACH, BLUE,   non returnable</t>
  </si>
  <si>
    <t>1" ALUMINUM TUBING 19 FT 2 INCHES LONG FASTPIPE   BLUE,  non returnable</t>
  </si>
  <si>
    <t>green 1" ALUMINUM TUBING 19 FT 2 INCHES LONG FASTPIPE     green,   non returnable</t>
  </si>
  <si>
    <t>1"  UNION FASTPIPE</t>
  </si>
  <si>
    <t>1" 90 DEGREE ELBOW FASTPIPE</t>
  </si>
  <si>
    <t>1" 45 DEGREE ELBOW FASTPIPE</t>
  </si>
  <si>
    <t>1" EQUAL TEE FASTPIPE</t>
  </si>
  <si>
    <t>1" END CAP FASTPIPE</t>
  </si>
  <si>
    <t>1" FASTPIPE X 1/2" NPT MALE THREADED NIPPLE</t>
  </si>
  <si>
    <t>1" SPANNER WRENCH FASTPIPE, Two required, non-returnable</t>
  </si>
  <si>
    <t>1" PIPE CLIP  FASTPIPE  10 PACK</t>
  </si>
  <si>
    <t>1 " FASTPIPE MULTI PORT WALL OUTLET, 1/2" NPT (4X)</t>
  </si>
  <si>
    <t>DUAL PORT OUTLET, 1/2"" NPT TOP PORT,  1/2" NPT OUTLET PORT (2X)   W/ DRAIN VALVE  (OUTLET WITH FEMALE NPT TOP ONLY)</t>
  </si>
  <si>
    <t>1" CROSS FITTING FASTPIPE</t>
  </si>
  <si>
    <t>1" FASTPIPE PARTS KIT  (1) O-RING  (1) SS BITE RING, CONE NUT,  black backer and GREEN instruction sheet</t>
  </si>
  <si>
    <t>1" REDUCTION TEE X 3/4" FASTPIPE</t>
  </si>
  <si>
    <t>1" FASTPIPE X 3/4" NPT MALE THREADED NIPPLE,   green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</si>
  <si>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</si>
  <si>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</si>
  <si>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</si>
  <si>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</si>
  <si>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FEMALE THREADED NIPPLE,  blue</t>
  </si>
  <si>
    <t>1" ALUMINUM PIPE (7" 6") FASTPIPE EACH, BLUE,  non returnable</t>
  </si>
  <si>
    <t>1-1/2 " ALUMINUM TUBING 19 FT 2 INCHES LONG  FASTPIPE  BLUE,  non returnable</t>
  </si>
  <si>
    <t>green 1-1/2 "" ALUMINUM TUBING 19 FT 2 INCHES LONG  FASTPIPE  green, 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</si>
  <si>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</si>
  <si>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</si>
  <si>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</si>
  <si>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</si>
  <si>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</si>
  <si>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1-1/2" SPANNER WRENCH  FASTPIPE,  Two Required, non returnable</t>
  </si>
  <si>
    <t>1-1/2" PIPE CLIP  FASTPIPE  10 PACK</t>
  </si>
  <si>
    <t>1-1/2" CROSS FITTING FASTPIPE</t>
  </si>
  <si>
    <t>1-1/2" SADDLE DROP X  3/4" FASTPIPE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</si>
  <si>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</si>
  <si>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</si>
  <si>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</si>
  <si>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</si>
  <si>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</si>
  <si>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</si>
  <si>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</si>
  <si>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FASTPIPE X 1-1/2" NPT MALE THREADED NIPPLE</t>
  </si>
  <si>
    <t>1-1/2" FASTPIPE X 1-1/2" NPT FEMALE THREADED NIPPLE</t>
  </si>
  <si>
    <t>2" ALUMINUM TUBING 19 FT 2 INCHES LONG FASTPIPE   BLUE,  non returnable</t>
  </si>
  <si>
    <t>2" green  ALUMINUM TUBING 19 FT 2 INCHES LONG FASTPIPE  green,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</si>
  <si>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</si>
  <si>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</si>
  <si>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</si>
  <si>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</si>
  <si>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</si>
  <si>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SPANNER WRENCH  FASTPIPE  2 required, non returnable</t>
  </si>
  <si>
    <t>2" PIPE CLIP  FASTPIPE  10 PACK</t>
  </si>
  <si>
    <t>2" CROSS FITTING FASTPIPE</t>
  </si>
  <si>
    <t>2" SADDLE DROP X  3/4"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</si>
  <si>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</si>
  <si>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</si>
  <si>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</si>
  <si>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</si>
  <si>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</si>
  <si>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</si>
  <si>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FASTPIPE X 1-1/2" NPT MALE THREADED NIPPLE</t>
  </si>
  <si>
    <t>2" X 1-1/2" REDUCTION UNION FASTPIPE</t>
  </si>
  <si>
    <t>2" FASTPIPE X 2" NPT MALE THREADED NIPPLE</t>
  </si>
  <si>
    <t>3-1/8" TUBING, STRUT CUSHION CLAMP  3.12 O.D.   FASTPIPE 3"   ST-080 T312, 80mm</t>
  </si>
  <si>
    <t>3" HANGER - FOR 3/8-16 THREADED ROD</t>
  </si>
  <si>
    <t>4" HANGER - FOR 3/8-16 THREADED ROD</t>
  </si>
  <si>
    <t>6" HANGER - FOR 3/8-16 THREADED ROD</t>
  </si>
  <si>
    <t>4" TUBING, STRUT CUSHION CLAMP  4.00 O.D.   FASTPIPE 4</t>
  </si>
  <si>
    <t>6" TUBING, STRUT CUSHION CLAMP  6.00 O.D.   FASTPIPE 6</t>
  </si>
  <si>
    <t>PIPE CUTTER 2"x3-1/2", non returnable</t>
  </si>
  <si>
    <t>MANUAL PIPE CUTTER 4" THRU 6", non returnable</t>
  </si>
  <si>
    <t>DEBUR TOOL 3",  ELECT DRILL REQ</t>
  </si>
  <si>
    <t>PIPE DEBURRING TOOL / PIPE MARKER 4", ELECT DRILL REQ</t>
  </si>
  <si>
    <t>PIPE DEBURRING TOOL / PIPE MARKER 6", ELECT DRILL REQ</t>
  </si>
  <si>
    <t>3" ALUMINUM TUBING 19 FT 2 INCHES LONG FASTPIPE INDUSTRIAL  BLUE,  non returnable</t>
  </si>
  <si>
    <t>*** LOW INVENTORY - ETA IS 9-15-21 FOR MORE COMING IN ***....3"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</si>
  <si>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</si>
  <si>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</si>
  <si>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</si>
  <si>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</si>
  <si>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</si>
  <si>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</si>
  <si>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</si>
  <si>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</si>
  <si>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</si>
  <si>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</si>
  <si>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</si>
  <si>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</si>
  <si>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</si>
  <si>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FLANGE FASTPIPE  COMPRESSION X FLANGE   4 HOLE, 7-1/2" OD, ANSI 150#</t>
  </si>
  <si>
    <t>3" FASTPIPE FLANGE GASKET AND BOLT SET,  bolts are 2-3/4" Long, ANSI 150#, BOLT HOLE</t>
  </si>
  <si>
    <t>4"  ALUMINUM TUBING 19 FT 2 INCHES LONG FASTPIPE INDUSTRIAL,  non returnable</t>
  </si>
  <si>
    <t>4" UNION FASTPIPE INDUSTRIAL</t>
  </si>
  <si>
    <t>4" 90 DEGREE ELBOW FASTPIPE  INDUSTRIAL customer will need to purchase separately (2) FI8002 to connect to pipe</t>
  </si>
  <si>
    <t>4" 45 DEGREE ELBOW FASTPIPE  INDUSTRIALcustomer will need to purchase separately (2) FI8002 to connect to pipe</t>
  </si>
  <si>
    <t>4" EQUAL TEE FASTPIPE  INDUSTRIAL customer will need to purchase separately (3) FI8002 to connect to pipe</t>
  </si>
  <si>
    <t>4" END CAP FASTPIPE INDUSTRIALcustomer will need to purchase separately (1) FI8002 to connect to pipe</t>
  </si>
  <si>
    <t>4" INNER SEAL  FASTPIPE INDUSTRIAL</t>
  </si>
  <si>
    <t>4" UNION PLUG X 2" FEMALE NPT FASTPIPE INDUSTRIAL customer will need to purchase separately (1) FI8002 to connect to pipe</t>
  </si>
  <si>
    <t>4" SADDLE DROP FASTPIPE X 1" FEMALE NPT / or 1" Compression FASTPIPE INDUSTRIAL</t>
  </si>
  <si>
    <t>4" UNION PLUG X 3" FEMALE NPT FASTPIPE INDUSTRIAL customer will need to purchase separately (1) FI8002 to connect to pipe</t>
  </si>
  <si>
    <t>4" BUTTERFLY VALVE FASTPIPE  INDUSTRIALcustomer will need to purchase separately (2) FI8002 to connect to pipe</t>
  </si>
  <si>
    <t>4" FLANGE , ANSI 150#, 9.0" OD X 8 BOLT FASTPIPE INDUSTRIAL customer will need to purchase separately (1) FI8002 to connect to pipe</t>
  </si>
  <si>
    <t>4" FASTPIPE FLANGE GASKET AND BOLT SET,  bolts are 3" Long, ANSI 150#, 8 BOLT HOLE</t>
  </si>
  <si>
    <t>6"  ALUMINUM TUBING 19 FT 2 INCHES LONG,  non returnable</t>
  </si>
  <si>
    <t>6" UNION FASTPIPE INDUSTRIAL</t>
  </si>
  <si>
    <t>6"  90 DEGREE ELBOW FASTPIPE  INDUSTRIAL customer will need to purchase separately (2) FI9002 to connect to pipe</t>
  </si>
  <si>
    <t>6" 45 DEGREE ELBOW FASTPIPE  INDUSTRIAL customer will need to purchase separately (2) FI9002 to connect to pipe</t>
  </si>
  <si>
    <t>6" EQUAL TEE FASTPIPE  INDUSTRIAL customer will need to purchase separately (3) FI9002 to connect to pipe</t>
  </si>
  <si>
    <t>6" END CAP FASTPIPE INDUSTRIAL customer will need to purchase separately (1) FI9002 to connect to pipe</t>
  </si>
  <si>
    <t>CORDLESS LUGGING TOOL, FASTPIPE, 4" AND 6",  (NEED LUG JAW SET FI9021)non returnable</t>
  </si>
  <si>
    <t>LUG TOOL JAW SET,  4" and 6" FASTPIPE INDUSTRIAL,  non returnable</t>
  </si>
  <si>
    <t>6" INNER SEAL  FASTPIPE INDUSTRIAL</t>
  </si>
  <si>
    <t>6" UNION PLUG X 2" FEMALE NPT FASTPIPE INDUSTRIAL customer will need to purchase separately (1) FI9002 to connect to pipe</t>
  </si>
  <si>
    <t>6" SADDLE DROP FASTPIPE X 1" FEMALE NPT or 1" Compression FASTPIPE  INDUSTRIAL</t>
  </si>
  <si>
    <t>6" UNION PLUG X 3"  FEMALE NPT FASTPIPE INDUSTRIAL customer will need to purchase separately (1) FI9002 to connect to pipe</t>
  </si>
  <si>
    <t>6" X 4" REDUCER FASTPIPE  INDUSTRIAL customer will need to purchase separately (1) FI9002 and (1) FI8002 to connect to pipe</t>
  </si>
  <si>
    <t>6" FLANGE, ANSI 150#, 11.0" OD X 8 BOLT FASTPIPE INDUSTRIAL (NEED (1) FI9002 TO COMPLETE ASSEMBLY)</t>
  </si>
  <si>
    <t>6" FASTPIPE FLANGE GASKET AND BOLT SET,  bolts are 3-1/4"" Long, 8 BOLT HOLE</t>
  </si>
  <si>
    <t>6" BUTTERFLY VALVE FASTPIPE  INDUSTRIAL customer will need to purchase separately (2) FI9002 to connect to pipe</t>
  </si>
  <si>
    <t>3/4" TOOL KIT FASTPIPE  (2) F1020 SPANNER, F0140 CUTTER, F0142 DEBURR, SPRAY BOTTLE,  RAPIDAIR LOGO STICKER, non returnable</t>
  </si>
  <si>
    <t>1" TOOL KIT FASTPIPE  (2) F2020 SPANNER, F0140 CUTTER, F0142 DEBURR, SPRAY BOTTLE, RAPIDAIR LOGO STICKER, non returnable</t>
  </si>
  <si>
    <t>1-1/2" TOOL KIT FASTPIPE, (2) F4020 SPANNER, F0140 CUTTER, F0141 LARGE DEBURR, SPRAY BOTTLE, RAPIDAIR LOGO STICKER, non returnable</t>
  </si>
  <si>
    <t>2" TOOL KIT FASTPIPE, (2) F5020 SPANNER, F0140 CUTTER, F0141 LARGE DEBURR, SPRAY BOTTLE, RAPIDAIR LOGO STICKER, non returnable</t>
  </si>
  <si>
    <t>3/4"  REDUCING TEE X 1/4" FEMALE NPT  (F1005-1/4") FASTPIPE</t>
  </si>
  <si>
    <t>3/4"  REDUCING TEE X 1/2" FEMALE NPT  (F1005-1/2") FASTPIPE</t>
  </si>
  <si>
    <t>3/4" FASTPIPE MULTI PORT WALL OUTLET WITH SHUTOFF, 1/2" NPT (4X)</t>
  </si>
  <si>
    <t>3/4" THRU WALL OUTLET KIT (M81010+50136+50120+F1018+50607 ELBOW 1/2 X 1/2 brass)</t>
  </si>
  <si>
    <t>3/4" 90 DEGREE REDUCING ELBOW X 1/4" FEMALE NPT  (F1003-1/4") FASTPIPE</t>
  </si>
  <si>
    <t>3/4" FASTPIPE ORING/BITE RING 10 PACK</t>
  </si>
  <si>
    <t>3/4" 90 DEGREE REDUCING ELBOW X 1/2" FEMALE NPT  (F1003-1/2") FASTPIPE</t>
  </si>
  <si>
    <t>3/4" VALVE KIT (3/4" BALL VALVE + (2) F1118) FASTPIPE  LOCKABLE</t>
  </si>
  <si>
    <t>3/4" REDUCING UNION X 1/2" FEMALE NPT  (F1002-1/2")  FASTPIPE</t>
  </si>
  <si>
    <t>CARDBOARD TUBE  3/4" ALUMINUM PIPE (7' 6") FASTPIPE 12 PACK</t>
  </si>
  <si>
    <t>3/4" BLUE ALUMINUM TUBING - USA - 7'6" SECTION</t>
  </si>
  <si>
    <t>green 3/4" ALUMINUM PIPE (7' 6") FASTPIPE EACH, green,   non returnable</t>
  </si>
  <si>
    <t>CARDBOARD TUBE 1" ALUMINUM TUBING 19 FT 2 INCHES LONG FASTPIPE 12 PACK</t>
  </si>
  <si>
    <t>1"  REDUCING TEE X 1/4" FEMALE NPT  (F2005-1/4") FASTPIPE</t>
  </si>
  <si>
    <t>1" REDUCING TEE X 3/4" FEMALE NPT  (F2005-3/4")  FASTPIPE</t>
  </si>
  <si>
    <t>1  REDUCING TEE X 1/2" FEMALE NPT  (F2005-1/2") FASTPIPE</t>
  </si>
  <si>
    <t>1" SADDLE DROP X 1/4" FEMALE NPT  (F2210-1/4") FASTPIPE</t>
  </si>
  <si>
    <t>1" SADDLE DROP X 1/2" FEMALE NPT  (F2210-1/2") FASTPIPE</t>
  </si>
  <si>
    <t>1" FASTPIPE MULTI PORT WALL OUTLET WITH SHUTOFF, 1/2"" NPT (4X)</t>
  </si>
  <si>
    <t>1" FASTPIPE THRU WALL OUTLET , 1/2" NPT</t>
  </si>
  <si>
    <t>1" 90 DEGREE REDUCING ELBOW X 1/4" FEMALE NPT  (F2003-1/4") FASTPIPE</t>
  </si>
  <si>
    <t>1" 90 DEGREE REDUCING ELBOW X 3/4" FEMALE NPT  (F2003-3/4") FASTPIPE</t>
  </si>
  <si>
    <t>1" 90 DEGREE REDUCING ELBOW X 1/2" FEMALE NPT  (F2003-1/2") FASTPIPE</t>
  </si>
  <si>
    <t>1" SADDLE DROP X 3/4" FEMALE NPT (F2210-3/4") FASTPIPE</t>
  </si>
  <si>
    <t>1" REDUCING UNION X 1/2" FEMALE NPT  (F2002-1/2")  FASTPIPE</t>
  </si>
  <si>
    <t>1" VALVE KIT (1" BALL VALVE + (2) F2218) FASTPIPE LOCKABLE</t>
  </si>
  <si>
    <t>1" REDUCING UNION X 3/4" FEMALE NPT  (F2002-3/4")  FASTPIPE</t>
  </si>
  <si>
    <t>3/4" FASTPIPE MASTER KIT 90 FT, 3 OUTLETS  -  SHIPS IN ONE BOX</t>
  </si>
  <si>
    <t>1" FASTPIPE MASTER KIT 90FT, 3 OUTLETS -SHIPS IN ONE BOX</t>
  </si>
  <si>
    <t>3/4" FASTPIPE MASTER KIT 230FT, 5 OUTLETS  COMBO UNIT 2 PACKAGES</t>
  </si>
  <si>
    <t>1" FASTPIPE MASTER KIT 230FT, 5 OUTLETS  COMBO UNIT 2 PACKAGES</t>
  </si>
  <si>
    <t>1" FASTPIPE MASTER KIT 230FT, fitting box only</t>
  </si>
  <si>
    <t>green 1" ALUMINUM PIPE (7' 6") FASTPIPE EACH, green,   non returnable</t>
  </si>
  <si>
    <t>1-1/2" REDUCING TEE X 3/4" FEMALE NPT  (F4207-3/4")  FASTPIPE</t>
  </si>
  <si>
    <t>1-1/2" REDUCING TEE X 1/2" FEMALE NPT  (F4207-1/2")  FASTPIPE</t>
  </si>
  <si>
    <t>1-1/2" SADDLE DROP X 1/4" FEMALE NPT FASTPIPE (F4210-1/4") FASTPIPE</t>
  </si>
  <si>
    <t>1-1/2" SADDLE DROP X 1/2" FEMALE NPT FASTPIPE (F4210-1/2") FASTPIPE</t>
  </si>
  <si>
    <t>1-1/2" FASTPIPE PARTS KIT  (1) O-RING  (1) SS BITE RING</t>
  </si>
  <si>
    <t>F41005-15.5</t>
  </si>
  <si>
    <t>1-1/2" TUBE ASSEMBLY  (2 END CAPS , NO MOUNT CLIPS , 15-1/2 INCH PIECE PIPE 1-1/2" FASTPIPE)        ..END CAP #1 ( 1/4" NPT OFFSET)..END CAP #2 ((2) 1/4" NPT, #10 TAP)..VITON SEALS</t>
  </si>
  <si>
    <t>F41005-34.5</t>
  </si>
  <si>
    <t>1-1/2" TUBE ASSEMBLY  (2 END CAPS , NO MOUNT CLIPS , 34-1/2 INCH PIECE PIPE 1-1/2"  FASTPIPE)        ..END CAP #1 ( 1/4" NPT OFFSET)..END CAP #2 ((2) 1/4" NPT, #10 TAP)..VITON SEALS</t>
  </si>
  <si>
    <t>1-1/2" SADDLE DROP X 3/4" FEMALE NPT FASTPIPE (F4210 + F3175  + F3111 + F3100)</t>
  </si>
  <si>
    <t>1-1/2" REDUCING UNION X 3/4" FEMALE NPT  (F4221-3/4")  FASTPIPE</t>
  </si>
  <si>
    <t>1-1/2" VALVE KIT (1-1/2" BALL VALVE + (2) F4418) FASTPIPE  LOCKABLE</t>
  </si>
  <si>
    <t>1-1/2" ALUMINUM PIPE (7' 6") FASTPIPE EACH</t>
  </si>
  <si>
    <t>green 1-1/2" ALUMINUM PIPE (7' 6") FASTPIPE EACH, green,   non returnable</t>
  </si>
  <si>
    <t>2" REDUCING TEE X 3/4" FEMALE NPT  (F5207-3/4")  FASTPIPE</t>
  </si>
  <si>
    <t>2" REDUCING TEE X 1/2" FEMALE NPT  (F5207-1/2")  FASTPIPE</t>
  </si>
  <si>
    <t>2" SADDLE DROP X 1/4" FEMALE NPT FASTPIPE (F5210-1/4") FASTPIPE</t>
  </si>
  <si>
    <t>2" SADDLE DROP X 1/2" FEMALE NPT FASTPIPE (F5210-1/2") FASTPIPE</t>
  </si>
  <si>
    <t>2" FASTPIPE PARTS KIT  (1) O-RING  (1) SS BITE RING</t>
  </si>
  <si>
    <t>2" SADDLE DROP X 3/4" FEMALE NPT FASTPIPE (F5210-3/4") FASTPIPE</t>
  </si>
  <si>
    <t>2" REDUCING UNION X 3/4" FEMALE NPT  (F5221-3/4")  FASTPIPE</t>
  </si>
  <si>
    <t>2" REDUCING UNION X 1/2" FEMALE NPT  (F5221-1/2")  FASTPIPE</t>
  </si>
  <si>
    <t>2" VALVE KIT (2" BALL VALVE + (2) F5518) FASTPIPE  LOCKABLE</t>
  </si>
  <si>
    <t>2" ALUMINUM PIPE (7' 6") FASTPIPE EACH, BLUE,   non returnable</t>
  </si>
  <si>
    <t>green 2" ALUMINUM PIPE (7' 6") FASTPIPE EACH, green,   non returnable</t>
  </si>
  <si>
    <t>3" TOOL KIT FASTPIPE INDUSTRIAL (CUTTER, DEBURR TOOL, 2 SPANNERS, SPRAY BOTTLE, RAPIDAIR LOGO STICKER, non returnable</t>
  </si>
  <si>
    <t>3" PARTS KIT FASTPIPE  INDUSTRIAL  (1) O-RING  (1) SS BITE RING</t>
  </si>
  <si>
    <t>3" VALVE KIT FASTPIPE  INDUSTRIAL (3" BALL VALVE + (2) F7718)</t>
  </si>
  <si>
    <t>3" ALUMINUM PIPE (7' 6") FASTPIPE EACH, BLUE,   non returnable</t>
  </si>
  <si>
    <t>1/2" MAXLINE SINGLE PORT OUTLET IN CLAMSHELL 1/4" NPT OUTLET PORT</t>
  </si>
  <si>
    <t>1/2" MAXLINE TUBING 100FT ROLL, includes bevel tool and cutter,  non returnable</t>
  </si>
  <si>
    <t>1/2" MAXLINE TUBING 100FT ROLL, GREEN,  includes bevel tool and cutter, non returnable</t>
  </si>
  <si>
    <t>** OUT OF STOCK ** 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</si>
  <si>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</si>
  <si>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</si>
  <si>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</si>
  <si>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</si>
  <si>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</si>
  <si>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</si>
  <si>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</si>
  <si>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</si>
  <si>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</si>
  <si>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*** LOW INVENTORY***....2" MAXLINE TUBING 200FT ROLL, does not include deburr tool, crimp tool or cutter, non returnable</t>
  </si>
  <si>
    <t>3/4" MAXLINE SINGLE PORT OUTLET KIT IN CLAMSHELL, 1/2"" NPT OUTLET PORT</t>
  </si>
  <si>
    <t>1/2" MAXLINE X 3/8" MALE NPT STRAIGHT FITTING</t>
  </si>
  <si>
    <t>1" MAXLINE X 1" MALE NPT STRAIGHT FITTING</t>
  </si>
  <si>
    <t>1/2" MAXLINE X 1/2" FEMALE NPT STRAIGHT FITTING</t>
  </si>
  <si>
    <t>3/4" MAXLINE X 3/4" FEMALE NPT STRAIGHT FITTING</t>
  </si>
  <si>
    <t>1/2" MAXLINE SINGLE PORT ELBOW, 1/2" FEMALE NPT</t>
  </si>
  <si>
    <t>1"  EQUAL TEE  MAXLINE</t>
  </si>
  <si>
    <t>3/4" REDUCING TEE FITTING, DROP LEG 1/2" MAXLINE</t>
  </si>
  <si>
    <t>1" MAXLINE X 3/4" MALE NPT STRAIGHT FITTING</t>
  </si>
  <si>
    <t>1" REDUCING TEE FITTING, DROP LEG 1/2" MAXLINE</t>
  </si>
  <si>
    <t>1" REDUCING TEE FITTING, DROP LEG 3/4" MAXLINE</t>
  </si>
  <si>
    <t>1" X 1/2"  REDUCING UNION FITTING  MAXLINE</t>
  </si>
  <si>
    <t>1/2" UNION FITTING MAXLINE</t>
  </si>
  <si>
    <t>3/4" UNION FITTING MAXLINE</t>
  </si>
  <si>
    <t>1" UNION FITTING MAXLINE</t>
  </si>
  <si>
    <t>3/4" X 1/2"  REDUCING UNION FITTING  MAXLINE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</si>
  <si>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</si>
  <si>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</si>
  <si>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</si>
  <si>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</si>
  <si>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</si>
  <si>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</si>
  <si>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</si>
  <si>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</si>
  <si>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</si>
  <si>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</si>
  <si>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</si>
  <si>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</si>
  <si>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</si>
  <si>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</si>
  <si>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</si>
  <si>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</si>
  <si>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</si>
  <si>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</si>
  <si>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</si>
  <si>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</si>
  <si>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</si>
  <si>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3/4"  O-RING MAXLINE</t>
  </si>
  <si>
    <t>1"  ORING MAXLINE</t>
  </si>
  <si>
    <t>1" PIPE CLIP MAXLINE 10/PACK</t>
  </si>
  <si>
    <t>3/4" ELBOW MAXLINE</t>
  </si>
  <si>
    <t>1" ELBOW MAXLINE</t>
  </si>
  <si>
    <t>1/2"  ELBOW FITTING MAXLINE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</si>
  <si>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</si>
  <si>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</si>
  <si>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</si>
  <si>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</si>
  <si>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</si>
  <si>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</si>
  <si>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</si>
  <si>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</si>
  <si>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</si>
  <si>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</si>
  <si>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</si>
  <si>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</si>
  <si>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</si>
  <si>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</si>
  <si>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</si>
  <si>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</si>
  <si>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</si>
  <si>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</si>
  <si>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WITH ALUM PLUG,  non returnable</t>
  </si>
  <si>
    <t>2" MAXLINE CRIMP TOOL*** HEAD ONLY***,     WITH ALUM PLUG</t>
  </si>
  <si>
    <t>2" MAXLINE DEBURR TOOL, non returnable</t>
  </si>
  <si>
    <t>1/2" MAXLINE MASTER KIT 100 FT,  3 OUTLETS, 1 COMP MANIFOLD, 1 TEE, 5 ELBOW,  CUTTER AND BEVEL TOOL</t>
  </si>
  <si>
    <t>1/2" MAXLINE OUTLET KIT, 1/4" OUTLET PORT  (CLAMSHELL WITH 3/8" M X F SHUTOFF VALVE 50120)</t>
  </si>
  <si>
    <t>1/2" MAXLINE THRU WALL OUTLET KIT, 1/4" OUTLET PORT (CLAMSHELL WITH 3/8 BRASS ELBOW)</t>
  </si>
  <si>
    <t>2" MAXLINE 100 FT ROLL  does not include deburr tool, crimp tool or cutter, non returnable</t>
  </si>
  <si>
    <t>FITTING BOX ONLY FOR M7500/M7580..- (3) M81010 Aluminum Blocks..- (3) M8005  Tubing x 1/2 NPT fittings..- (3) 50136 npt Plugs..- (3) 50120 3/8 npt Drain Valves..- (1) M8003  Tubing x  NPT Fitting..- (2) M8011 Tee Fittings..- (20) Tubing Clips..- M8091 ...</t>
  </si>
  <si>
    <t>3/4" MAXLINE SINGLE PORT OUTLET KIT WITH SHUTOFF, 1/2" NPT OUTLET PORT (CLAMSHELL WITH 1/2" MXF BALL VALVE)</t>
  </si>
  <si>
    <t>3/4" MAXLINE  THRU WALL OUTLET KIT, 1/2" NPT OUTLET PORT (CLAMSHELL WITH 1/2" BRASS ELBOW)</t>
  </si>
  <si>
    <t>1/2" MAXLINE SINGLE PORT OUTLET, 1/2" NPT PORT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</si>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</sst>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\ ####\ ##"/>
    <numFmt numFmtId="165" formatCode="&quot;$&quot;#,##0.00"/>
    <numFmt numFmtId="166" formatCode="0.000"/>
    <numFmt numFmtId="167" formatCode="[$-409]mmmm\ d\,\ yyyy;@"/>
    <numFmt numFmtId="168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color rgb="FF323232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Arial"/>
      <family val="2"/>
    </font>
    <font>
      <sz val="8"/>
      <color rgb="FF32323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237">
    <xf numFmtId="0" fontId="0" fillId="0" borderId="0" xfId="0"/>
    <xf numFmtId="0" fontId="2" fillId="0" borderId="0" xfId="0" applyFont="1"/>
    <xf numFmtId="165" fontId="5" fillId="0" borderId="0" xfId="0" applyNumberFormat="1" applyFont="1"/>
    <xf numFmtId="166" fontId="5" fillId="2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/>
    <xf numFmtId="164" fontId="2" fillId="2" borderId="32" xfId="0" applyNumberFormat="1" applyFont="1" applyFill="1" applyBorder="1" applyAlignment="1">
      <alignment horizontal="left" vertical="center"/>
    </xf>
    <xf numFmtId="164" fontId="2" fillId="2" borderId="14" xfId="0" applyNumberFormat="1" applyFont="1" applyFill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2" borderId="14" xfId="0" applyFont="1" applyFill="1" applyBorder="1"/>
    <xf numFmtId="0" fontId="2" fillId="2" borderId="33" xfId="0" applyFont="1" applyFill="1" applyBorder="1"/>
    <xf numFmtId="0" fontId="2" fillId="0" borderId="26" xfId="0" applyFont="1" applyBorder="1" applyAlignment="1">
      <alignment vertical="center"/>
    </xf>
    <xf numFmtId="0" fontId="2" fillId="0" borderId="20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166" fontId="8" fillId="2" borderId="2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6" fillId="0" borderId="14" xfId="0" applyFont="1" applyBorder="1"/>
    <xf numFmtId="0" fontId="6" fillId="0" borderId="1" xfId="0" applyFont="1" applyBorder="1"/>
    <xf numFmtId="0" fontId="6" fillId="0" borderId="29" xfId="2" applyFont="1" applyBorder="1" applyAlignment="1">
      <alignment vertical="center"/>
    </xf>
    <xf numFmtId="0" fontId="6" fillId="0" borderId="32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2" fillId="0" borderId="25" xfId="2" applyBorder="1" applyAlignment="1">
      <alignment vertical="center"/>
    </xf>
    <xf numFmtId="0" fontId="2" fillId="2" borderId="37" xfId="0" applyFont="1" applyFill="1" applyBorder="1"/>
    <xf numFmtId="0" fontId="2" fillId="0" borderId="31" xfId="2" applyBorder="1" applyAlignment="1">
      <alignment vertical="center"/>
    </xf>
    <xf numFmtId="0" fontId="2" fillId="0" borderId="20" xfId="2" applyBorder="1" applyAlignment="1">
      <alignment vertical="center"/>
    </xf>
    <xf numFmtId="0" fontId="2" fillId="0" borderId="21" xfId="2" applyBorder="1" applyAlignment="1">
      <alignment vertical="center"/>
    </xf>
    <xf numFmtId="0" fontId="2" fillId="0" borderId="30" xfId="2" applyBorder="1" applyAlignment="1">
      <alignment vertical="center"/>
    </xf>
    <xf numFmtId="0" fontId="2" fillId="0" borderId="14" xfId="0" applyFont="1" applyBorder="1"/>
    <xf numFmtId="166" fontId="9" fillId="2" borderId="2" xfId="0" applyNumberFormat="1" applyFont="1" applyFill="1" applyBorder="1" applyAlignment="1">
      <alignment horizontal="center"/>
    </xf>
    <xf numFmtId="166" fontId="9" fillId="2" borderId="8" xfId="0" applyNumberFormat="1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 vertical="center"/>
    </xf>
    <xf numFmtId="0" fontId="2" fillId="2" borderId="32" xfId="0" applyFont="1" applyFill="1" applyBorder="1"/>
    <xf numFmtId="0" fontId="2" fillId="0" borderId="20" xfId="0" applyFont="1" applyBorder="1" applyAlignment="1">
      <alignment vertical="center"/>
    </xf>
    <xf numFmtId="16" fontId="2" fillId="0" borderId="25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0" fontId="2" fillId="2" borderId="2" xfId="0" applyFont="1" applyFill="1" applyBorder="1"/>
    <xf numFmtId="0" fontId="2" fillId="2" borderId="18" xfId="0" applyFont="1" applyFill="1" applyBorder="1"/>
    <xf numFmtId="0" fontId="2" fillId="0" borderId="20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2" borderId="23" xfId="0" applyFont="1" applyFill="1" applyBorder="1"/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3" xfId="0" applyFont="1" applyBorder="1"/>
    <xf numFmtId="0" fontId="2" fillId="0" borderId="26" xfId="0" applyFont="1" applyBorder="1"/>
    <xf numFmtId="0" fontId="2" fillId="2" borderId="16" xfId="0" applyFont="1" applyFill="1" applyBorder="1"/>
    <xf numFmtId="165" fontId="2" fillId="0" borderId="28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6" fillId="0" borderId="28" xfId="0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168" fontId="9" fillId="2" borderId="1" xfId="0" applyNumberFormat="1" applyFont="1" applyFill="1" applyBorder="1"/>
    <xf numFmtId="168" fontId="9" fillId="2" borderId="10" xfId="0" applyNumberFormat="1" applyFont="1" applyFill="1" applyBorder="1"/>
    <xf numFmtId="0" fontId="9" fillId="0" borderId="47" xfId="0" applyFont="1" applyBorder="1" applyAlignment="1">
      <alignment horizontal="right"/>
    </xf>
    <xf numFmtId="168" fontId="9" fillId="2" borderId="54" xfId="0" applyNumberFormat="1" applyFont="1" applyFill="1" applyBorder="1"/>
    <xf numFmtId="0" fontId="2" fillId="2" borderId="38" xfId="0" applyFont="1" applyFill="1" applyBorder="1" applyAlignment="1" applyProtection="1">
      <alignment horizontal="left"/>
      <protection locked="0"/>
    </xf>
    <xf numFmtId="14" fontId="2" fillId="2" borderId="56" xfId="0" applyNumberFormat="1" applyFont="1" applyFill="1" applyBorder="1" applyAlignment="1" applyProtection="1">
      <alignment horizontal="left"/>
      <protection locked="0"/>
    </xf>
    <xf numFmtId="0" fontId="2" fillId="3" borderId="36" xfId="0" applyFont="1" applyFill="1" applyBorder="1" applyAlignment="1" applyProtection="1">
      <alignment horizontal="left"/>
      <protection locked="0"/>
    </xf>
    <xf numFmtId="0" fontId="6" fillId="4" borderId="50" xfId="0" applyFont="1" applyFill="1" applyBorder="1" applyProtection="1">
      <protection locked="0"/>
    </xf>
    <xf numFmtId="3" fontId="2" fillId="4" borderId="50" xfId="0" applyNumberFormat="1" applyFont="1" applyFill="1" applyBorder="1" applyAlignment="1" applyProtection="1">
      <alignment horizontal="center" vertical="center"/>
      <protection locked="0"/>
    </xf>
    <xf numFmtId="0" fontId="6" fillId="4" borderId="49" xfId="0" applyFont="1" applyFill="1" applyBorder="1" applyAlignment="1" applyProtection="1">
      <alignment horizontal="center" vertical="top"/>
      <protection locked="0"/>
    </xf>
    <xf numFmtId="0" fontId="6" fillId="4" borderId="49" xfId="2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right"/>
    </xf>
    <xf numFmtId="0" fontId="2" fillId="2" borderId="54" xfId="0" applyFont="1" applyFill="1" applyBorder="1" applyProtection="1">
      <protection locked="0"/>
    </xf>
    <xf numFmtId="14" fontId="10" fillId="0" borderId="0" xfId="0" applyNumberFormat="1" applyFont="1" applyAlignment="1">
      <alignment horizontal="center"/>
    </xf>
    <xf numFmtId="0" fontId="10" fillId="0" borderId="0" xfId="0" applyFont="1"/>
    <xf numFmtId="165" fontId="10" fillId="0" borderId="0" xfId="0" applyNumberFormat="1" applyFont="1"/>
    <xf numFmtId="2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/>
    <xf numFmtId="165" fontId="10" fillId="0" borderId="38" xfId="0" applyNumberFormat="1" applyFont="1" applyBorder="1"/>
    <xf numFmtId="49" fontId="12" fillId="0" borderId="0" xfId="0" applyNumberFormat="1" applyFont="1"/>
    <xf numFmtId="165" fontId="10" fillId="0" borderId="56" xfId="0" applyNumberFormat="1" applyFont="1" applyBorder="1"/>
    <xf numFmtId="49" fontId="12" fillId="0" borderId="13" xfId="0" applyNumberFormat="1" applyFont="1" applyBorder="1" applyAlignment="1">
      <alignment horizontal="center"/>
    </xf>
    <xf numFmtId="49" fontId="12" fillId="0" borderId="35" xfId="0" applyNumberFormat="1" applyFont="1" applyBorder="1" applyAlignment="1">
      <alignment horizontal="center"/>
    </xf>
    <xf numFmtId="49" fontId="12" fillId="0" borderId="9" xfId="0" applyNumberFormat="1" applyFont="1" applyBorder="1"/>
    <xf numFmtId="165" fontId="10" fillId="0" borderId="36" xfId="0" applyNumberFormat="1" applyFont="1" applyBorder="1"/>
    <xf numFmtId="49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165" fontId="10" fillId="0" borderId="29" xfId="0" applyNumberFormat="1" applyFont="1" applyBorder="1"/>
    <xf numFmtId="4" fontId="14" fillId="0" borderId="0" xfId="0" applyNumberFormat="1" applyFont="1"/>
    <xf numFmtId="165" fontId="2" fillId="0" borderId="46" xfId="2" applyNumberFormat="1" applyBorder="1" applyAlignment="1">
      <alignment horizontal="center" vertical="center"/>
    </xf>
    <xf numFmtId="0" fontId="2" fillId="0" borderId="22" xfId="2" applyBorder="1" applyAlignment="1">
      <alignment vertical="center"/>
    </xf>
    <xf numFmtId="0" fontId="2" fillId="0" borderId="20" xfId="0" applyFont="1" applyBorder="1" applyAlignment="1">
      <alignment horizontal="right" vertical="top"/>
    </xf>
    <xf numFmtId="165" fontId="2" fillId="0" borderId="47" xfId="0" applyNumberFormat="1" applyFont="1" applyBorder="1" applyAlignment="1">
      <alignment horizontal="center"/>
    </xf>
    <xf numFmtId="165" fontId="2" fillId="0" borderId="46" xfId="0" applyNumberFormat="1" applyFont="1" applyBorder="1" applyAlignment="1">
      <alignment horizontal="center" vertical="top"/>
    </xf>
    <xf numFmtId="0" fontId="2" fillId="0" borderId="20" xfId="2" applyBorder="1" applyAlignment="1">
      <alignment horizontal="left" vertical="center"/>
    </xf>
    <xf numFmtId="0" fontId="2" fillId="0" borderId="32" xfId="2" applyBorder="1" applyAlignment="1">
      <alignment horizontal="left" vertical="center"/>
    </xf>
    <xf numFmtId="165" fontId="2" fillId="0" borderId="18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 vertical="top"/>
    </xf>
    <xf numFmtId="165" fontId="2" fillId="0" borderId="18" xfId="2" applyNumberFormat="1" applyBorder="1" applyAlignment="1">
      <alignment horizontal="center" vertical="center"/>
    </xf>
    <xf numFmtId="0" fontId="15" fillId="0" borderId="0" xfId="0" applyFont="1"/>
    <xf numFmtId="0" fontId="4" fillId="2" borderId="0" xfId="1" applyFill="1" applyBorder="1" applyAlignment="1" applyProtection="1"/>
    <xf numFmtId="165" fontId="2" fillId="0" borderId="0" xfId="0" applyNumberFormat="1" applyFont="1"/>
    <xf numFmtId="165" fontId="2" fillId="0" borderId="11" xfId="0" applyNumberFormat="1" applyFont="1" applyBorder="1"/>
    <xf numFmtId="165" fontId="4" fillId="0" borderId="34" xfId="1" applyNumberFormat="1" applyFill="1" applyBorder="1" applyAlignment="1" applyProtection="1"/>
    <xf numFmtId="0" fontId="2" fillId="0" borderId="34" xfId="0" applyFont="1" applyBorder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left"/>
    </xf>
    <xf numFmtId="0" fontId="2" fillId="2" borderId="0" xfId="0" applyFont="1" applyFill="1"/>
    <xf numFmtId="165" fontId="2" fillId="0" borderId="13" xfId="0" applyNumberFormat="1" applyFont="1" applyBorder="1"/>
    <xf numFmtId="165" fontId="4" fillId="0" borderId="0" xfId="1" applyNumberFormat="1" applyFill="1" applyBorder="1" applyAlignment="1" applyProtection="1"/>
    <xf numFmtId="0" fontId="2" fillId="0" borderId="0" xfId="0" applyFont="1" applyAlignment="1">
      <alignment horizontal="center"/>
    </xf>
    <xf numFmtId="10" fontId="2" fillId="0" borderId="0" xfId="0" applyNumberFormat="1" applyFont="1"/>
    <xf numFmtId="165" fontId="2" fillId="0" borderId="35" xfId="0" applyNumberFormat="1" applyFont="1" applyBorder="1"/>
    <xf numFmtId="165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left"/>
    </xf>
    <xf numFmtId="4" fontId="2" fillId="0" borderId="0" xfId="0" applyNumberFormat="1" applyFont="1" applyAlignment="1">
      <alignment horizontal="center"/>
    </xf>
    <xf numFmtId="0" fontId="2" fillId="0" borderId="9" xfId="0" applyFont="1" applyBorder="1"/>
    <xf numFmtId="0" fontId="2" fillId="0" borderId="3" xfId="0" applyFont="1" applyBorder="1"/>
    <xf numFmtId="165" fontId="2" fillId="0" borderId="46" xfId="0" applyNumberFormat="1" applyFont="1" applyBorder="1" applyAlignment="1">
      <alignment horizontal="center" vertical="center"/>
    </xf>
    <xf numFmtId="3" fontId="2" fillId="4" borderId="49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5" fontId="2" fillId="0" borderId="47" xfId="0" applyNumberFormat="1" applyFont="1" applyBorder="1" applyAlignment="1">
      <alignment horizontal="center" vertical="center"/>
    </xf>
    <xf numFmtId="165" fontId="2" fillId="2" borderId="47" xfId="0" applyNumberFormat="1" applyFont="1" applyFill="1" applyBorder="1" applyAlignment="1">
      <alignment horizontal="center" vertical="center"/>
    </xf>
    <xf numFmtId="0" fontId="2" fillId="0" borderId="5" xfId="0" applyFont="1" applyBorder="1"/>
    <xf numFmtId="165" fontId="2" fillId="0" borderId="48" xfId="0" applyNumberFormat="1" applyFont="1" applyBorder="1" applyAlignment="1">
      <alignment horizontal="center" vertical="center"/>
    </xf>
    <xf numFmtId="3" fontId="2" fillId="4" borderId="51" xfId="0" applyNumberFormat="1" applyFont="1" applyFill="1" applyBorder="1" applyAlignment="1" applyProtection="1">
      <alignment horizontal="center" vertical="center"/>
      <protection locked="0"/>
    </xf>
    <xf numFmtId="165" fontId="2" fillId="2" borderId="47" xfId="0" applyNumberFormat="1" applyFont="1" applyFill="1" applyBorder="1" applyAlignment="1">
      <alignment horizontal="center"/>
    </xf>
    <xf numFmtId="165" fontId="2" fillId="4" borderId="50" xfId="0" applyNumberFormat="1" applyFont="1" applyFill="1" applyBorder="1" applyProtection="1">
      <protection locked="0"/>
    </xf>
    <xf numFmtId="166" fontId="2" fillId="2" borderId="1" xfId="0" applyNumberFormat="1" applyFont="1" applyFill="1" applyBorder="1" applyAlignment="1">
      <alignment horizontal="center"/>
    </xf>
    <xf numFmtId="165" fontId="2" fillId="0" borderId="7" xfId="0" applyNumberFormat="1" applyFont="1" applyBorder="1" applyAlignment="1">
      <alignment horizontal="center" vertical="center"/>
    </xf>
    <xf numFmtId="0" fontId="2" fillId="2" borderId="8" xfId="0" applyFont="1" applyFill="1" applyBorder="1"/>
    <xf numFmtId="165" fontId="2" fillId="0" borderId="52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2" borderId="7" xfId="0" applyFont="1" applyFill="1" applyBorder="1"/>
    <xf numFmtId="165" fontId="2" fillId="0" borderId="5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7" xfId="2" applyBorder="1" applyAlignment="1">
      <alignment vertical="center"/>
    </xf>
    <xf numFmtId="165" fontId="2" fillId="0" borderId="17" xfId="0" applyNumberFormat="1" applyFont="1" applyBorder="1" applyAlignment="1">
      <alignment horizontal="center" vertical="center"/>
    </xf>
    <xf numFmtId="0" fontId="2" fillId="0" borderId="13" xfId="0" applyFont="1" applyBorder="1"/>
    <xf numFmtId="0" fontId="2" fillId="0" borderId="57" xfId="2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3" fontId="2" fillId="4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26" xfId="2" applyBorder="1" applyAlignment="1">
      <alignment vertical="center"/>
    </xf>
    <xf numFmtId="0" fontId="2" fillId="2" borderId="28" xfId="0" applyFont="1" applyFill="1" applyBorder="1"/>
    <xf numFmtId="165" fontId="2" fillId="0" borderId="15" xfId="0" applyNumberFormat="1" applyFont="1" applyBorder="1" applyAlignment="1">
      <alignment horizontal="center" vertical="center"/>
    </xf>
    <xf numFmtId="3" fontId="2" fillId="4" borderId="15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165" fontId="2" fillId="0" borderId="58" xfId="0" applyNumberFormat="1" applyFont="1" applyBorder="1" applyAlignment="1">
      <alignment horizontal="center" vertical="center"/>
    </xf>
    <xf numFmtId="0" fontId="2" fillId="0" borderId="59" xfId="2" applyBorder="1" applyAlignment="1">
      <alignment vertical="center"/>
    </xf>
    <xf numFmtId="165" fontId="2" fillId="2" borderId="52" xfId="0" applyNumberFormat="1" applyFont="1" applyFill="1" applyBorder="1" applyAlignment="1">
      <alignment horizontal="center" vertical="center"/>
    </xf>
    <xf numFmtId="3" fontId="2" fillId="4" borderId="55" xfId="0" applyNumberFormat="1" applyFont="1" applyFill="1" applyBorder="1" applyAlignment="1" applyProtection="1">
      <alignment horizontal="center" vertical="center"/>
      <protection locked="0"/>
    </xf>
    <xf numFmtId="165" fontId="2" fillId="2" borderId="48" xfId="0" applyNumberFormat="1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2" fillId="0" borderId="35" xfId="0" applyFont="1" applyBorder="1"/>
    <xf numFmtId="3" fontId="2" fillId="0" borderId="0" xfId="0" applyNumberFormat="1" applyFont="1" applyAlignment="1">
      <alignment horizontal="center" vertical="center"/>
    </xf>
    <xf numFmtId="0" fontId="2" fillId="0" borderId="0" xfId="2" applyAlignment="1">
      <alignment vertical="center"/>
    </xf>
    <xf numFmtId="166" fontId="2" fillId="2" borderId="8" xfId="0" applyNumberFormat="1" applyFont="1" applyFill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4" fontId="2" fillId="2" borderId="33" xfId="0" applyNumberFormat="1" applyFont="1" applyFill="1" applyBorder="1" applyAlignment="1">
      <alignment horizontal="left" vertical="center"/>
    </xf>
    <xf numFmtId="164" fontId="2" fillId="2" borderId="18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164" fontId="2" fillId="2" borderId="23" xfId="0" applyNumberFormat="1" applyFont="1" applyFill="1" applyBorder="1" applyAlignment="1">
      <alignment horizontal="left" vertical="center"/>
    </xf>
    <xf numFmtId="164" fontId="2" fillId="2" borderId="37" xfId="0" applyNumberFormat="1" applyFont="1" applyFill="1" applyBorder="1" applyAlignment="1">
      <alignment horizontal="left" vertical="center"/>
    </xf>
    <xf numFmtId="0" fontId="2" fillId="0" borderId="31" xfId="0" applyFont="1" applyBorder="1" applyAlignment="1">
      <alignment vertical="center"/>
    </xf>
    <xf numFmtId="0" fontId="2" fillId="2" borderId="45" xfId="0" applyFont="1" applyFill="1" applyBorder="1"/>
    <xf numFmtId="0" fontId="2" fillId="2" borderId="14" xfId="0" applyFont="1" applyFill="1" applyBorder="1" applyAlignment="1">
      <alignment horizontal="left"/>
    </xf>
    <xf numFmtId="0" fontId="2" fillId="2" borderId="33" xfId="0" applyFont="1" applyFill="1" applyBorder="1" applyAlignment="1">
      <alignment horizontal="left"/>
    </xf>
    <xf numFmtId="0" fontId="2" fillId="0" borderId="12" xfId="0" applyFont="1" applyBorder="1" applyAlignment="1">
      <alignment horizontal="right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3" fontId="2" fillId="0" borderId="17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166" fontId="2" fillId="2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6" fontId="2" fillId="2" borderId="47" xfId="0" applyNumberFormat="1" applyFont="1" applyFill="1" applyBorder="1" applyAlignment="1">
      <alignment horizontal="left"/>
    </xf>
    <xf numFmtId="165" fontId="2" fillId="0" borderId="15" xfId="0" applyNumberFormat="1" applyFont="1" applyBorder="1" applyAlignment="1">
      <alignment horizontal="center"/>
    </xf>
    <xf numFmtId="165" fontId="2" fillId="0" borderId="29" xfId="0" applyNumberFormat="1" applyFont="1" applyBorder="1"/>
    <xf numFmtId="0" fontId="2" fillId="0" borderId="2" xfId="0" applyFont="1" applyBorder="1" applyAlignment="1">
      <alignment horizontal="center"/>
    </xf>
    <xf numFmtId="166" fontId="2" fillId="2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/>
    <xf numFmtId="165" fontId="2" fillId="0" borderId="15" xfId="0" applyNumberFormat="1" applyFont="1" applyBorder="1"/>
    <xf numFmtId="0" fontId="2" fillId="0" borderId="0" xfId="0" applyFont="1" applyAlignment="1">
      <alignment vertical="center"/>
    </xf>
    <xf numFmtId="165" fontId="0" fillId="0" borderId="0" xfId="0" applyNumberFormat="1"/>
    <xf numFmtId="49" fontId="16" fillId="0" borderId="0" xfId="0" applyNumberFormat="1" applyFont="1"/>
    <xf numFmtId="0" fontId="6" fillId="0" borderId="35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9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top"/>
    </xf>
    <xf numFmtId="0" fontId="6" fillId="0" borderId="40" xfId="0" applyFont="1" applyBorder="1" applyAlignment="1">
      <alignment horizontal="center" vertical="top"/>
    </xf>
    <xf numFmtId="0" fontId="6" fillId="0" borderId="41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/>
    </xf>
    <xf numFmtId="0" fontId="6" fillId="2" borderId="34" xfId="0" applyFont="1" applyFill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57E6167B-7176-4CA8-B960-CE257CF3360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197672</xdr:colOff>
      <xdr:row>260</xdr:row>
      <xdr:rowOff>103050</xdr:rowOff>
    </xdr:from>
    <xdr:to>
      <xdr:col>0</xdr:col>
      <xdr:colOff>1611585</xdr:colOff>
      <xdr:row>265</xdr:row>
      <xdr:rowOff>25215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A044386-7271-40D2-8523-EBDF51E06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59" b="7536"/>
        <a:stretch/>
      </xdr:blipFill>
      <xdr:spPr>
        <a:xfrm rot="1525675">
          <a:off x="197672" y="38965050"/>
          <a:ext cx="1413913" cy="717783"/>
        </a:xfrm>
        <a:prstGeom prst="ellipse">
          <a:avLst/>
        </a:prstGeom>
      </xdr:spPr>
    </xdr:pic>
    <xdr:clientData/>
  </xdr:twoCellAnchor>
  <xdr:twoCellAnchor editAs="oneCell">
    <xdr:from>
      <xdr:col>0</xdr:col>
      <xdr:colOff>268937</xdr:colOff>
      <xdr:row>179</xdr:row>
      <xdr:rowOff>134468</xdr:rowOff>
    </xdr:from>
    <xdr:to>
      <xdr:col>0</xdr:col>
      <xdr:colOff>1764926</xdr:colOff>
      <xdr:row>186</xdr:row>
      <xdr:rowOff>33618</xdr:rowOff>
    </xdr:to>
    <xdr:pic>
      <xdr:nvPicPr>
        <xdr:cNvPr id="36" name="Picture 35" descr="FASTPIPE 045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8937" y="24204703"/>
          <a:ext cx="1495989" cy="997326"/>
        </a:xfrm>
        <a:prstGeom prst="rect">
          <a:avLst/>
        </a:prstGeom>
      </xdr:spPr>
    </xdr:pic>
    <xdr:clientData/>
  </xdr:twoCellAnchor>
  <xdr:twoCellAnchor editAs="oneCell">
    <xdr:from>
      <xdr:col>0</xdr:col>
      <xdr:colOff>392206</xdr:colOff>
      <xdr:row>192</xdr:row>
      <xdr:rowOff>78443</xdr:rowOff>
    </xdr:from>
    <xdr:to>
      <xdr:col>0</xdr:col>
      <xdr:colOff>1677148</xdr:colOff>
      <xdr:row>197</xdr:row>
      <xdr:rowOff>56030</xdr:rowOff>
    </xdr:to>
    <xdr:pic>
      <xdr:nvPicPr>
        <xdr:cNvPr id="37" name="Picture 36" descr="FASTPIPE 042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2206" y="28418119"/>
          <a:ext cx="1284942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852204</xdr:colOff>
      <xdr:row>56</xdr:row>
      <xdr:rowOff>106455</xdr:rowOff>
    </xdr:from>
    <xdr:to>
      <xdr:col>0</xdr:col>
      <xdr:colOff>1927413</xdr:colOff>
      <xdr:row>61</xdr:row>
      <xdr:rowOff>98583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204" y="7995396"/>
          <a:ext cx="1075209" cy="7765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238912</xdr:colOff>
      <xdr:row>155</xdr:row>
      <xdr:rowOff>22413</xdr:rowOff>
    </xdr:from>
    <xdr:to>
      <xdr:col>0</xdr:col>
      <xdr:colOff>878992</xdr:colOff>
      <xdr:row>163</xdr:row>
      <xdr:rowOff>64250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ABEB23-E51A-4B92-AFF5-92C281E67C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238912" y="22490207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1019735</xdr:colOff>
      <xdr:row>156</xdr:row>
      <xdr:rowOff>43218</xdr:rowOff>
    </xdr:from>
    <xdr:to>
      <xdr:col>0</xdr:col>
      <xdr:colOff>1825971</xdr:colOff>
      <xdr:row>164</xdr:row>
      <xdr:rowOff>156884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2783D7E-7648-4DA5-BB93-E10199096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19735" y="22679100"/>
          <a:ext cx="806236" cy="1368725"/>
        </a:xfrm>
        <a:prstGeom prst="rect">
          <a:avLst/>
        </a:prstGeom>
      </xdr:spPr>
    </xdr:pic>
    <xdr:clientData/>
  </xdr:twoCellAnchor>
  <xdr:twoCellAnchor editAs="oneCell">
    <xdr:from>
      <xdr:col>0</xdr:col>
      <xdr:colOff>1098177</xdr:colOff>
      <xdr:row>171</xdr:row>
      <xdr:rowOff>44823</xdr:rowOff>
    </xdr:from>
    <xdr:to>
      <xdr:col>0</xdr:col>
      <xdr:colOff>1646817</xdr:colOff>
      <xdr:row>177</xdr:row>
      <xdr:rowOff>33617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952EFA4-68FC-44F9-98ED-692C0717AF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0800000">
          <a:off x="1098177" y="25056352"/>
          <a:ext cx="548640" cy="941294"/>
        </a:xfrm>
        <a:prstGeom prst="rect">
          <a:avLst/>
        </a:prstGeom>
      </xdr:spPr>
    </xdr:pic>
    <xdr:clientData/>
  </xdr:twoCellAnchor>
  <xdr:oneCellAnchor>
    <xdr:from>
      <xdr:col>0</xdr:col>
      <xdr:colOff>123265</xdr:colOff>
      <xdr:row>208</xdr:row>
      <xdr:rowOff>44825</xdr:rowOff>
    </xdr:from>
    <xdr:ext cx="1228725" cy="819150"/>
    <xdr:pic>
      <xdr:nvPicPr>
        <xdr:cNvPr id="35" name="Picture 34" descr="PIC FOR MAXLINE  TUBING.jpg">
          <a:extLst>
            <a:ext uri="{FF2B5EF4-FFF2-40B4-BE49-F238E27FC236}">
              <a16:creationId xmlns:a16="http://schemas.microsoft.com/office/drawing/2014/main" id="{BB7DF667-6484-4EEB-A63B-EF6EE229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3265" y="26681207"/>
          <a:ext cx="1228725" cy="819150"/>
        </a:xfrm>
        <a:prstGeom prst="rect">
          <a:avLst/>
        </a:prstGeom>
      </xdr:spPr>
    </xdr:pic>
    <xdr:clientData/>
  </xdr:oneCellAnchor>
  <xdr:oneCellAnchor>
    <xdr:from>
      <xdr:col>0</xdr:col>
      <xdr:colOff>235325</xdr:colOff>
      <xdr:row>227</xdr:row>
      <xdr:rowOff>156882</xdr:rowOff>
    </xdr:from>
    <xdr:ext cx="1210235" cy="806823"/>
    <xdr:pic>
      <xdr:nvPicPr>
        <xdr:cNvPr id="34" name="Picture 33" descr="FASTPIPE 047.jpg">
          <a:extLst>
            <a:ext uri="{FF2B5EF4-FFF2-40B4-BE49-F238E27FC236}">
              <a16:creationId xmlns:a16="http://schemas.microsoft.com/office/drawing/2014/main" id="{0E3C51F4-3140-470E-B59C-DF744853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35325" y="33909000"/>
          <a:ext cx="1210235" cy="806823"/>
        </a:xfrm>
        <a:prstGeom prst="rect">
          <a:avLst/>
        </a:prstGeom>
      </xdr:spPr>
    </xdr:pic>
    <xdr:clientData/>
  </xdr:oneCellAnchor>
  <xdr:oneCellAnchor>
    <xdr:from>
      <xdr:col>0</xdr:col>
      <xdr:colOff>712070</xdr:colOff>
      <xdr:row>234</xdr:row>
      <xdr:rowOff>44824</xdr:rowOff>
    </xdr:from>
    <xdr:ext cx="688665" cy="680057"/>
    <xdr:pic>
      <xdr:nvPicPr>
        <xdr:cNvPr id="40" name="Picture 39">
          <a:extLst>
            <a:ext uri="{FF2B5EF4-FFF2-40B4-BE49-F238E27FC236}">
              <a16:creationId xmlns:a16="http://schemas.microsoft.com/office/drawing/2014/main" id="{6C1D4801-9910-4BFE-A551-CA5C8B16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070" y="34906324"/>
          <a:ext cx="688665" cy="680057"/>
        </a:xfrm>
        <a:prstGeom prst="rect">
          <a:avLst/>
        </a:prstGeom>
      </xdr:spPr>
    </xdr:pic>
    <xdr:clientData/>
  </xdr:oneCellAnchor>
  <xdr:twoCellAnchor editAs="oneCell">
    <xdr:from>
      <xdr:col>0</xdr:col>
      <xdr:colOff>986116</xdr:colOff>
      <xdr:row>244</xdr:row>
      <xdr:rowOff>77136</xdr:rowOff>
    </xdr:from>
    <xdr:to>
      <xdr:col>0</xdr:col>
      <xdr:colOff>1983440</xdr:colOff>
      <xdr:row>249</xdr:row>
      <xdr:rowOff>152542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B779515-7114-413B-96AD-230EADEA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116" y="38596236"/>
          <a:ext cx="997324" cy="891381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251</xdr:row>
      <xdr:rowOff>125659</xdr:rowOff>
    </xdr:from>
    <xdr:to>
      <xdr:col>0</xdr:col>
      <xdr:colOff>1267286</xdr:colOff>
      <xdr:row>256</xdr:row>
      <xdr:rowOff>24504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BEE6F54-8FC1-4814-88DB-3B54A9D60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01707" y="37553306"/>
          <a:ext cx="1065579" cy="694463"/>
        </a:xfrm>
        <a:prstGeom prst="rect">
          <a:avLst/>
        </a:prstGeom>
      </xdr:spPr>
    </xdr:pic>
    <xdr:clientData/>
  </xdr:twoCellAnchor>
  <xdr:twoCellAnchor editAs="oneCell">
    <xdr:from>
      <xdr:col>0</xdr:col>
      <xdr:colOff>1002013</xdr:colOff>
      <xdr:row>218</xdr:row>
      <xdr:rowOff>56029</xdr:rowOff>
    </xdr:from>
    <xdr:to>
      <xdr:col>0</xdr:col>
      <xdr:colOff>1996758</xdr:colOff>
      <xdr:row>226</xdr:row>
      <xdr:rowOff>121942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6A671EC-3EB0-4152-8F9A-A9EF5CB14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13" y="32385000"/>
          <a:ext cx="994745" cy="1320971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220</xdr:row>
      <xdr:rowOff>92059</xdr:rowOff>
    </xdr:from>
    <xdr:to>
      <xdr:col>0</xdr:col>
      <xdr:colOff>1030942</xdr:colOff>
      <xdr:row>224</xdr:row>
      <xdr:rowOff>121941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9FE4BA5-964E-410A-8C86-E4F667196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32734794"/>
          <a:ext cx="986118" cy="65741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33619</xdr:colOff>
      <xdr:row>31</xdr:row>
      <xdr:rowOff>145676</xdr:rowOff>
    </xdr:from>
    <xdr:to>
      <xdr:col>0</xdr:col>
      <xdr:colOff>990882</xdr:colOff>
      <xdr:row>35</xdr:row>
      <xdr:rowOff>156321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A3A2969-A3DB-4418-AC34-D1AAFF7BD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9" y="4885764"/>
          <a:ext cx="957263" cy="6381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179294</xdr:colOff>
      <xdr:row>35</xdr:row>
      <xdr:rowOff>145676</xdr:rowOff>
    </xdr:from>
    <xdr:to>
      <xdr:col>0</xdr:col>
      <xdr:colOff>957407</xdr:colOff>
      <xdr:row>39</xdr:row>
      <xdr:rowOff>108177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41115C5-C427-497D-A275-2F9AB0096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79294" y="5513294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123265</xdr:colOff>
      <xdr:row>10</xdr:row>
      <xdr:rowOff>67236</xdr:rowOff>
    </xdr:from>
    <xdr:to>
      <xdr:col>0</xdr:col>
      <xdr:colOff>1456766</xdr:colOff>
      <xdr:row>15</xdr:row>
      <xdr:rowOff>148072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5351F1A-9576-41C3-B41E-10BDF2F62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1490383"/>
          <a:ext cx="1333501" cy="8652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1030941</xdr:colOff>
      <xdr:row>26</xdr:row>
      <xdr:rowOff>11206</xdr:rowOff>
    </xdr:from>
    <xdr:to>
      <xdr:col>0</xdr:col>
      <xdr:colOff>1873903</xdr:colOff>
      <xdr:row>29</xdr:row>
      <xdr:rowOff>88246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DA5FC08-40C7-4D8C-B924-4BBDC7581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3966882"/>
          <a:ext cx="842962" cy="547688"/>
        </a:xfrm>
        <a:prstGeom prst="rect">
          <a:avLst/>
        </a:prstGeom>
      </xdr:spPr>
    </xdr:pic>
    <xdr:clientData/>
  </xdr:twoCellAnchor>
  <xdr:twoCellAnchor editAs="oneCell">
    <xdr:from>
      <xdr:col>0</xdr:col>
      <xdr:colOff>73228</xdr:colOff>
      <xdr:row>28</xdr:row>
      <xdr:rowOff>100853</xdr:rowOff>
    </xdr:from>
    <xdr:to>
      <xdr:col>0</xdr:col>
      <xdr:colOff>899593</xdr:colOff>
      <xdr:row>32</xdr:row>
      <xdr:rowOff>9946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92BCFE8-202B-4ED2-9067-B169D897F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73228" y="4370294"/>
          <a:ext cx="826365" cy="536623"/>
        </a:xfrm>
        <a:prstGeom prst="ellipse">
          <a:avLst/>
        </a:prstGeom>
      </xdr:spPr>
    </xdr:pic>
    <xdr:clientData/>
  </xdr:twoCellAnchor>
  <xdr:twoCellAnchor editAs="oneCell">
    <xdr:from>
      <xdr:col>0</xdr:col>
      <xdr:colOff>941294</xdr:colOff>
      <xdr:row>42</xdr:row>
      <xdr:rowOff>78441</xdr:rowOff>
    </xdr:from>
    <xdr:to>
      <xdr:col>0</xdr:col>
      <xdr:colOff>1885388</xdr:colOff>
      <xdr:row>46</xdr:row>
      <xdr:rowOff>80308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A9489E1-68A3-4758-9FD4-675D58199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252882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201706</xdr:colOff>
      <xdr:row>45</xdr:row>
      <xdr:rowOff>112059</xdr:rowOff>
    </xdr:from>
    <xdr:to>
      <xdr:col>0</xdr:col>
      <xdr:colOff>1123252</xdr:colOff>
      <xdr:row>49</xdr:row>
      <xdr:rowOff>84606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85B0AFB-9517-43F2-B980-CC9863679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6757147"/>
          <a:ext cx="921546" cy="600077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53</xdr:row>
      <xdr:rowOff>134469</xdr:rowOff>
    </xdr:from>
    <xdr:to>
      <xdr:col>0</xdr:col>
      <xdr:colOff>1111623</xdr:colOff>
      <xdr:row>57</xdr:row>
      <xdr:rowOff>102345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583A3EC-5521-4565-A2AE-FF86355D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7575175"/>
          <a:ext cx="909917" cy="606611"/>
        </a:xfrm>
        <a:prstGeom prst="ellipse">
          <a:avLst/>
        </a:prstGeom>
      </xdr:spPr>
    </xdr:pic>
    <xdr:clientData/>
  </xdr:twoCellAnchor>
  <xdr:oneCellAnchor>
    <xdr:from>
      <xdr:col>0</xdr:col>
      <xdr:colOff>190501</xdr:colOff>
      <xdr:row>62</xdr:row>
      <xdr:rowOff>134470</xdr:rowOff>
    </xdr:from>
    <xdr:ext cx="1199029" cy="782345"/>
    <xdr:pic>
      <xdr:nvPicPr>
        <xdr:cNvPr id="61" name="Picture 60">
          <a:extLst>
            <a:ext uri="{FF2B5EF4-FFF2-40B4-BE49-F238E27FC236}">
              <a16:creationId xmlns:a16="http://schemas.microsoft.com/office/drawing/2014/main" id="{9BE26595-B9AC-46AF-AF8E-2B75F7E4E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9009529"/>
          <a:ext cx="1199029" cy="782345"/>
        </a:xfrm>
        <a:prstGeom prst="rect">
          <a:avLst/>
        </a:prstGeom>
      </xdr:spPr>
    </xdr:pic>
    <xdr:clientData/>
  </xdr:oneCellAnchor>
  <xdr:oneCellAnchor>
    <xdr:from>
      <xdr:col>0</xdr:col>
      <xdr:colOff>683558</xdr:colOff>
      <xdr:row>68</xdr:row>
      <xdr:rowOff>112057</xdr:rowOff>
    </xdr:from>
    <xdr:ext cx="1064560" cy="709707"/>
    <xdr:pic>
      <xdr:nvPicPr>
        <xdr:cNvPr id="62" name="Picture 61">
          <a:extLst>
            <a:ext uri="{FF2B5EF4-FFF2-40B4-BE49-F238E27FC236}">
              <a16:creationId xmlns:a16="http://schemas.microsoft.com/office/drawing/2014/main" id="{89B2A532-D402-4C24-AB1F-9FF1CBFEC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8" y="9950822"/>
          <a:ext cx="1064560" cy="709707"/>
        </a:xfrm>
        <a:prstGeom prst="ellipse">
          <a:avLst/>
        </a:prstGeom>
      </xdr:spPr>
    </xdr:pic>
    <xdr:clientData/>
  </xdr:oneCellAnchor>
  <xdr:oneCellAnchor>
    <xdr:from>
      <xdr:col>0</xdr:col>
      <xdr:colOff>448236</xdr:colOff>
      <xdr:row>80</xdr:row>
      <xdr:rowOff>56031</xdr:rowOff>
    </xdr:from>
    <xdr:ext cx="1143000" cy="745787"/>
    <xdr:pic>
      <xdr:nvPicPr>
        <xdr:cNvPr id="63" name="Picture 62">
          <a:extLst>
            <a:ext uri="{FF2B5EF4-FFF2-40B4-BE49-F238E27FC236}">
              <a16:creationId xmlns:a16="http://schemas.microsoft.com/office/drawing/2014/main" id="{97342BDC-488F-4DD1-AD49-0696D027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6" y="10869707"/>
          <a:ext cx="1143000" cy="745787"/>
        </a:xfrm>
        <a:prstGeom prst="rect">
          <a:avLst/>
        </a:prstGeom>
      </xdr:spPr>
    </xdr:pic>
    <xdr:clientData/>
  </xdr:oneCellAnchor>
  <xdr:oneCellAnchor>
    <xdr:from>
      <xdr:col>0</xdr:col>
      <xdr:colOff>224118</xdr:colOff>
      <xdr:row>86</xdr:row>
      <xdr:rowOff>134470</xdr:rowOff>
    </xdr:from>
    <xdr:ext cx="1467970" cy="978647"/>
    <xdr:pic>
      <xdr:nvPicPr>
        <xdr:cNvPr id="64" name="Picture 63">
          <a:extLst>
            <a:ext uri="{FF2B5EF4-FFF2-40B4-BE49-F238E27FC236}">
              <a16:creationId xmlns:a16="http://schemas.microsoft.com/office/drawing/2014/main" id="{AFE66DBD-DC02-483E-8DE2-98BAA9F0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11911852"/>
          <a:ext cx="1467970" cy="978647"/>
        </a:xfrm>
        <a:prstGeom prst="ellipse">
          <a:avLst/>
        </a:prstGeom>
      </xdr:spPr>
    </xdr:pic>
    <xdr:clientData/>
  </xdr:oneCellAnchor>
  <xdr:oneCellAnchor>
    <xdr:from>
      <xdr:col>0</xdr:col>
      <xdr:colOff>168088</xdr:colOff>
      <xdr:row>95</xdr:row>
      <xdr:rowOff>100854</xdr:rowOff>
    </xdr:from>
    <xdr:ext cx="1528701" cy="806823"/>
    <xdr:pic>
      <xdr:nvPicPr>
        <xdr:cNvPr id="65" name="Picture 64">
          <a:extLst>
            <a:ext uri="{FF2B5EF4-FFF2-40B4-BE49-F238E27FC236}">
              <a16:creationId xmlns:a16="http://schemas.microsoft.com/office/drawing/2014/main" id="{9FD4CF3B-27A4-4D45-ABD3-0AD10225D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168088" y="13301383"/>
          <a:ext cx="1528701" cy="806823"/>
        </a:xfrm>
        <a:prstGeom prst="rect">
          <a:avLst/>
        </a:prstGeom>
      </xdr:spPr>
    </xdr:pic>
    <xdr:clientData/>
  </xdr:oneCellAnchor>
  <xdr:oneCellAnchor>
    <xdr:from>
      <xdr:col>0</xdr:col>
      <xdr:colOff>435348</xdr:colOff>
      <xdr:row>103</xdr:row>
      <xdr:rowOff>49306</xdr:rowOff>
    </xdr:from>
    <xdr:ext cx="1143000" cy="747712"/>
    <xdr:pic>
      <xdr:nvPicPr>
        <xdr:cNvPr id="66" name="Picture 65">
          <a:extLst>
            <a:ext uri="{FF2B5EF4-FFF2-40B4-BE49-F238E27FC236}">
              <a16:creationId xmlns:a16="http://schemas.microsoft.com/office/drawing/2014/main" id="{C5DF44B9-040F-46F2-BB7A-F7D7BEB97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48" y="16451356"/>
          <a:ext cx="1143000" cy="747712"/>
        </a:xfrm>
        <a:prstGeom prst="rect">
          <a:avLst/>
        </a:prstGeom>
      </xdr:spPr>
    </xdr:pic>
    <xdr:clientData/>
  </xdr:oneCellAnchor>
  <xdr:oneCellAnchor>
    <xdr:from>
      <xdr:col>0</xdr:col>
      <xdr:colOff>582706</xdr:colOff>
      <xdr:row>108</xdr:row>
      <xdr:rowOff>33617</xdr:rowOff>
    </xdr:from>
    <xdr:ext cx="1166813" cy="758825"/>
    <xdr:pic>
      <xdr:nvPicPr>
        <xdr:cNvPr id="68" name="Picture 67">
          <a:extLst>
            <a:ext uri="{FF2B5EF4-FFF2-40B4-BE49-F238E27FC236}">
              <a16:creationId xmlns:a16="http://schemas.microsoft.com/office/drawing/2014/main" id="{AAC54F0B-7EE0-4B0F-93AD-05DAB54E9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15183970"/>
          <a:ext cx="1166813" cy="758825"/>
        </a:xfrm>
        <a:prstGeom prst="rect">
          <a:avLst/>
        </a:prstGeom>
      </xdr:spPr>
    </xdr:pic>
    <xdr:clientData/>
  </xdr:oneCellAnchor>
  <xdr:oneCellAnchor>
    <xdr:from>
      <xdr:col>0</xdr:col>
      <xdr:colOff>212912</xdr:colOff>
      <xdr:row>115</xdr:row>
      <xdr:rowOff>22414</xdr:rowOff>
    </xdr:from>
    <xdr:ext cx="1568823" cy="1015712"/>
    <xdr:pic>
      <xdr:nvPicPr>
        <xdr:cNvPr id="69" name="Picture 68">
          <a:extLst>
            <a:ext uri="{FF2B5EF4-FFF2-40B4-BE49-F238E27FC236}">
              <a16:creationId xmlns:a16="http://schemas.microsoft.com/office/drawing/2014/main" id="{CABDCDA6-D844-48D9-B9B3-EA296214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16270943"/>
          <a:ext cx="1568823" cy="1015712"/>
        </a:xfrm>
        <a:prstGeom prst="rect">
          <a:avLst/>
        </a:prstGeom>
      </xdr:spPr>
    </xdr:pic>
    <xdr:clientData/>
  </xdr:oneCellAnchor>
  <xdr:oneCellAnchor>
    <xdr:from>
      <xdr:col>0</xdr:col>
      <xdr:colOff>156882</xdr:colOff>
      <xdr:row>124</xdr:row>
      <xdr:rowOff>123266</xdr:rowOff>
    </xdr:from>
    <xdr:ext cx="1674864" cy="1086970"/>
    <xdr:pic>
      <xdr:nvPicPr>
        <xdr:cNvPr id="71" name="Picture 70">
          <a:extLst>
            <a:ext uri="{FF2B5EF4-FFF2-40B4-BE49-F238E27FC236}">
              <a16:creationId xmlns:a16="http://schemas.microsoft.com/office/drawing/2014/main" id="{1EB40DA9-7F77-482C-9502-00CE0D33D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7806148"/>
          <a:ext cx="1674864" cy="1086970"/>
        </a:xfrm>
        <a:prstGeom prst="rect">
          <a:avLst/>
        </a:prstGeom>
      </xdr:spPr>
    </xdr:pic>
    <xdr:clientData/>
  </xdr:oneCellAnchor>
  <xdr:oneCellAnchor>
    <xdr:from>
      <xdr:col>0</xdr:col>
      <xdr:colOff>481854</xdr:colOff>
      <xdr:row>147</xdr:row>
      <xdr:rowOff>67235</xdr:rowOff>
    </xdr:from>
    <xdr:ext cx="1185863" cy="771526"/>
    <xdr:pic>
      <xdr:nvPicPr>
        <xdr:cNvPr id="73" name="Picture 72">
          <a:extLst>
            <a:ext uri="{FF2B5EF4-FFF2-40B4-BE49-F238E27FC236}">
              <a16:creationId xmlns:a16="http://schemas.microsoft.com/office/drawing/2014/main" id="{C66F1EF0-4473-45B0-8345-EC2908C09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4" y="21392029"/>
          <a:ext cx="1185863" cy="771526"/>
        </a:xfrm>
        <a:prstGeom prst="ellipse">
          <a:avLst/>
        </a:prstGeom>
      </xdr:spPr>
    </xdr:pic>
    <xdr:clientData/>
  </xdr:oneCellAnchor>
  <xdr:oneCellAnchor>
    <xdr:from>
      <xdr:col>0</xdr:col>
      <xdr:colOff>661147</xdr:colOff>
      <xdr:row>133</xdr:row>
      <xdr:rowOff>67236</xdr:rowOff>
    </xdr:from>
    <xdr:ext cx="976313" cy="636589"/>
    <xdr:pic>
      <xdr:nvPicPr>
        <xdr:cNvPr id="74" name="Picture 73">
          <a:extLst>
            <a:ext uri="{FF2B5EF4-FFF2-40B4-BE49-F238E27FC236}">
              <a16:creationId xmlns:a16="http://schemas.microsoft.com/office/drawing/2014/main" id="{11B416B9-FDBB-4642-80D5-F24F07B5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47" y="19173265"/>
          <a:ext cx="976313" cy="636589"/>
        </a:xfrm>
        <a:prstGeom prst="ellipse">
          <a:avLst/>
        </a:prstGeom>
      </xdr:spPr>
    </xdr:pic>
    <xdr:clientData/>
  </xdr:oneCellAnchor>
  <xdr:oneCellAnchor>
    <xdr:from>
      <xdr:col>0</xdr:col>
      <xdr:colOff>404313</xdr:colOff>
      <xdr:row>138</xdr:row>
      <xdr:rowOff>104821</xdr:rowOff>
    </xdr:from>
    <xdr:ext cx="1123066" cy="1127022"/>
    <xdr:pic>
      <xdr:nvPicPr>
        <xdr:cNvPr id="76" name="Picture 75">
          <a:extLst>
            <a:ext uri="{FF2B5EF4-FFF2-40B4-BE49-F238E27FC236}">
              <a16:creationId xmlns:a16="http://schemas.microsoft.com/office/drawing/2014/main" id="{75F9B0AA-5279-405B-B603-5631251BA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402335" y="20019652"/>
          <a:ext cx="1127022" cy="1123066"/>
        </a:xfrm>
        <a:prstGeom prst="ellipse">
          <a:avLst/>
        </a:prstGeom>
      </xdr:spPr>
    </xdr:pic>
    <xdr:clientData/>
  </xdr:oneCellAnchor>
  <xdr:oneCellAnchor>
    <xdr:from>
      <xdr:col>0</xdr:col>
      <xdr:colOff>560296</xdr:colOff>
      <xdr:row>165</xdr:row>
      <xdr:rowOff>112059</xdr:rowOff>
    </xdr:from>
    <xdr:ext cx="958558" cy="784412"/>
    <xdr:pic>
      <xdr:nvPicPr>
        <xdr:cNvPr id="80" name="Picture 79">
          <a:extLst>
            <a:ext uri="{FF2B5EF4-FFF2-40B4-BE49-F238E27FC236}">
              <a16:creationId xmlns:a16="http://schemas.microsoft.com/office/drawing/2014/main" id="{2E8C8E87-8C77-4DB9-B446-B4CFDCB09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0296" y="24171088"/>
          <a:ext cx="958558" cy="784412"/>
        </a:xfrm>
        <a:prstGeom prst="rect">
          <a:avLst/>
        </a:prstGeom>
      </xdr:spPr>
    </xdr:pic>
    <xdr:clientData/>
  </xdr:oneCellAnchor>
  <xdr:twoCellAnchor editAs="oneCell">
    <xdr:from>
      <xdr:col>0</xdr:col>
      <xdr:colOff>50000</xdr:colOff>
      <xdr:row>174</xdr:row>
      <xdr:rowOff>67233</xdr:rowOff>
    </xdr:from>
    <xdr:to>
      <xdr:col>0</xdr:col>
      <xdr:colOff>868080</xdr:colOff>
      <xdr:row>177</xdr:row>
      <xdr:rowOff>79297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A55CFF4-2982-40A9-AF63-65A374AB92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217684" y="25392931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593912</xdr:colOff>
      <xdr:row>198</xdr:row>
      <xdr:rowOff>123265</xdr:rowOff>
    </xdr:from>
    <xdr:to>
      <xdr:col>0</xdr:col>
      <xdr:colOff>1546412</xdr:colOff>
      <xdr:row>202</xdr:row>
      <xdr:rowOff>100853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3BC52BD3-BBD7-479A-BA5D-E97215E3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2" y="29247353"/>
          <a:ext cx="952500" cy="616323"/>
        </a:xfrm>
        <a:prstGeom prst="rect">
          <a:avLst/>
        </a:prstGeom>
      </xdr:spPr>
    </xdr:pic>
    <xdr:clientData/>
  </xdr:twoCellAnchor>
  <xdr:twoCellAnchor editAs="oneCell">
    <xdr:from>
      <xdr:col>0</xdr:col>
      <xdr:colOff>689162</xdr:colOff>
      <xdr:row>203</xdr:row>
      <xdr:rowOff>35301</xdr:rowOff>
    </xdr:from>
    <xdr:to>
      <xdr:col>0</xdr:col>
      <xdr:colOff>1419225</xdr:colOff>
      <xdr:row>206</xdr:row>
      <xdr:rowOff>118363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88C03A-4CEC-421E-80DB-EE0B3C04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62" y="32820351"/>
          <a:ext cx="730063" cy="578362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239</xdr:row>
      <xdr:rowOff>56030</xdr:rowOff>
    </xdr:from>
    <xdr:to>
      <xdr:col>0</xdr:col>
      <xdr:colOff>946617</xdr:colOff>
      <xdr:row>247</xdr:row>
      <xdr:rowOff>82784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63AADEB-2A47-47AA-8354-8FC8CBAFD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35713148"/>
          <a:ext cx="890588" cy="1302544"/>
        </a:xfrm>
        <a:prstGeom prst="rect">
          <a:avLst/>
        </a:prstGeom>
      </xdr:spPr>
    </xdr:pic>
    <xdr:clientData/>
  </xdr:twoCellAnchor>
  <xdr:twoCellAnchor editAs="oneCell">
    <xdr:from>
      <xdr:col>0</xdr:col>
      <xdr:colOff>1109383</xdr:colOff>
      <xdr:row>212</xdr:row>
      <xdr:rowOff>100853</xdr:rowOff>
    </xdr:from>
    <xdr:to>
      <xdr:col>0</xdr:col>
      <xdr:colOff>2042833</xdr:colOff>
      <xdr:row>216</xdr:row>
      <xdr:rowOff>108323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683BF6BC-04C0-41DE-BC16-0B6FB4DD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3" y="31488529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217</xdr:row>
      <xdr:rowOff>11207</xdr:rowOff>
    </xdr:from>
    <xdr:to>
      <xdr:col>0</xdr:col>
      <xdr:colOff>1041868</xdr:colOff>
      <xdr:row>221</xdr:row>
      <xdr:rowOff>21853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C1F430E-F7BB-45F3-86AD-6C9168D4F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2183295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918883</xdr:colOff>
      <xdr:row>256</xdr:row>
      <xdr:rowOff>56028</xdr:rowOff>
    </xdr:from>
    <xdr:to>
      <xdr:col>0</xdr:col>
      <xdr:colOff>1890433</xdr:colOff>
      <xdr:row>260</xdr:row>
      <xdr:rowOff>76000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65FDBC89-7983-4852-B726-8BB81220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3" y="38279293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537883</xdr:colOff>
      <xdr:row>6</xdr:row>
      <xdr:rowOff>44823</xdr:rowOff>
    </xdr:from>
    <xdr:to>
      <xdr:col>0</xdr:col>
      <xdr:colOff>1871383</xdr:colOff>
      <xdr:row>11</xdr:row>
      <xdr:rowOff>149412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583E799-E986-4EDE-AF91-8E0DCA1E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3" y="840441"/>
          <a:ext cx="1333500" cy="889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333375</xdr:colOff>
      <xdr:row>267</xdr:row>
      <xdr:rowOff>66675</xdr:rowOff>
    </xdr:from>
    <xdr:to>
      <xdr:col>0</xdr:col>
      <xdr:colOff>1514476</xdr:colOff>
      <xdr:row>273</xdr:row>
      <xdr:rowOff>95250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B515E80-0360-4F31-B498-9199B9982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33375" y="412146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66675</xdr:rowOff>
    </xdr:from>
    <xdr:to>
      <xdr:col>0</xdr:col>
      <xdr:colOff>1009650</xdr:colOff>
      <xdr:row>22</xdr:row>
      <xdr:rowOff>152154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834A6A5C-6DC8-4B66-8DBE-2B35FEF2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009900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18</xdr:row>
      <xdr:rowOff>38100</xdr:rowOff>
    </xdr:from>
    <xdr:to>
      <xdr:col>0</xdr:col>
      <xdr:colOff>1809750</xdr:colOff>
      <xdr:row>24</xdr:row>
      <xdr:rowOff>4697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ED25AEC4-B781-4AD9-ACC4-93D298F9E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2809875"/>
          <a:ext cx="581025" cy="947672"/>
        </a:xfrm>
        <a:prstGeom prst="rect">
          <a:avLst/>
        </a:prstGeom>
      </xdr:spPr>
    </xdr:pic>
    <xdr:clientData/>
  </xdr:twoCellAnchor>
  <xdr:twoCellAnchor editAs="oneCell">
    <xdr:from>
      <xdr:col>0</xdr:col>
      <xdr:colOff>203522</xdr:colOff>
      <xdr:row>23</xdr:row>
      <xdr:rowOff>7365</xdr:rowOff>
    </xdr:from>
    <xdr:to>
      <xdr:col>0</xdr:col>
      <xdr:colOff>816240</xdr:colOff>
      <xdr:row>26</xdr:row>
      <xdr:rowOff>88498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A99ED84-CBB9-4F06-8E69-CEA0C76F4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4222127">
          <a:off x="226427" y="3575385"/>
          <a:ext cx="566908" cy="612718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74</xdr:row>
      <xdr:rowOff>9525</xdr:rowOff>
    </xdr:from>
    <xdr:to>
      <xdr:col>0</xdr:col>
      <xdr:colOff>1695450</xdr:colOff>
      <xdr:row>78</xdr:row>
      <xdr:rowOff>139700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2A9F4D0-F72F-46D9-B7B8-CDFA1A16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1630025"/>
          <a:ext cx="11811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8"/>
  <sheetViews>
    <sheetView tabSelected="1" zoomScaleNormal="100" workbookViewId="0">
      <pane ySplit="6" topLeftCell="A7" activePane="bottomLeft" state="frozen"/>
      <selection pane="bottomLeft" activeCell="D83" sqref="D83"/>
    </sheetView>
  </sheetViews>
  <sheetFormatPr defaultColWidth="9.140625" defaultRowHeight="12.75" x14ac:dyDescent="0.2"/>
  <cols>
    <col min="1" max="1" width="30.7109375" style="5" customWidth="1"/>
    <col min="2" max="2" width="11.140625" style="6" customWidth="1"/>
    <col min="3" max="3" width="11" style="2" customWidth="1"/>
    <col min="4" max="4" width="5.7109375" style="2" customWidth="1"/>
    <col min="5" max="5" width="10.140625" style="2" customWidth="1"/>
    <col min="6" max="6" width="5.5703125" style="7" customWidth="1"/>
    <col min="7" max="7" width="60.85546875" style="5" customWidth="1"/>
    <col min="8" max="8" width="6.5703125" style="3" hidden="1" customWidth="1"/>
    <col min="9" max="9" width="6.7109375" style="4" hidden="1" customWidth="1"/>
    <col min="10" max="10" width="9.140625" style="5" hidden="1" customWidth="1"/>
    <col min="11" max="11" width="9.140625" style="5" customWidth="1"/>
    <col min="12" max="16384" width="9.140625" style="5"/>
  </cols>
  <sheetData>
    <row r="1" spans="1:9" x14ac:dyDescent="0.2">
      <c r="A1" s="1" t="s">
        <v>0</v>
      </c>
      <c r="B1" s="106"/>
      <c r="C1" s="107"/>
      <c r="D1" s="108"/>
      <c r="E1" s="109"/>
      <c r="F1" s="110" t="s">
        <v>1</v>
      </c>
      <c r="G1" s="64"/>
      <c r="H1" s="111"/>
      <c r="I1" s="112"/>
    </row>
    <row r="2" spans="1:9" x14ac:dyDescent="0.2">
      <c r="A2" s="113" t="s">
        <v>2</v>
      </c>
      <c r="B2" s="114"/>
      <c r="C2" s="107"/>
      <c r="D2" s="115"/>
      <c r="E2" s="116"/>
      <c r="F2" s="117" t="s">
        <v>3</v>
      </c>
      <c r="G2" s="65">
        <v>44562</v>
      </c>
      <c r="H2" s="111"/>
      <c r="I2" s="112"/>
    </row>
    <row r="3" spans="1:9" ht="13.5" thickBot="1" x14ac:dyDescent="0.25">
      <c r="A3" s="1" t="s">
        <v>4</v>
      </c>
      <c r="B3" s="114"/>
      <c r="C3" s="118"/>
      <c r="D3" s="119"/>
      <c r="E3" s="120"/>
      <c r="F3" s="121" t="s">
        <v>5</v>
      </c>
      <c r="G3" s="66"/>
      <c r="H3" s="111"/>
      <c r="I3" s="112"/>
    </row>
    <row r="4" spans="1:9" x14ac:dyDescent="0.2">
      <c r="A4" s="1" t="s">
        <v>6</v>
      </c>
      <c r="B4" s="114"/>
      <c r="C4" s="118"/>
      <c r="D4" s="107"/>
      <c r="E4" s="122"/>
      <c r="F4" s="123"/>
      <c r="G4" s="124"/>
      <c r="H4" s="111"/>
      <c r="I4" s="112"/>
    </row>
    <row r="5" spans="1:9" x14ac:dyDescent="0.2">
      <c r="A5" s="1"/>
      <c r="B5" s="106"/>
      <c r="C5" s="125"/>
      <c r="D5" s="125" t="s">
        <v>7</v>
      </c>
      <c r="E5" s="122"/>
      <c r="F5" s="117" t="s">
        <v>8</v>
      </c>
      <c r="G5" s="1" t="s">
        <v>9</v>
      </c>
      <c r="H5" s="111"/>
      <c r="I5" s="112"/>
    </row>
    <row r="6" spans="1:9" ht="13.5" thickBot="1" x14ac:dyDescent="0.25">
      <c r="A6" s="126"/>
      <c r="B6" s="114" t="s">
        <v>10</v>
      </c>
      <c r="C6" s="125" t="s">
        <v>11</v>
      </c>
      <c r="D6" s="122" t="s">
        <v>12</v>
      </c>
      <c r="E6" s="122" t="s">
        <v>13</v>
      </c>
      <c r="F6" s="117" t="s">
        <v>14</v>
      </c>
      <c r="G6" s="8"/>
      <c r="H6" s="111" t="s">
        <v>15</v>
      </c>
      <c r="I6" s="112" t="s">
        <v>13</v>
      </c>
    </row>
    <row r="7" spans="1:9" x14ac:dyDescent="0.2">
      <c r="A7" s="127"/>
      <c r="B7" s="9" t="s">
        <v>16</v>
      </c>
      <c r="C7" s="128">
        <f>IFERROR(VLOOKUP(B7,Sheet2!A:E,3,FALSE),0)</f>
        <v>38.58</v>
      </c>
      <c r="D7" s="129"/>
      <c r="E7" s="100">
        <f>C7*D7</f>
        <v>0</v>
      </c>
      <c r="F7" s="50" t="s">
        <v>17</v>
      </c>
      <c r="G7" s="40" t="str">
        <f>IFERROR(VLOOKUP(B7,Sheet2!A:E,2,FALSE),0)</f>
        <v>3/4" ALUMINUM TUBING 19 FT 2 INCHES LONG FASTPIPE   BLUE,  non returnable</v>
      </c>
      <c r="H7" s="130">
        <f>IFERROR(VLOOKUP(B7,Sheet2!A:E,5,FALSE),0)</f>
        <v>3</v>
      </c>
      <c r="I7" s="131">
        <f>H7*D7</f>
        <v>0</v>
      </c>
    </row>
    <row r="8" spans="1:9" x14ac:dyDescent="0.2">
      <c r="A8" s="18"/>
      <c r="B8" s="10" t="s">
        <v>18</v>
      </c>
      <c r="C8" s="132">
        <f>IFERROR(VLOOKUP(B8,Sheet2!A:E,3,FALSE),0)</f>
        <v>60.63</v>
      </c>
      <c r="D8" s="68"/>
      <c r="E8" s="38">
        <f t="shared" ref="E8:E18" si="0">C8*D8</f>
        <v>0</v>
      </c>
      <c r="F8" s="19" t="s">
        <v>19</v>
      </c>
      <c r="G8" s="11" t="str">
        <f>IFERROR(VLOOKUP(B8,Sheet2!A:E,2,FALSE),0)</f>
        <v>1" ALUMINUM TUBING 19 FT 2 INCHES LONG FASTPIPE   BLUE,  non returnable</v>
      </c>
      <c r="H8" s="130">
        <f>IFERROR(VLOOKUP(B8,Sheet2!A:E,5,FALSE),0)</f>
        <v>4.2</v>
      </c>
      <c r="I8" s="131">
        <f t="shared" ref="I8:I18" si="1">H8*D8</f>
        <v>0</v>
      </c>
    </row>
    <row r="9" spans="1:9" x14ac:dyDescent="0.2">
      <c r="A9" s="18"/>
      <c r="B9" s="10" t="s">
        <v>20</v>
      </c>
      <c r="C9" s="133">
        <f>IFERROR(VLOOKUP(B9,Sheet2!A:E,3,FALSE),0)</f>
        <v>88.19</v>
      </c>
      <c r="D9" s="68"/>
      <c r="E9" s="38">
        <f t="shared" si="0"/>
        <v>0</v>
      </c>
      <c r="F9" s="19" t="s">
        <v>21</v>
      </c>
      <c r="G9" s="11" t="str">
        <f>IFERROR(VLOOKUP(B9,Sheet2!A:E,2,FALSE),0)</f>
        <v>1-1/2 " ALUMINUM TUBING 19 FT 2 INCHES LONG  FASTPIPE  BLUE,  non returnable</v>
      </c>
      <c r="H9" s="130">
        <f>IFERROR(VLOOKUP(B9,Sheet2!A:E,5,FALSE),0)</f>
        <v>8.4</v>
      </c>
      <c r="I9" s="131">
        <f t="shared" si="1"/>
        <v>0</v>
      </c>
    </row>
    <row r="10" spans="1:9" x14ac:dyDescent="0.2">
      <c r="A10" s="18"/>
      <c r="B10" s="10" t="s">
        <v>22</v>
      </c>
      <c r="C10" s="132">
        <f>IFERROR(VLOOKUP(B10,Sheet2!A:E,3,FALSE),0)</f>
        <v>115.75</v>
      </c>
      <c r="D10" s="68"/>
      <c r="E10" s="38">
        <f t="shared" si="0"/>
        <v>0</v>
      </c>
      <c r="F10" s="19" t="s">
        <v>23</v>
      </c>
      <c r="G10" s="11" t="str">
        <f>IFERROR(VLOOKUP(B10,Sheet2!A:E,2,FALSE),0)</f>
        <v>2" ALUMINUM TUBING 19 FT 2 INCHES LONG FASTPIPE   BLUE,  non returnable</v>
      </c>
      <c r="H10" s="130">
        <f>IFERROR(VLOOKUP(B10,Sheet2!A:E,5,FALSE),0)</f>
        <v>10.6</v>
      </c>
      <c r="I10" s="131">
        <f t="shared" si="1"/>
        <v>0</v>
      </c>
    </row>
    <row r="11" spans="1:9" x14ac:dyDescent="0.2">
      <c r="A11" s="18"/>
      <c r="B11" s="10"/>
      <c r="C11" s="132">
        <f>IFERROR(VLOOKUP(B11,Sheet2!A:E,3,FALSE),0)</f>
        <v>0</v>
      </c>
      <c r="D11" s="68"/>
      <c r="E11" s="38">
        <f t="shared" si="0"/>
        <v>0</v>
      </c>
      <c r="F11" s="19"/>
      <c r="G11" s="11">
        <f>IFERROR(VLOOKUP(B11,Sheet2!A:E,2,FALSE),0)</f>
        <v>0</v>
      </c>
      <c r="H11" s="130">
        <f>IFERROR(VLOOKUP(B11,Sheet2!A:E,5,FALSE),0)</f>
        <v>0</v>
      </c>
      <c r="I11" s="131">
        <f t="shared" si="1"/>
        <v>0</v>
      </c>
    </row>
    <row r="12" spans="1:9" x14ac:dyDescent="0.2">
      <c r="A12" s="18"/>
      <c r="B12" s="10" t="s">
        <v>24</v>
      </c>
      <c r="C12" s="132">
        <f>IFERROR(VLOOKUP(B12,Sheet2!A:E,3,FALSE),0)</f>
        <v>38.58</v>
      </c>
      <c r="D12" s="68"/>
      <c r="E12" s="38">
        <f t="shared" si="0"/>
        <v>0</v>
      </c>
      <c r="F12" s="19" t="s">
        <v>17</v>
      </c>
      <c r="G12" s="11" t="str">
        <f>IFERROR(VLOOKUP(B12,Sheet2!A:E,2,FALSE),0)</f>
        <v>green 3/4" ALUMINUM TUBING 19 FT 2 INCHES LONG FASTPIPE   green,  non returnable</v>
      </c>
      <c r="H12" s="130">
        <f>IFERROR(VLOOKUP(B12,Sheet2!A:E,5,FALSE),0)</f>
        <v>3</v>
      </c>
      <c r="I12" s="131">
        <f t="shared" si="1"/>
        <v>0</v>
      </c>
    </row>
    <row r="13" spans="1:9" x14ac:dyDescent="0.2">
      <c r="A13" s="18"/>
      <c r="B13" s="10" t="s">
        <v>25</v>
      </c>
      <c r="C13" s="132">
        <f>IFERROR(VLOOKUP(B13,Sheet2!A:E,3,FALSE),0)</f>
        <v>60.63</v>
      </c>
      <c r="D13" s="68"/>
      <c r="E13" s="38">
        <f t="shared" si="0"/>
        <v>0</v>
      </c>
      <c r="F13" s="19" t="s">
        <v>19</v>
      </c>
      <c r="G13" s="11" t="str">
        <f>IFERROR(VLOOKUP(B13,Sheet2!A:E,2,FALSE),0)</f>
        <v>green 1" ALUMINUM TUBING 19 FT 2 INCHES LONG FASTPIPE     green,   non returnable</v>
      </c>
      <c r="H13" s="130">
        <f>IFERROR(VLOOKUP(B13,Sheet2!A:E,5,FALSE),0)</f>
        <v>4.2</v>
      </c>
      <c r="I13" s="131">
        <f t="shared" si="1"/>
        <v>0</v>
      </c>
    </row>
    <row r="14" spans="1:9" x14ac:dyDescent="0.2">
      <c r="A14" s="18"/>
      <c r="B14" s="10" t="s">
        <v>26</v>
      </c>
      <c r="C14" s="133">
        <f>IFERROR(VLOOKUP(B14,Sheet2!A:E,3,FALSE),0)</f>
        <v>88.19</v>
      </c>
      <c r="D14" s="68"/>
      <c r="E14" s="38">
        <f t="shared" si="0"/>
        <v>0</v>
      </c>
      <c r="F14" s="19" t="s">
        <v>21</v>
      </c>
      <c r="G14" s="11" t="str">
        <f>IFERROR(VLOOKUP(B14,Sheet2!A:E,2,FALSE),0)</f>
        <v>green 1-1/2 "" ALUMINUM TUBING 19 FT 2 INCHES LONG  FASTPIPE  green,   non returnable</v>
      </c>
      <c r="H14" s="130">
        <f>IFERROR(VLOOKUP(B14,Sheet2!A:E,5,FALSE),0)</f>
        <v>8.4</v>
      </c>
      <c r="I14" s="131">
        <f t="shared" si="1"/>
        <v>0</v>
      </c>
    </row>
    <row r="15" spans="1:9" x14ac:dyDescent="0.2">
      <c r="A15" s="18"/>
      <c r="B15" s="10" t="s">
        <v>27</v>
      </c>
      <c r="C15" s="132">
        <f>IFERROR(VLOOKUP(B15,Sheet2!A:E,3,FALSE),0)</f>
        <v>115.75</v>
      </c>
      <c r="D15" s="68"/>
      <c r="E15" s="38">
        <f t="shared" si="0"/>
        <v>0</v>
      </c>
      <c r="F15" s="19" t="s">
        <v>23</v>
      </c>
      <c r="G15" s="11" t="str">
        <f>IFERROR(VLOOKUP(B15,Sheet2!A:E,2,FALSE),0)</f>
        <v>2" green  ALUMINUM TUBING 19 FT 2 INCHES LONG FASTPIPE  green,  non returnable</v>
      </c>
      <c r="H15" s="130">
        <f>IFERROR(VLOOKUP(B15,Sheet2!A:E,5,FALSE),0)</f>
        <v>10.6</v>
      </c>
      <c r="I15" s="131">
        <f t="shared" si="1"/>
        <v>0</v>
      </c>
    </row>
    <row r="16" spans="1:9" x14ac:dyDescent="0.2">
      <c r="A16" s="18"/>
      <c r="B16" s="12" t="s">
        <v>28</v>
      </c>
      <c r="C16" s="132">
        <f>IFERROR(VLOOKUP(B16,Sheet2!A:E,3,FALSE),0)</f>
        <v>19.829999999999998</v>
      </c>
      <c r="D16" s="68"/>
      <c r="E16" s="38">
        <f t="shared" si="0"/>
        <v>0</v>
      </c>
      <c r="F16" s="19" t="s">
        <v>17</v>
      </c>
      <c r="G16" s="11" t="str">
        <f>IFERROR(VLOOKUP(B16,Sheet2!A:E,2,FALSE),0)</f>
        <v>3/4" ALUMINUM PIPE (7" 6") FASTPIPE EACH, BLUE,   non returnable</v>
      </c>
      <c r="H16" s="130">
        <f>IFERROR(VLOOKUP(B16,Sheet2!A:E,5,FALSE),0)</f>
        <v>1.3</v>
      </c>
      <c r="I16" s="131">
        <f t="shared" si="1"/>
        <v>0</v>
      </c>
    </row>
    <row r="17" spans="1:9" x14ac:dyDescent="0.2">
      <c r="A17" s="18"/>
      <c r="B17" s="12" t="s">
        <v>29</v>
      </c>
      <c r="C17" s="132">
        <f>IFERROR(VLOOKUP(B17,Sheet2!A:E,3,FALSE),0)</f>
        <v>29.76</v>
      </c>
      <c r="D17" s="68"/>
      <c r="E17" s="38">
        <f t="shared" si="0"/>
        <v>0</v>
      </c>
      <c r="F17" s="19" t="s">
        <v>19</v>
      </c>
      <c r="G17" s="11" t="str">
        <f>IFERROR(VLOOKUP(B17,Sheet2!A:E,2,FALSE),0)</f>
        <v>1" ALUMINUM PIPE (7" 6") FASTPIPE EACH, BLUE,  non returnable</v>
      </c>
      <c r="H17" s="130">
        <f>IFERROR(VLOOKUP(B17,Sheet2!A:E,5,FALSE),0)</f>
        <v>1.5</v>
      </c>
      <c r="I17" s="131">
        <f t="shared" si="1"/>
        <v>0</v>
      </c>
    </row>
    <row r="18" spans="1:9" ht="13.5" thickBot="1" x14ac:dyDescent="0.25">
      <c r="A18" s="134"/>
      <c r="B18" s="13" t="s">
        <v>30</v>
      </c>
      <c r="C18" s="135">
        <f>IFERROR(VLOOKUP(B18,Sheet2!A:E,3,FALSE),0)</f>
        <v>48.06</v>
      </c>
      <c r="D18" s="136"/>
      <c r="E18" s="101">
        <f t="shared" si="0"/>
        <v>0</v>
      </c>
      <c r="F18" s="43" t="s">
        <v>21</v>
      </c>
      <c r="G18" s="14" t="str">
        <f>IFERROR(VLOOKUP(B18,Sheet2!A:E,2,FALSE),0)</f>
        <v>1-1/2" ALUMINUM PIPE (7' 6") FASTPIPE EACH</v>
      </c>
      <c r="H18" s="130">
        <f>IFERROR(VLOOKUP(B18,Sheet2!A:E,5,FALSE),0)</f>
        <v>4</v>
      </c>
      <c r="I18" s="131">
        <f t="shared" si="1"/>
        <v>0</v>
      </c>
    </row>
    <row r="19" spans="1:9" ht="13.5" thickBot="1" x14ac:dyDescent="0.25">
      <c r="A19" s="127" t="s">
        <v>31</v>
      </c>
      <c r="B19" s="213" t="s">
        <v>32</v>
      </c>
      <c r="C19" s="214"/>
      <c r="D19" s="214"/>
      <c r="E19" s="214"/>
      <c r="F19" s="214"/>
      <c r="G19" s="215"/>
      <c r="H19" s="130"/>
      <c r="I19" s="131">
        <f t="shared" ref="I19:I41" si="2">H19*D19</f>
        <v>0</v>
      </c>
    </row>
    <row r="20" spans="1:9" x14ac:dyDescent="0.2">
      <c r="A20" s="18"/>
      <c r="B20" s="39" t="s">
        <v>33</v>
      </c>
      <c r="C20" s="128">
        <f>IFERROR(VLOOKUP(B20,Sheet2!A:E,3,FALSE),0)</f>
        <v>18.02</v>
      </c>
      <c r="D20" s="129"/>
      <c r="E20" s="100">
        <f t="shared" ref="E20:E83" si="3">C20*D20</f>
        <v>0</v>
      </c>
      <c r="F20" s="50" t="s">
        <v>17</v>
      </c>
      <c r="G20" s="15" t="str">
        <f>IFERROR(VLOOKUP(B20,Sheet2!A:E,2,FALSE),0)</f>
        <v>3/4" PIPE CLIP  FASTPIPE  10 PACK</v>
      </c>
      <c r="H20" s="130">
        <f>IFERROR(VLOOKUP(B20,Sheet2!A:E,5,FALSE),0)</f>
        <v>0.44</v>
      </c>
      <c r="I20" s="131">
        <f t="shared" si="2"/>
        <v>0</v>
      </c>
    </row>
    <row r="21" spans="1:9" x14ac:dyDescent="0.2">
      <c r="A21" s="16"/>
      <c r="B21" s="12" t="s">
        <v>34</v>
      </c>
      <c r="C21" s="132">
        <f>IFERROR(VLOOKUP(B21,Sheet2!A:E,3,FALSE),0)</f>
        <v>21.62</v>
      </c>
      <c r="D21" s="68"/>
      <c r="E21" s="38">
        <f t="shared" si="3"/>
        <v>0</v>
      </c>
      <c r="F21" s="19" t="s">
        <v>19</v>
      </c>
      <c r="G21" s="17" t="str">
        <f>IFERROR(VLOOKUP(B21,Sheet2!A:E,2,FALSE),0)</f>
        <v>1" PIPE CLIP  FASTPIPE  10 PACK</v>
      </c>
      <c r="H21" s="130">
        <f>IFERROR(VLOOKUP(B21,Sheet2!A:E,5,FALSE),0)</f>
        <v>0.5</v>
      </c>
      <c r="I21" s="131">
        <f t="shared" si="2"/>
        <v>0</v>
      </c>
    </row>
    <row r="22" spans="1:9" x14ac:dyDescent="0.2">
      <c r="A22" s="18"/>
      <c r="B22" s="12" t="s">
        <v>35</v>
      </c>
      <c r="C22" s="132">
        <f>IFERROR(VLOOKUP(B22,Sheet2!A:E,3,FALSE),0)</f>
        <v>33.64</v>
      </c>
      <c r="D22" s="68"/>
      <c r="E22" s="38">
        <f t="shared" si="3"/>
        <v>0</v>
      </c>
      <c r="F22" s="19" t="s">
        <v>21</v>
      </c>
      <c r="G22" s="17" t="str">
        <f>IFERROR(VLOOKUP(B22,Sheet2!A:E,2,FALSE),0)</f>
        <v>1-1/2" PIPE CLIP  FASTPIPE  10 PACK</v>
      </c>
      <c r="H22" s="130">
        <f>IFERROR(VLOOKUP(B22,Sheet2!A:E,5,FALSE),0)</f>
        <v>1.81</v>
      </c>
      <c r="I22" s="131">
        <f t="shared" si="2"/>
        <v>0</v>
      </c>
    </row>
    <row r="23" spans="1:9" x14ac:dyDescent="0.2">
      <c r="A23" s="18"/>
      <c r="B23" s="12" t="s">
        <v>36</v>
      </c>
      <c r="C23" s="132">
        <f>IFERROR(VLOOKUP(B23,Sheet2!A:E,3,FALSE),0)</f>
        <v>42.05</v>
      </c>
      <c r="D23" s="68"/>
      <c r="E23" s="38">
        <f t="shared" si="3"/>
        <v>0</v>
      </c>
      <c r="F23" s="19" t="s">
        <v>23</v>
      </c>
      <c r="G23" s="17" t="str">
        <f>IFERROR(VLOOKUP(B23,Sheet2!A:E,2,FALSE),0)</f>
        <v>2" PIPE CLIP  FASTPIPE  10 PACK</v>
      </c>
      <c r="H23" s="130">
        <f>IFERROR(VLOOKUP(B23,Sheet2!A:E,5,FALSE),0)</f>
        <v>2.31</v>
      </c>
      <c r="I23" s="131">
        <f t="shared" si="2"/>
        <v>0</v>
      </c>
    </row>
    <row r="24" spans="1:9" x14ac:dyDescent="0.2">
      <c r="A24" s="18"/>
      <c r="B24" s="12"/>
      <c r="C24" s="132">
        <f>IFERROR(VLOOKUP(B24,Sheet2!A:E,3,FALSE),0)</f>
        <v>0</v>
      </c>
      <c r="D24" s="68"/>
      <c r="E24" s="38">
        <f t="shared" si="3"/>
        <v>0</v>
      </c>
      <c r="F24" s="19"/>
      <c r="G24" s="17">
        <f>IFERROR(VLOOKUP(B24,Sheet2!A:E,2,FALSE),0)</f>
        <v>0</v>
      </c>
      <c r="H24" s="130">
        <f>IFERROR(VLOOKUP(B24,Sheet2!A:E,5,FALSE),0)</f>
        <v>0</v>
      </c>
      <c r="I24" s="131">
        <f t="shared" si="2"/>
        <v>0</v>
      </c>
    </row>
    <row r="25" spans="1:9" x14ac:dyDescent="0.2">
      <c r="A25" s="18" t="s">
        <v>37</v>
      </c>
      <c r="B25" s="12" t="s">
        <v>38</v>
      </c>
      <c r="C25" s="133">
        <f>IFERROR(VLOOKUP(B25,Sheet2!A:E,3,FALSE),0)</f>
        <v>6.73</v>
      </c>
      <c r="D25" s="68"/>
      <c r="E25" s="38">
        <f t="shared" si="3"/>
        <v>0</v>
      </c>
      <c r="F25" s="19" t="s">
        <v>39</v>
      </c>
      <c r="G25" s="17" t="str">
        <f>IFERROR(VLOOKUP(B25,Sheet2!A:E,2,FALSE),0)</f>
        <v>3/8-16 THREADED ROD,  6 FT LONG,  sold each  (25 in a tube)</v>
      </c>
      <c r="H25" s="20">
        <f>IFERROR(VLOOKUP(B25,Sheet2!A:E,5,FALSE),0)</f>
        <v>1.7</v>
      </c>
      <c r="I25" s="21">
        <f t="shared" si="2"/>
        <v>0</v>
      </c>
    </row>
    <row r="26" spans="1:9" x14ac:dyDescent="0.2">
      <c r="A26" s="18"/>
      <c r="B26" s="12" t="s">
        <v>40</v>
      </c>
      <c r="C26" s="133">
        <f>IFERROR(VLOOKUP(B26,Sheet2!A:E,3,FALSE),0)</f>
        <v>10.8</v>
      </c>
      <c r="D26" s="68"/>
      <c r="E26" s="38">
        <f t="shared" si="3"/>
        <v>0</v>
      </c>
      <c r="F26" s="19" t="s">
        <v>39</v>
      </c>
      <c r="G26" s="17" t="str">
        <f>IFERROR(VLOOKUP(B26,Sheet2!A:E,2,FALSE),0)</f>
        <v>3/8-16  HEX NUT,  BOX OF 100</v>
      </c>
      <c r="H26" s="20">
        <f>IFERROR(VLOOKUP(B26,Sheet2!A:E,5,FALSE),0)</f>
        <v>1.63</v>
      </c>
      <c r="I26" s="21">
        <f t="shared" si="2"/>
        <v>0</v>
      </c>
    </row>
    <row r="27" spans="1:9" x14ac:dyDescent="0.2">
      <c r="A27" s="18"/>
      <c r="B27" s="12"/>
      <c r="C27" s="137">
        <f>IFERROR(VLOOKUP(B27,Sheet2!A:E,3,FALSE),0)</f>
        <v>0</v>
      </c>
      <c r="D27" s="138"/>
      <c r="E27" s="102">
        <f t="shared" si="3"/>
        <v>0</v>
      </c>
      <c r="F27" s="19"/>
      <c r="G27" s="17">
        <f>IFERROR(VLOOKUP(B27,Sheet2!A:E,2,FALSE),0)</f>
        <v>0</v>
      </c>
      <c r="H27" s="130">
        <f>IFERROR(VLOOKUP(B27,Sheet2!A:E,5,FALSE),0)</f>
        <v>0</v>
      </c>
      <c r="I27" s="139">
        <f t="shared" si="2"/>
        <v>0</v>
      </c>
    </row>
    <row r="28" spans="1:9" x14ac:dyDescent="0.2">
      <c r="A28" s="16" t="s">
        <v>41</v>
      </c>
      <c r="B28" s="12" t="s">
        <v>42</v>
      </c>
      <c r="C28" s="132">
        <f>IFERROR(VLOOKUP(B28,Sheet2!A:E,3,FALSE),0)</f>
        <v>3.72</v>
      </c>
      <c r="D28" s="68"/>
      <c r="E28" s="38">
        <f t="shared" si="3"/>
        <v>0</v>
      </c>
      <c r="F28" s="19"/>
      <c r="G28" s="17" t="str">
        <f>IFERROR(VLOOKUP(B28,Sheet2!A:E,2,FALSE),0)</f>
        <v>BEAM CLAMP  (3/8 THRU HOLE DESIGN)</v>
      </c>
      <c r="H28" s="130">
        <f>IFERROR(VLOOKUP(B28,Sheet2!A:E,5,FALSE),0)</f>
        <v>0.33</v>
      </c>
      <c r="I28" s="139">
        <f t="shared" si="2"/>
        <v>0</v>
      </c>
    </row>
    <row r="29" spans="1:9" x14ac:dyDescent="0.2">
      <c r="A29" s="18"/>
      <c r="B29" s="12" t="s">
        <v>43</v>
      </c>
      <c r="C29" s="132">
        <f>IFERROR(VLOOKUP(B29,Sheet2!A:E,3,FALSE),0)</f>
        <v>1.44</v>
      </c>
      <c r="D29" s="68"/>
      <c r="E29" s="38">
        <f t="shared" si="3"/>
        <v>0</v>
      </c>
      <c r="F29" s="19" t="s">
        <v>44</v>
      </c>
      <c r="G29" s="17" t="str">
        <f>IFERROR(VLOOKUP(B29,Sheet2!A:E,2,FALSE),0)</f>
        <v>1" AND 3/4" LOOP PIPE HANGER - FOR 3/8-16 THREADED ROD</v>
      </c>
      <c r="H29" s="130">
        <f>IFERROR(VLOOKUP(B29,Sheet2!A:E,5,FALSE),0)</f>
        <v>0.09</v>
      </c>
      <c r="I29" s="131">
        <f t="shared" si="2"/>
        <v>0</v>
      </c>
    </row>
    <row r="30" spans="1:9" x14ac:dyDescent="0.2">
      <c r="A30" s="18"/>
      <c r="B30" s="12" t="s">
        <v>45</v>
      </c>
      <c r="C30" s="132">
        <f>IFERROR(VLOOKUP(B30,Sheet2!A:E,3,FALSE),0)</f>
        <v>1.8</v>
      </c>
      <c r="D30" s="68"/>
      <c r="E30" s="38">
        <f t="shared" si="3"/>
        <v>0</v>
      </c>
      <c r="F30" s="19" t="s">
        <v>21</v>
      </c>
      <c r="G30" s="17" t="str">
        <f>IFERROR(VLOOKUP(B30,Sheet2!A:E,2,FALSE),0)</f>
        <v>1-1/2" LOOP HANGER FOR 3/8-16 THREADED ROD</v>
      </c>
      <c r="H30" s="130">
        <f>IFERROR(VLOOKUP(B30,Sheet2!A:E,5,FALSE),0)</f>
        <v>0.1</v>
      </c>
      <c r="I30" s="131">
        <f t="shared" si="2"/>
        <v>0</v>
      </c>
    </row>
    <row r="31" spans="1:9" x14ac:dyDescent="0.2">
      <c r="A31" s="22" t="s">
        <v>46</v>
      </c>
      <c r="B31" s="12" t="s">
        <v>47</v>
      </c>
      <c r="C31" s="133">
        <f>IFERROR(VLOOKUP(B31,Sheet2!A:E,3,FALSE),0)</f>
        <v>2.04</v>
      </c>
      <c r="D31" s="68"/>
      <c r="E31" s="38">
        <f t="shared" si="3"/>
        <v>0</v>
      </c>
      <c r="F31" s="19" t="s">
        <v>23</v>
      </c>
      <c r="G31" s="17" t="str">
        <f>IFERROR(VLOOKUP(B31,Sheet2!A:E,2,FALSE),0)</f>
        <v>2"  LOOP HANGER - FOR 3/8-16 THREADED ROD</v>
      </c>
      <c r="H31" s="130">
        <f>IFERROR(VLOOKUP(B31,Sheet2!A:E,5,FALSE),0)</f>
        <v>0.12</v>
      </c>
      <c r="I31" s="131">
        <f t="shared" si="2"/>
        <v>0</v>
      </c>
    </row>
    <row r="32" spans="1:9" x14ac:dyDescent="0.2">
      <c r="A32" s="18"/>
      <c r="B32" s="12"/>
      <c r="C32" s="133">
        <f>IFERROR(VLOOKUP(B32,Sheet2!A:E,3,FALSE),0)</f>
        <v>0</v>
      </c>
      <c r="D32" s="68"/>
      <c r="E32" s="38">
        <f t="shared" si="3"/>
        <v>0</v>
      </c>
      <c r="F32" s="19"/>
      <c r="G32" s="17">
        <f>IFERROR(VLOOKUP(B32,Sheet2!A:E,2,FALSE),0)</f>
        <v>0</v>
      </c>
      <c r="H32" s="130">
        <f>IFERROR(VLOOKUP(B32,Sheet2!A:E,5,FALSE),0)</f>
        <v>0</v>
      </c>
      <c r="I32" s="131">
        <f t="shared" si="2"/>
        <v>0</v>
      </c>
    </row>
    <row r="33" spans="1:9" x14ac:dyDescent="0.2">
      <c r="A33" s="18"/>
      <c r="B33" s="12"/>
      <c r="C33" s="133">
        <f>IFERROR(VLOOKUP(B33,Sheet2!A:E,3,FALSE),0)</f>
        <v>0</v>
      </c>
      <c r="D33" s="68"/>
      <c r="E33" s="38">
        <f t="shared" si="3"/>
        <v>0</v>
      </c>
      <c r="F33" s="19"/>
      <c r="G33" s="17">
        <f>IFERROR(VLOOKUP(B33,Sheet2!A:E,2,FALSE),0)</f>
        <v>0</v>
      </c>
      <c r="H33" s="130">
        <f>IFERROR(VLOOKUP(B33,Sheet2!A:E,5,FALSE),0)</f>
        <v>0</v>
      </c>
      <c r="I33" s="131">
        <f t="shared" si="2"/>
        <v>0</v>
      </c>
    </row>
    <row r="34" spans="1:9" x14ac:dyDescent="0.2">
      <c r="A34" s="18"/>
      <c r="B34" s="12" t="s">
        <v>48</v>
      </c>
      <c r="C34" s="132">
        <f>IFERROR(VLOOKUP(B34,Sheet2!A:E,3,FALSE),0)</f>
        <v>2.64</v>
      </c>
      <c r="D34" s="68"/>
      <c r="E34" s="38">
        <f t="shared" si="3"/>
        <v>0</v>
      </c>
      <c r="F34" s="19" t="s">
        <v>17</v>
      </c>
      <c r="G34" s="17" t="str">
        <f>IFERROR(VLOOKUP(B34,Sheet2!A:E,2,FALSE),0)</f>
        <v>3/4" FASTPIPE, 20MM TUBING, STRUT CUSHION CLAMP  .79 O.D.</v>
      </c>
      <c r="H34" s="130">
        <f>IFERROR(VLOOKUP(B34,Sheet2!A:E,5,FALSE),0)</f>
        <v>0.13750000000000001</v>
      </c>
      <c r="I34" s="131">
        <f t="shared" si="2"/>
        <v>0</v>
      </c>
    </row>
    <row r="35" spans="1:9" x14ac:dyDescent="0.2">
      <c r="A35" s="22" t="s">
        <v>49</v>
      </c>
      <c r="B35" s="12" t="s">
        <v>50</v>
      </c>
      <c r="C35" s="132">
        <f>IFERROR(VLOOKUP(B35,Sheet2!A:E,3,FALSE),0)</f>
        <v>3</v>
      </c>
      <c r="D35" s="68"/>
      <c r="E35" s="38">
        <f t="shared" si="3"/>
        <v>0</v>
      </c>
      <c r="F35" s="19" t="s">
        <v>19</v>
      </c>
      <c r="G35" s="17" t="str">
        <f>IFERROR(VLOOKUP(B35,Sheet2!A:E,2,FALSE),0)</f>
        <v>1" FASTPIPE, 1" TUBING, STRUT CUSHION CLAMP  1.00 O.D. (ALSO 3/4 MAXLINE)</v>
      </c>
      <c r="H35" s="130">
        <f>IFERROR(VLOOKUP(B35,Sheet2!A:E,5,FALSE),0)</f>
        <v>0.156</v>
      </c>
      <c r="I35" s="131">
        <f t="shared" si="2"/>
        <v>0</v>
      </c>
    </row>
    <row r="36" spans="1:9" x14ac:dyDescent="0.2">
      <c r="A36" s="16"/>
      <c r="B36" s="12" t="s">
        <v>51</v>
      </c>
      <c r="C36" s="132">
        <f>IFERROR(VLOOKUP(B36,Sheet2!A:E,3,FALSE),0)</f>
        <v>3.72</v>
      </c>
      <c r="D36" s="68"/>
      <c r="E36" s="38">
        <f t="shared" si="3"/>
        <v>0</v>
      </c>
      <c r="F36" s="19" t="s">
        <v>21</v>
      </c>
      <c r="G36" s="17" t="str">
        <f>IFERROR(VLOOKUP(B36,Sheet2!A:E,2,FALSE),0)</f>
        <v>1- 1/2" FASTPIPE, 40MM -1-5/8" TUBING, STRUT CUSHION CLAMP  1.62 O.D.  1- 1/2" FASTPIPE</v>
      </c>
      <c r="H36" s="130">
        <f>IFERROR(VLOOKUP(B36,Sheet2!A:E,5,FALSE),0)</f>
        <v>0.28110000000000002</v>
      </c>
      <c r="I36" s="131">
        <f t="shared" si="2"/>
        <v>0</v>
      </c>
    </row>
    <row r="37" spans="1:9" x14ac:dyDescent="0.2">
      <c r="A37" s="18"/>
      <c r="B37" s="12" t="s">
        <v>52</v>
      </c>
      <c r="C37" s="132">
        <f>IFERROR(VLOOKUP(B37,Sheet2!A:E,3,FALSE),0)</f>
        <v>4.68</v>
      </c>
      <c r="D37" s="68"/>
      <c r="E37" s="38">
        <f t="shared" si="3"/>
        <v>0</v>
      </c>
      <c r="F37" s="19" t="s">
        <v>23</v>
      </c>
      <c r="G37" s="17" t="str">
        <f>IFERROR(VLOOKUP(B37,Sheet2!A:E,2,FALSE),0)</f>
        <v>2" FASTPIPE, 2" TUBING, STRUT CUSHION CLAMP 2.00 O.D.</v>
      </c>
      <c r="H37" s="130">
        <f>IFERROR(VLOOKUP(B37,Sheet2!A:E,5,FALSE),0)</f>
        <v>0.4</v>
      </c>
      <c r="I37" s="131">
        <f t="shared" si="2"/>
        <v>0</v>
      </c>
    </row>
    <row r="38" spans="1:9" x14ac:dyDescent="0.2">
      <c r="A38" s="18"/>
      <c r="B38" s="12"/>
      <c r="C38" s="132">
        <f>IFERROR(VLOOKUP(B38,Sheet2!A:E,3,FALSE),0)</f>
        <v>0</v>
      </c>
      <c r="D38" s="68"/>
      <c r="E38" s="38">
        <f t="shared" si="3"/>
        <v>0</v>
      </c>
      <c r="F38" s="19"/>
      <c r="G38" s="17">
        <f>IFERROR(VLOOKUP(B38,Sheet2!A:E,2,FALSE),0)</f>
        <v>0</v>
      </c>
      <c r="H38" s="130">
        <f>IFERROR(VLOOKUP(B38,Sheet2!A:E,5,FALSE),0)</f>
        <v>0</v>
      </c>
      <c r="I38" s="131">
        <f t="shared" si="2"/>
        <v>0</v>
      </c>
    </row>
    <row r="39" spans="1:9" x14ac:dyDescent="0.2">
      <c r="A39" s="18"/>
      <c r="B39" s="12"/>
      <c r="C39" s="132">
        <f>IFERROR(VLOOKUP(B39,Sheet2!A:E,3,FALSE),0)</f>
        <v>0</v>
      </c>
      <c r="D39" s="68"/>
      <c r="E39" s="38">
        <f t="shared" si="3"/>
        <v>0</v>
      </c>
      <c r="F39" s="19"/>
      <c r="G39" s="17">
        <f>IFERROR(VLOOKUP(B39,Sheet2!A:E,2,FALSE),0)</f>
        <v>0</v>
      </c>
      <c r="H39" s="130">
        <f>IFERROR(VLOOKUP(B39,Sheet2!A:E,5,FALSE),0)</f>
        <v>0</v>
      </c>
      <c r="I39" s="131">
        <f t="shared" si="2"/>
        <v>0</v>
      </c>
    </row>
    <row r="40" spans="1:9" x14ac:dyDescent="0.2">
      <c r="A40" s="18" t="s">
        <v>53</v>
      </c>
      <c r="B40" s="23"/>
      <c r="C40" s="96">
        <f>IFERROR(VLOOKUP(B40,Sheet2!A:E,3,FALSE),0)</f>
        <v>0</v>
      </c>
      <c r="D40" s="67"/>
      <c r="E40" s="102">
        <f t="shared" si="3"/>
        <v>0</v>
      </c>
      <c r="F40" s="24"/>
      <c r="G40" s="17">
        <f>IFERROR(VLOOKUP(B40,Sheet2!A:E,2,FALSE),0)</f>
        <v>0</v>
      </c>
      <c r="H40" s="130">
        <f>IFERROR(VLOOKUP(B40,Sheet2!A:E,5,FALSE),0)</f>
        <v>0</v>
      </c>
      <c r="I40" s="131">
        <f t="shared" si="2"/>
        <v>0</v>
      </c>
    </row>
    <row r="41" spans="1:9" ht="13.5" thickBot="1" x14ac:dyDescent="0.25">
      <c r="A41" s="18" t="s">
        <v>54</v>
      </c>
      <c r="B41" s="13" t="s">
        <v>55</v>
      </c>
      <c r="C41" s="135">
        <f>IFERROR(VLOOKUP(B41,Sheet2!A:E,3,FALSE),0)</f>
        <v>17.420000000000002</v>
      </c>
      <c r="D41" s="136"/>
      <c r="E41" s="101">
        <f t="shared" si="3"/>
        <v>0</v>
      </c>
      <c r="F41" s="43"/>
      <c r="G41" s="52" t="str">
        <f>IFERROR(VLOOKUP(B41,Sheet2!A:E,2,FALSE),0)</f>
        <v>CANTILEVER ARM 12 INCH LENGTH ZINC PLATED  (1-5/8 Strut)</v>
      </c>
      <c r="H41" s="130">
        <f>IFERROR(VLOOKUP(B41,Sheet2!A:E,5,FALSE),0)</f>
        <v>2.61</v>
      </c>
      <c r="I41" s="131">
        <f t="shared" si="2"/>
        <v>0</v>
      </c>
    </row>
    <row r="42" spans="1:9" ht="13.5" thickBot="1" x14ac:dyDescent="0.25">
      <c r="A42" s="134"/>
      <c r="B42" s="216" t="s">
        <v>56</v>
      </c>
      <c r="C42" s="217"/>
      <c r="D42" s="218"/>
      <c r="E42" s="217"/>
      <c r="F42" s="217"/>
      <c r="G42" s="219"/>
      <c r="H42" s="139"/>
      <c r="I42" s="131"/>
    </row>
    <row r="43" spans="1:9" x14ac:dyDescent="0.2">
      <c r="A43" s="127"/>
      <c r="B43" s="39" t="s">
        <v>57</v>
      </c>
      <c r="C43" s="128">
        <f>IFERROR(VLOOKUP(B43,Sheet2!A:E,3,FALSE),0)</f>
        <v>13.21</v>
      </c>
      <c r="D43" s="129"/>
      <c r="E43" s="100">
        <f t="shared" si="3"/>
        <v>0</v>
      </c>
      <c r="F43" s="50" t="s">
        <v>17</v>
      </c>
      <c r="G43" s="15" t="str">
        <f>IFERROR(VLOOKUP(B43,Sheet2!A:E,2,FALSE),0)</f>
        <v>3/4" UNION FASTPIPE</v>
      </c>
      <c r="H43" s="130">
        <f>IFERROR(VLOOKUP(B43,Sheet2!A:E,5,FALSE),0)</f>
        <v>0.17</v>
      </c>
      <c r="I43" s="131">
        <f t="shared" ref="I43:I53" si="4">H43*D43</f>
        <v>0</v>
      </c>
    </row>
    <row r="44" spans="1:9" x14ac:dyDescent="0.2">
      <c r="A44" s="18"/>
      <c r="B44" s="12" t="s">
        <v>58</v>
      </c>
      <c r="C44" s="132">
        <f>IFERROR(VLOOKUP(B44,Sheet2!A:E,3,FALSE),0)</f>
        <v>21.15</v>
      </c>
      <c r="D44" s="68"/>
      <c r="E44" s="38">
        <f t="shared" si="3"/>
        <v>0</v>
      </c>
      <c r="F44" s="19" t="s">
        <v>19</v>
      </c>
      <c r="G44" s="17" t="str">
        <f>IFERROR(VLOOKUP(B44,Sheet2!A:E,2,FALSE),0)</f>
        <v>1"  UNION FASTPIPE</v>
      </c>
      <c r="H44" s="130">
        <f>IFERROR(VLOOKUP(B44,Sheet2!A:E,5,FALSE),0)</f>
        <v>0.31</v>
      </c>
      <c r="I44" s="131">
        <f t="shared" si="4"/>
        <v>0</v>
      </c>
    </row>
    <row r="45" spans="1:9" x14ac:dyDescent="0.2">
      <c r="A45" s="18"/>
      <c r="B45" s="12" t="s">
        <v>59</v>
      </c>
      <c r="C45" s="132">
        <f>IFERROR(VLOOKUP(B45,Sheet2!A:E,3,FALSE),0)</f>
        <v>33.64</v>
      </c>
      <c r="D45" s="68"/>
      <c r="E45" s="38">
        <f t="shared" si="3"/>
        <v>0</v>
      </c>
      <c r="F45" s="19" t="s">
        <v>21</v>
      </c>
      <c r="G45" s="17" t="str">
        <f>IFERROR(VLOOKUP(B45,Sheet2!A:E,2,FALSE),0)</f>
        <v>1-1/2" UNION FASTPIPE</v>
      </c>
      <c r="H45" s="130">
        <f>IFERROR(VLOOKUP(B45,Sheet2!A:E,5,FALSE),0)</f>
        <v>1.05</v>
      </c>
      <c r="I45" s="131">
        <f t="shared" si="4"/>
        <v>0</v>
      </c>
    </row>
    <row r="46" spans="1:9" x14ac:dyDescent="0.2">
      <c r="A46" s="18"/>
      <c r="B46" s="12" t="s">
        <v>60</v>
      </c>
      <c r="C46" s="132">
        <f>IFERROR(VLOOKUP(B46,Sheet2!A:E,3,FALSE),0)</f>
        <v>40.85</v>
      </c>
      <c r="D46" s="68"/>
      <c r="E46" s="38">
        <f t="shared" si="3"/>
        <v>0</v>
      </c>
      <c r="F46" s="19" t="s">
        <v>23</v>
      </c>
      <c r="G46" s="17" t="str">
        <f>IFERROR(VLOOKUP(B46,Sheet2!A:E,2,FALSE),0)</f>
        <v>2" UNION FASTPIPE</v>
      </c>
      <c r="H46" s="130">
        <f>IFERROR(VLOOKUP(B46,Sheet2!A:E,5,FALSE),0)</f>
        <v>1.9</v>
      </c>
      <c r="I46" s="131">
        <f t="shared" si="4"/>
        <v>0</v>
      </c>
    </row>
    <row r="47" spans="1:9" x14ac:dyDescent="0.2">
      <c r="A47" s="18"/>
      <c r="B47" s="12"/>
      <c r="C47" s="132">
        <f>IFERROR(VLOOKUP(B47,Sheet2!A:E,3,FALSE),0)</f>
        <v>0</v>
      </c>
      <c r="D47" s="68"/>
      <c r="E47" s="38">
        <f t="shared" si="3"/>
        <v>0</v>
      </c>
      <c r="F47" s="19"/>
      <c r="G47" s="17">
        <f>IFERROR(VLOOKUP(B47,Sheet2!A:E,2,FALSE),0)</f>
        <v>0</v>
      </c>
      <c r="H47" s="130">
        <f>IFERROR(VLOOKUP(B47,Sheet2!A:E,5,FALSE),0)</f>
        <v>0</v>
      </c>
      <c r="I47" s="131">
        <f t="shared" si="4"/>
        <v>0</v>
      </c>
    </row>
    <row r="48" spans="1:9" x14ac:dyDescent="0.2">
      <c r="A48" s="18"/>
      <c r="B48" s="12" t="s">
        <v>61</v>
      </c>
      <c r="C48" s="132">
        <f>IFERROR(VLOOKUP(B48,Sheet2!A:E,3,FALSE),0)</f>
        <v>21.62</v>
      </c>
      <c r="D48" s="68"/>
      <c r="E48" s="38">
        <f t="shared" si="3"/>
        <v>0</v>
      </c>
      <c r="F48" s="19" t="s">
        <v>19</v>
      </c>
      <c r="G48" s="17" t="str">
        <f>IFERROR(VLOOKUP(B48,Sheet2!A:E,2,FALSE),0)</f>
        <v>1" X 3/4" REDUCTION UNION FASTPIPE</v>
      </c>
      <c r="H48" s="130">
        <f>IFERROR(VLOOKUP(B48,Sheet2!A:E,5,FALSE),0)</f>
        <v>0.27</v>
      </c>
      <c r="I48" s="131">
        <f t="shared" si="4"/>
        <v>0</v>
      </c>
    </row>
    <row r="49" spans="1:9" x14ac:dyDescent="0.2">
      <c r="A49" s="18"/>
      <c r="B49" s="12" t="s">
        <v>62</v>
      </c>
      <c r="C49" s="132">
        <f>IFERROR(VLOOKUP(B49,Sheet2!A:E,3,FALSE),0)</f>
        <v>33.06</v>
      </c>
      <c r="D49" s="68"/>
      <c r="E49" s="38">
        <f t="shared" si="3"/>
        <v>0</v>
      </c>
      <c r="F49" s="19" t="s">
        <v>21</v>
      </c>
      <c r="G49" s="17" t="str">
        <f>IFERROR(VLOOKUP(B49,Sheet2!A:E,2,FALSE),0)</f>
        <v>1-1/2" X 3/4" REDUCTION UNION FASTPIPE</v>
      </c>
      <c r="H49" s="130">
        <f>IFERROR(VLOOKUP(B49,Sheet2!A:E,5,FALSE),0)</f>
        <v>0.7</v>
      </c>
      <c r="I49" s="131">
        <f t="shared" si="4"/>
        <v>0</v>
      </c>
    </row>
    <row r="50" spans="1:9" x14ac:dyDescent="0.2">
      <c r="A50" s="18"/>
      <c r="B50" s="12" t="s">
        <v>63</v>
      </c>
      <c r="C50" s="132">
        <f>IFERROR(VLOOKUP(B50,Sheet2!A:E,3,FALSE),0)</f>
        <v>32.43</v>
      </c>
      <c r="D50" s="68"/>
      <c r="E50" s="38">
        <f t="shared" si="3"/>
        <v>0</v>
      </c>
      <c r="F50" s="19" t="s">
        <v>21</v>
      </c>
      <c r="G50" s="17" t="str">
        <f>IFERROR(VLOOKUP(B50,Sheet2!A:E,2,FALSE),0)</f>
        <v>1-1/2" X 1" REDUCTION UNION FASTPIPE</v>
      </c>
      <c r="H50" s="130">
        <f>IFERROR(VLOOKUP(B50,Sheet2!A:E,5,FALSE),0)</f>
        <v>0.73</v>
      </c>
      <c r="I50" s="131">
        <f t="shared" si="4"/>
        <v>0</v>
      </c>
    </row>
    <row r="51" spans="1:9" x14ac:dyDescent="0.2">
      <c r="A51" s="18"/>
      <c r="B51" s="12" t="s">
        <v>64</v>
      </c>
      <c r="C51" s="132">
        <f>IFERROR(VLOOKUP(B51,Sheet2!A:E,3,FALSE),0)</f>
        <v>42.43</v>
      </c>
      <c r="D51" s="68"/>
      <c r="E51" s="38">
        <f t="shared" si="3"/>
        <v>0</v>
      </c>
      <c r="F51" s="19" t="s">
        <v>23</v>
      </c>
      <c r="G51" s="17" t="str">
        <f>IFERROR(VLOOKUP(B51,Sheet2!A:E,2,FALSE),0)</f>
        <v>2" X 3/4" REDUCTION UNION FASTPIPE</v>
      </c>
      <c r="H51" s="130">
        <f>IFERROR(VLOOKUP(B51,Sheet2!A:E,5,FALSE),0)</f>
        <v>1.1000000000000001</v>
      </c>
      <c r="I51" s="131">
        <f t="shared" si="4"/>
        <v>0</v>
      </c>
    </row>
    <row r="52" spans="1:9" x14ac:dyDescent="0.2">
      <c r="A52" s="18"/>
      <c r="B52" s="12" t="s">
        <v>65</v>
      </c>
      <c r="C52" s="132">
        <f>IFERROR(VLOOKUP(B52,Sheet2!A:E,3,FALSE),0)</f>
        <v>42.99</v>
      </c>
      <c r="D52" s="68"/>
      <c r="E52" s="38">
        <f t="shared" si="3"/>
        <v>0</v>
      </c>
      <c r="F52" s="19" t="s">
        <v>23</v>
      </c>
      <c r="G52" s="17" t="str">
        <f>IFERROR(VLOOKUP(B52,Sheet2!A:E,2,FALSE),0)</f>
        <v>2" X 1" REDUCTION UNION FASTPIPE</v>
      </c>
      <c r="H52" s="130">
        <f>IFERROR(VLOOKUP(B52,Sheet2!A:E,5,FALSE),0)</f>
        <v>1.2</v>
      </c>
      <c r="I52" s="131">
        <f t="shared" si="4"/>
        <v>0</v>
      </c>
    </row>
    <row r="53" spans="1:9" ht="13.5" thickBot="1" x14ac:dyDescent="0.25">
      <c r="A53" s="134"/>
      <c r="B53" s="13" t="s">
        <v>66</v>
      </c>
      <c r="C53" s="135">
        <f>IFERROR(VLOOKUP(B53,Sheet2!A:E,3,FALSE),0)</f>
        <v>44.46</v>
      </c>
      <c r="D53" s="136"/>
      <c r="E53" s="101">
        <f t="shared" si="3"/>
        <v>0</v>
      </c>
      <c r="F53" s="43" t="s">
        <v>23</v>
      </c>
      <c r="G53" s="52" t="str">
        <f>IFERROR(VLOOKUP(B53,Sheet2!A:E,2,FALSE),0)</f>
        <v>2" X 1-1/2" REDUCTION UNION FASTPIPE</v>
      </c>
      <c r="H53" s="130">
        <f>IFERROR(VLOOKUP(B53,Sheet2!A:E,5,FALSE),0)</f>
        <v>1.6</v>
      </c>
      <c r="I53" s="131">
        <f t="shared" si="4"/>
        <v>0</v>
      </c>
    </row>
    <row r="54" spans="1:9" ht="13.5" thickBot="1" x14ac:dyDescent="0.25">
      <c r="A54" s="127"/>
      <c r="B54" s="220" t="s">
        <v>67</v>
      </c>
      <c r="C54" s="211"/>
      <c r="D54" s="217"/>
      <c r="E54" s="211"/>
      <c r="F54" s="211"/>
      <c r="G54" s="212"/>
      <c r="H54" s="130"/>
      <c r="I54" s="131"/>
    </row>
    <row r="55" spans="1:9" x14ac:dyDescent="0.2">
      <c r="A55" s="18"/>
      <c r="B55" s="44" t="s">
        <v>68</v>
      </c>
      <c r="C55" s="132">
        <f>IFERROR(VLOOKUP(B55,Sheet2!A:E,3,FALSE),0)</f>
        <v>14.41</v>
      </c>
      <c r="D55" s="129"/>
      <c r="E55" s="38">
        <f t="shared" si="3"/>
        <v>0</v>
      </c>
      <c r="F55" s="19" t="s">
        <v>17</v>
      </c>
      <c r="G55" s="28" t="str">
        <f>IFERROR(VLOOKUP(B55,Sheet2!A:E,2,FALSE),0)</f>
        <v>3/4" 90 DEGREE ELBOW FASTPIPE</v>
      </c>
      <c r="H55" s="130">
        <f>IFERROR(VLOOKUP(B55,Sheet2!A:E,5,FALSE),0)</f>
        <v>0.19</v>
      </c>
      <c r="I55" s="131">
        <f t="shared" ref="I55:I62" si="5">H55*D55</f>
        <v>0</v>
      </c>
    </row>
    <row r="56" spans="1:9" x14ac:dyDescent="0.2">
      <c r="A56" s="18"/>
      <c r="B56" s="44" t="s">
        <v>69</v>
      </c>
      <c r="C56" s="132">
        <f>IFERROR(VLOOKUP(B56,Sheet2!A:E,3,FALSE),0)</f>
        <v>22.47</v>
      </c>
      <c r="D56" s="68"/>
      <c r="E56" s="38">
        <f t="shared" si="3"/>
        <v>0</v>
      </c>
      <c r="F56" s="19" t="s">
        <v>19</v>
      </c>
      <c r="G56" s="28" t="str">
        <f>IFERROR(VLOOKUP(B56,Sheet2!A:E,2,FALSE),0)</f>
        <v>1" 90 DEGREE ELBOW FASTPIPE</v>
      </c>
      <c r="H56" s="130">
        <f>IFERROR(VLOOKUP(B56,Sheet2!A:E,5,FALSE),0)</f>
        <v>0.36</v>
      </c>
      <c r="I56" s="131">
        <f t="shared" si="5"/>
        <v>0</v>
      </c>
    </row>
    <row r="57" spans="1:9" x14ac:dyDescent="0.2">
      <c r="A57" s="18"/>
      <c r="B57" s="44" t="s">
        <v>70</v>
      </c>
      <c r="C57" s="132">
        <f>IFERROR(VLOOKUP(B57,Sheet2!A:E,3,FALSE),0)</f>
        <v>34.840000000000003</v>
      </c>
      <c r="D57" s="68"/>
      <c r="E57" s="38">
        <f t="shared" si="3"/>
        <v>0</v>
      </c>
      <c r="F57" s="19" t="s">
        <v>21</v>
      </c>
      <c r="G57" s="28" t="str">
        <f>IFERROR(VLOOKUP(B57,Sheet2!A:E,2,FALSE),0)</f>
        <v>1-1/2" 90 DEGREE ELBOW FASTPIPE</v>
      </c>
      <c r="H57" s="130">
        <f>IFERROR(VLOOKUP(B57,Sheet2!A:E,5,FALSE),0)</f>
        <v>1.26</v>
      </c>
      <c r="I57" s="131">
        <f t="shared" si="5"/>
        <v>0</v>
      </c>
    </row>
    <row r="58" spans="1:9" x14ac:dyDescent="0.2">
      <c r="A58" s="18"/>
      <c r="B58" s="44" t="s">
        <v>71</v>
      </c>
      <c r="C58" s="132">
        <f>IFERROR(VLOOKUP(B58,Sheet2!A:E,3,FALSE),0)</f>
        <v>48.06</v>
      </c>
      <c r="D58" s="68"/>
      <c r="E58" s="38">
        <f t="shared" si="3"/>
        <v>0</v>
      </c>
      <c r="F58" s="19" t="s">
        <v>23</v>
      </c>
      <c r="G58" s="28" t="str">
        <f>IFERROR(VLOOKUP(B58,Sheet2!A:E,2,FALSE),0)</f>
        <v>2" 90 DEGREE ELBOW FASTPIPE</v>
      </c>
      <c r="H58" s="130">
        <f>IFERROR(VLOOKUP(B58,Sheet2!A:E,5,FALSE),0)</f>
        <v>2.4900000000000002</v>
      </c>
      <c r="I58" s="131">
        <f t="shared" si="5"/>
        <v>0</v>
      </c>
    </row>
    <row r="59" spans="1:9" x14ac:dyDescent="0.2">
      <c r="A59" s="18"/>
      <c r="B59" s="44"/>
      <c r="C59" s="132">
        <f>IFERROR(VLOOKUP(B59,Sheet2!A:E,3,FALSE),0)</f>
        <v>0</v>
      </c>
      <c r="D59" s="68"/>
      <c r="E59" s="140">
        <f t="shared" si="3"/>
        <v>0</v>
      </c>
      <c r="F59" s="19" t="s">
        <v>17</v>
      </c>
      <c r="G59" s="32">
        <f>IFERROR(VLOOKUP(B59,Sheet2!A:E,2,FALSE),0)</f>
        <v>0</v>
      </c>
      <c r="H59" s="130">
        <f>IFERROR(VLOOKUP(B59,Sheet2!A:E,5,FALSE),0)</f>
        <v>0</v>
      </c>
      <c r="I59" s="131">
        <f t="shared" si="5"/>
        <v>0</v>
      </c>
    </row>
    <row r="60" spans="1:9" x14ac:dyDescent="0.2">
      <c r="A60" s="18"/>
      <c r="B60" s="44" t="s">
        <v>72</v>
      </c>
      <c r="C60" s="132">
        <f>IFERROR(VLOOKUP(B60,Sheet2!A:E,3,FALSE),0)</f>
        <v>22.83</v>
      </c>
      <c r="D60" s="68"/>
      <c r="E60" s="140">
        <f t="shared" si="3"/>
        <v>0</v>
      </c>
      <c r="F60" s="19" t="s">
        <v>19</v>
      </c>
      <c r="G60" s="32" t="str">
        <f>IFERROR(VLOOKUP(B60,Sheet2!A:E,2,FALSE),0)</f>
        <v>1" 45 DEGREE ELBOW FASTPIPE</v>
      </c>
      <c r="H60" s="130">
        <f>IFERROR(VLOOKUP(B60,Sheet2!A:E,5,FALSE),0)</f>
        <v>0.33</v>
      </c>
      <c r="I60" s="131">
        <f t="shared" si="5"/>
        <v>0</v>
      </c>
    </row>
    <row r="61" spans="1:9" x14ac:dyDescent="0.2">
      <c r="A61" s="18"/>
      <c r="B61" s="44" t="s">
        <v>73</v>
      </c>
      <c r="C61" s="132">
        <f>IFERROR(VLOOKUP(B61,Sheet2!A:E,3,FALSE),0)</f>
        <v>40.85</v>
      </c>
      <c r="D61" s="68"/>
      <c r="E61" s="140">
        <f t="shared" si="3"/>
        <v>0</v>
      </c>
      <c r="F61" s="19" t="s">
        <v>74</v>
      </c>
      <c r="G61" s="32" t="str">
        <f>IFERROR(VLOOKUP(B61,Sheet2!A:E,2,FALSE),0)</f>
        <v>1-1/2" 45 DEGREE ELBOW FASTPIPE</v>
      </c>
      <c r="H61" s="130">
        <f>IFERROR(VLOOKUP(B61,Sheet2!A:E,5,FALSE),0)</f>
        <v>1.2</v>
      </c>
      <c r="I61" s="131">
        <f t="shared" si="5"/>
        <v>0</v>
      </c>
    </row>
    <row r="62" spans="1:9" ht="13.5" thickBot="1" x14ac:dyDescent="0.25">
      <c r="A62" s="18"/>
      <c r="B62" s="141" t="s">
        <v>75</v>
      </c>
      <c r="C62" s="142">
        <f>IFERROR(VLOOKUP(B62,Sheet2!A:E,3,FALSE),0)</f>
        <v>54.06</v>
      </c>
      <c r="D62" s="136"/>
      <c r="E62" s="143">
        <f t="shared" si="3"/>
        <v>0</v>
      </c>
      <c r="F62" s="144" t="s">
        <v>23</v>
      </c>
      <c r="G62" s="30" t="str">
        <f>IFERROR(VLOOKUP(B62,Sheet2!A:E,2,FALSE),0)</f>
        <v>2" 45 DEGREE ELBOW FASTPIPE</v>
      </c>
      <c r="H62" s="130">
        <f>IFERROR(VLOOKUP(B62,Sheet2!A:E,5,FALSE),0)</f>
        <v>2.2000000000000002</v>
      </c>
      <c r="I62" s="131">
        <f t="shared" si="5"/>
        <v>0</v>
      </c>
    </row>
    <row r="63" spans="1:9" ht="13.5" thickBot="1" x14ac:dyDescent="0.25">
      <c r="A63" s="18"/>
      <c r="B63" s="220" t="s">
        <v>76</v>
      </c>
      <c r="C63" s="211"/>
      <c r="D63" s="211"/>
      <c r="E63" s="211"/>
      <c r="F63" s="211"/>
      <c r="G63" s="212"/>
      <c r="H63" s="130"/>
      <c r="I63" s="131">
        <f t="shared" ref="I63:I69" si="6">H63*D63</f>
        <v>0</v>
      </c>
    </row>
    <row r="64" spans="1:9" x14ac:dyDescent="0.2">
      <c r="A64" s="18"/>
      <c r="B64" s="145" t="s">
        <v>77</v>
      </c>
      <c r="C64" s="146">
        <f>IFERROR(VLOOKUP(B64,Sheet2!A:E,3,FALSE),0)</f>
        <v>28.73</v>
      </c>
      <c r="D64" s="129"/>
      <c r="E64" s="140">
        <f t="shared" si="3"/>
        <v>0</v>
      </c>
      <c r="F64" s="147" t="s">
        <v>17</v>
      </c>
      <c r="G64" s="148" t="str">
        <f>IFERROR(VLOOKUP(B64,Sheet2!A:E,2,FALSE),0)</f>
        <v>3/4" 90 DEGREE REDUCING ELBOW X 1/4" FEMALE NPT  (F1003-1/4") FASTPIPE</v>
      </c>
      <c r="H64" s="130">
        <f>IFERROR(VLOOKUP(B64,Sheet2!A:E,5,FALSE),0)</f>
        <v>0.54</v>
      </c>
      <c r="I64" s="131">
        <f t="shared" si="6"/>
        <v>0</v>
      </c>
    </row>
    <row r="65" spans="1:9" x14ac:dyDescent="0.2">
      <c r="A65" s="18"/>
      <c r="B65" s="44" t="s">
        <v>78</v>
      </c>
      <c r="C65" s="132">
        <f>IFERROR(VLOOKUP(B65,Sheet2!A:E,3,FALSE),0)</f>
        <v>29.99</v>
      </c>
      <c r="D65" s="68"/>
      <c r="E65" s="38">
        <f t="shared" si="3"/>
        <v>0</v>
      </c>
      <c r="F65" s="19" t="s">
        <v>17</v>
      </c>
      <c r="G65" s="28" t="str">
        <f>IFERROR(VLOOKUP(B65,Sheet2!A:E,2,FALSE),0)</f>
        <v>3/4" 90 DEGREE REDUCING ELBOW X 1/2" FEMALE NPT  (F1003-1/2") FASTPIPE</v>
      </c>
      <c r="H65" s="130">
        <f>IFERROR(VLOOKUP(B65,Sheet2!A:E,5,FALSE),0)</f>
        <v>0.47</v>
      </c>
      <c r="I65" s="131">
        <f t="shared" si="6"/>
        <v>0</v>
      </c>
    </row>
    <row r="66" spans="1:9" x14ac:dyDescent="0.2">
      <c r="A66" s="18"/>
      <c r="B66" s="44" t="s">
        <v>79</v>
      </c>
      <c r="C66" s="132">
        <f>IFERROR(VLOOKUP(B66,Sheet2!A:E,3,FALSE),0)</f>
        <v>35.94</v>
      </c>
      <c r="D66" s="68"/>
      <c r="E66" s="140">
        <f t="shared" si="3"/>
        <v>0</v>
      </c>
      <c r="F66" s="19" t="s">
        <v>19</v>
      </c>
      <c r="G66" s="28" t="str">
        <f>IFERROR(VLOOKUP(B66,Sheet2!A:E,2,FALSE),0)</f>
        <v>1" 90 DEGREE REDUCING ELBOW X 1/4" FEMALE NPT  (F2003-1/4") FASTPIPE</v>
      </c>
      <c r="H66" s="130">
        <f>IFERROR(VLOOKUP(B66,Sheet2!A:E,5,FALSE),0)</f>
        <v>1</v>
      </c>
      <c r="I66" s="131">
        <f t="shared" si="6"/>
        <v>0</v>
      </c>
    </row>
    <row r="67" spans="1:9" x14ac:dyDescent="0.2">
      <c r="A67" s="18"/>
      <c r="B67" s="44" t="s">
        <v>80</v>
      </c>
      <c r="C67" s="132">
        <f>IFERROR(VLOOKUP(B67,Sheet2!A:E,3,FALSE),0)</f>
        <v>35.99</v>
      </c>
      <c r="D67" s="68"/>
      <c r="E67" s="140">
        <f t="shared" si="3"/>
        <v>0</v>
      </c>
      <c r="F67" s="19" t="s">
        <v>19</v>
      </c>
      <c r="G67" s="32" t="str">
        <f>IFERROR(VLOOKUP(B67,Sheet2!A:E,2,FALSE),0)</f>
        <v>1" 90 DEGREE REDUCING ELBOW X 1/2" FEMALE NPT  (F2003-1/2") FASTPIPE</v>
      </c>
      <c r="H67" s="130">
        <f>IFERROR(VLOOKUP(B67,Sheet2!A:E,5,FALSE),0)</f>
        <v>0.88</v>
      </c>
      <c r="I67" s="131">
        <f t="shared" si="6"/>
        <v>0</v>
      </c>
    </row>
    <row r="68" spans="1:9" ht="13.5" thickBot="1" x14ac:dyDescent="0.25">
      <c r="A68" s="134"/>
      <c r="B68" s="141" t="s">
        <v>81</v>
      </c>
      <c r="C68" s="142">
        <f>IFERROR(VLOOKUP(B68,Sheet2!A:E,3,FALSE),0)</f>
        <v>36.04</v>
      </c>
      <c r="D68" s="136"/>
      <c r="E68" s="149">
        <f t="shared" si="3"/>
        <v>0</v>
      </c>
      <c r="F68" s="144" t="s">
        <v>19</v>
      </c>
      <c r="G68" s="33" t="str">
        <f>IFERROR(VLOOKUP(B68,Sheet2!A:E,2,FALSE),0)</f>
        <v>1" 90 DEGREE REDUCING ELBOW X 3/4" FEMALE NPT  (F2003-3/4") FASTPIPE</v>
      </c>
      <c r="H68" s="130">
        <f>IFERROR(VLOOKUP(B68,Sheet2!A:E,5,FALSE),0)</f>
        <v>0.88</v>
      </c>
      <c r="I68" s="131">
        <f t="shared" si="6"/>
        <v>0</v>
      </c>
    </row>
    <row r="69" spans="1:9" ht="13.5" thickBot="1" x14ac:dyDescent="0.25">
      <c r="A69" s="127"/>
      <c r="B69" s="220" t="s">
        <v>82</v>
      </c>
      <c r="C69" s="211"/>
      <c r="D69" s="211"/>
      <c r="E69" s="211"/>
      <c r="F69" s="211"/>
      <c r="G69" s="212"/>
      <c r="H69" s="130"/>
      <c r="I69" s="131">
        <f t="shared" si="6"/>
        <v>0</v>
      </c>
    </row>
    <row r="70" spans="1:9" x14ac:dyDescent="0.2">
      <c r="A70" s="150"/>
      <c r="B70" s="39" t="s">
        <v>83</v>
      </c>
      <c r="C70" s="128">
        <f>IFERROR(VLOOKUP(B70,Sheet2!A:E,3,FALSE),0)</f>
        <v>18.02</v>
      </c>
      <c r="D70" s="129"/>
      <c r="E70" s="100">
        <f t="shared" si="3"/>
        <v>0</v>
      </c>
      <c r="F70" s="50" t="s">
        <v>17</v>
      </c>
      <c r="G70" s="151" t="str">
        <f>IFERROR(VLOOKUP(B70,Sheet2!A:E,2,FALSE),0)</f>
        <v>3/4" EQUAL TEE FASTPIPE</v>
      </c>
      <c r="H70" s="130">
        <f>IFERROR(VLOOKUP(B70,Sheet2!A:E,5,FALSE),0)</f>
        <v>0.28000000000000003</v>
      </c>
      <c r="I70" s="131">
        <f t="shared" ref="I70:I74" si="7">H70*D70</f>
        <v>0</v>
      </c>
    </row>
    <row r="71" spans="1:9" x14ac:dyDescent="0.2">
      <c r="A71" s="150"/>
      <c r="B71" s="12" t="s">
        <v>84</v>
      </c>
      <c r="C71" s="132">
        <f>IFERROR(VLOOKUP(B71,Sheet2!A:E,3,FALSE),0)</f>
        <v>26.43</v>
      </c>
      <c r="D71" s="68"/>
      <c r="E71" s="140">
        <f t="shared" si="3"/>
        <v>0</v>
      </c>
      <c r="F71" s="19" t="s">
        <v>19</v>
      </c>
      <c r="G71" s="32" t="str">
        <f>IFERROR(VLOOKUP(B71,Sheet2!A:E,2,FALSE),0)</f>
        <v>1" EQUAL TEE FASTPIPE</v>
      </c>
      <c r="H71" s="130">
        <f>IFERROR(VLOOKUP(B71,Sheet2!A:E,5,FALSE),0)</f>
        <v>0.5</v>
      </c>
      <c r="I71" s="131">
        <f t="shared" si="7"/>
        <v>0</v>
      </c>
    </row>
    <row r="72" spans="1:9" x14ac:dyDescent="0.2">
      <c r="A72" s="150"/>
      <c r="B72" s="12" t="s">
        <v>85</v>
      </c>
      <c r="C72" s="132">
        <f>IFERROR(VLOOKUP(B72,Sheet2!A:E,3,FALSE),0)</f>
        <v>52.87</v>
      </c>
      <c r="D72" s="68"/>
      <c r="E72" s="140">
        <f t="shared" si="3"/>
        <v>0</v>
      </c>
      <c r="F72" s="19" t="s">
        <v>21</v>
      </c>
      <c r="G72" s="32" t="str">
        <f>IFERROR(VLOOKUP(B72,Sheet2!A:E,2,FALSE),0)</f>
        <v>1-1/2" EQUAL TEE FASTPIPE</v>
      </c>
      <c r="H72" s="130">
        <f>IFERROR(VLOOKUP(B72,Sheet2!A:E,5,FALSE),0)</f>
        <v>1.78</v>
      </c>
      <c r="I72" s="131">
        <f t="shared" si="7"/>
        <v>0</v>
      </c>
    </row>
    <row r="73" spans="1:9" x14ac:dyDescent="0.2">
      <c r="A73" s="150"/>
      <c r="B73" s="12" t="s">
        <v>86</v>
      </c>
      <c r="C73" s="152">
        <f>IFERROR(VLOOKUP(B73,Sheet2!A:E,3,FALSE),0)</f>
        <v>66.09</v>
      </c>
      <c r="D73" s="153"/>
      <c r="E73" s="152">
        <f t="shared" si="3"/>
        <v>0</v>
      </c>
      <c r="F73" s="19" t="s">
        <v>23</v>
      </c>
      <c r="G73" s="28" t="str">
        <f>IFERROR(VLOOKUP(B73,Sheet2!A:E,2,FALSE),0)</f>
        <v>2" EQUAL TEE FASTPIPE</v>
      </c>
      <c r="H73" s="130">
        <f>IFERROR(VLOOKUP(B73,Sheet2!A:E,5,FALSE),0)</f>
        <v>3.59</v>
      </c>
      <c r="I73" s="131">
        <f t="shared" si="7"/>
        <v>0</v>
      </c>
    </row>
    <row r="74" spans="1:9" ht="13.5" thickBot="1" x14ac:dyDescent="0.25">
      <c r="A74" s="150"/>
      <c r="B74" s="13"/>
      <c r="C74" s="154">
        <f>IFERROR(VLOOKUP(B74,Sheet2!A:E,3,FALSE),0)</f>
        <v>0</v>
      </c>
      <c r="D74" s="155"/>
      <c r="E74" s="154">
        <f t="shared" si="3"/>
        <v>0</v>
      </c>
      <c r="F74" s="43"/>
      <c r="G74" s="156">
        <f>IFERROR(VLOOKUP(B74,Sheet2!A:E,2,FALSE),0)</f>
        <v>0</v>
      </c>
      <c r="H74" s="130">
        <f>IFERROR(VLOOKUP(B74,Sheet2!A:E,5,FALSE),0)</f>
        <v>0</v>
      </c>
      <c r="I74" s="131">
        <f t="shared" si="7"/>
        <v>0</v>
      </c>
    </row>
    <row r="75" spans="1:9" ht="13.5" thickBot="1" x14ac:dyDescent="0.25">
      <c r="A75" s="127"/>
      <c r="B75" s="157"/>
      <c r="C75" s="158"/>
      <c r="D75" s="159"/>
      <c r="E75" s="158"/>
      <c r="F75" s="160"/>
      <c r="G75" s="25" t="s">
        <v>87</v>
      </c>
      <c r="H75" s="130"/>
      <c r="I75" s="131"/>
    </row>
    <row r="76" spans="1:9" x14ac:dyDescent="0.2">
      <c r="A76" s="18"/>
      <c r="B76" s="39" t="s">
        <v>88</v>
      </c>
      <c r="C76" s="128">
        <f>IFERROR(VLOOKUP(B76,Sheet2!A:E,3,FALSE),0)</f>
        <v>19.22</v>
      </c>
      <c r="D76" s="129"/>
      <c r="E76" s="100">
        <f t="shared" si="3"/>
        <v>0</v>
      </c>
      <c r="F76" s="50" t="s">
        <v>17</v>
      </c>
      <c r="G76" s="151" t="str">
        <f>IFERROR(VLOOKUP(B76,Sheet2!A:E,2,FALSE),0)</f>
        <v>3/4" CROSS FITTING FASTPIPE</v>
      </c>
      <c r="H76" s="130">
        <f>IFERROR(VLOOKUP(B76,Sheet2!A:E,5,FALSE),0)</f>
        <v>0.4</v>
      </c>
      <c r="I76" s="131">
        <f t="shared" ref="I76:I79" si="8">H76*D76</f>
        <v>0</v>
      </c>
    </row>
    <row r="77" spans="1:9" x14ac:dyDescent="0.2">
      <c r="A77" s="18"/>
      <c r="B77" s="12" t="s">
        <v>89</v>
      </c>
      <c r="C77" s="132">
        <f>IFERROR(VLOOKUP(B77,Sheet2!A:E,3,FALSE),0)</f>
        <v>30.03</v>
      </c>
      <c r="D77" s="68"/>
      <c r="E77" s="140">
        <f t="shared" si="3"/>
        <v>0</v>
      </c>
      <c r="F77" s="19" t="s">
        <v>19</v>
      </c>
      <c r="G77" s="32" t="str">
        <f>IFERROR(VLOOKUP(B77,Sheet2!A:E,2,FALSE),0)</f>
        <v>1" CROSS FITTING FASTPIPE</v>
      </c>
      <c r="H77" s="130">
        <f>IFERROR(VLOOKUP(B77,Sheet2!A:E,5,FALSE),0)</f>
        <v>0.7</v>
      </c>
      <c r="I77" s="131">
        <f t="shared" si="8"/>
        <v>0</v>
      </c>
    </row>
    <row r="78" spans="1:9" x14ac:dyDescent="0.2">
      <c r="A78" s="18"/>
      <c r="B78" s="12" t="s">
        <v>90</v>
      </c>
      <c r="C78" s="132">
        <f>IFERROR(VLOOKUP(B78,Sheet2!A:E,3,FALSE),0)</f>
        <v>60.07</v>
      </c>
      <c r="D78" s="68"/>
      <c r="E78" s="140">
        <f t="shared" si="3"/>
        <v>0</v>
      </c>
      <c r="F78" s="19" t="s">
        <v>21</v>
      </c>
      <c r="G78" s="32" t="str">
        <f>IFERROR(VLOOKUP(B78,Sheet2!A:E,2,FALSE),0)</f>
        <v>1-1/2" CROSS FITTING FASTPIPE</v>
      </c>
      <c r="H78" s="130">
        <f>IFERROR(VLOOKUP(B78,Sheet2!A:E,5,FALSE),0)</f>
        <v>2.4</v>
      </c>
      <c r="I78" s="131">
        <f t="shared" si="8"/>
        <v>0</v>
      </c>
    </row>
    <row r="79" spans="1:9" ht="13.5" thickBot="1" x14ac:dyDescent="0.25">
      <c r="A79" s="134"/>
      <c r="B79" s="13" t="s">
        <v>91</v>
      </c>
      <c r="C79" s="135">
        <f>IFERROR(VLOOKUP(B79,Sheet2!A:E,3,FALSE),0)</f>
        <v>78.099999999999994</v>
      </c>
      <c r="D79" s="136"/>
      <c r="E79" s="161">
        <f t="shared" si="3"/>
        <v>0</v>
      </c>
      <c r="F79" s="43" t="s">
        <v>23</v>
      </c>
      <c r="G79" s="162" t="str">
        <f>IFERROR(VLOOKUP(B79,Sheet2!A:E,2,FALSE),0)</f>
        <v>2" CROSS FITTING FASTPIPE</v>
      </c>
      <c r="H79" s="130">
        <f>IFERROR(VLOOKUP(B79,Sheet2!A:E,5,FALSE),0)</f>
        <v>5</v>
      </c>
      <c r="I79" s="131">
        <f t="shared" si="8"/>
        <v>0</v>
      </c>
    </row>
    <row r="80" spans="1:9" ht="13.5" thickBot="1" x14ac:dyDescent="0.25">
      <c r="A80" s="134"/>
      <c r="B80" s="213" t="s">
        <v>92</v>
      </c>
      <c r="C80" s="214"/>
      <c r="D80" s="214"/>
      <c r="E80" s="214"/>
      <c r="F80" s="214"/>
      <c r="G80" s="215"/>
      <c r="H80" s="130"/>
      <c r="I80" s="131"/>
    </row>
    <row r="81" spans="1:9" x14ac:dyDescent="0.2">
      <c r="A81" s="127"/>
      <c r="B81" s="145" t="s">
        <v>93</v>
      </c>
      <c r="C81" s="146">
        <f>IFERROR(VLOOKUP(B81,Sheet2!A:E,3,FALSE),0)</f>
        <v>26.43</v>
      </c>
      <c r="D81" s="129"/>
      <c r="E81" s="140">
        <f t="shared" si="3"/>
        <v>0</v>
      </c>
      <c r="F81" s="147" t="s">
        <v>19</v>
      </c>
      <c r="G81" s="94" t="str">
        <f>IFERROR(VLOOKUP(B81,Sheet2!A:E,2,FALSE),0)</f>
        <v>1" REDUCTION TEE X 3/4" FASTPIPE</v>
      </c>
      <c r="H81" s="130">
        <f>IFERROR(VLOOKUP(B81,Sheet2!A:E,5,FALSE),0)</f>
        <v>0.44</v>
      </c>
      <c r="I81" s="131">
        <f t="shared" ref="I81:I85" si="9">H81*D81</f>
        <v>0</v>
      </c>
    </row>
    <row r="82" spans="1:9" x14ac:dyDescent="0.2">
      <c r="A82" s="18"/>
      <c r="B82" s="44" t="s">
        <v>94</v>
      </c>
      <c r="C82" s="132">
        <f>IFERROR(VLOOKUP(B82,Sheet2!A:E,3,FALSE),0)</f>
        <v>50.46</v>
      </c>
      <c r="D82" s="68"/>
      <c r="E82" s="140">
        <f t="shared" si="3"/>
        <v>0</v>
      </c>
      <c r="F82" s="19" t="s">
        <v>21</v>
      </c>
      <c r="G82" s="32" t="str">
        <f>IFERROR(VLOOKUP(B82,Sheet2!A:E,2,FALSE),0)</f>
        <v>1-1/2" REDUCTION TEE X  3/4" FASTPIPE</v>
      </c>
      <c r="H82" s="130">
        <f>IFERROR(VLOOKUP(B82,Sheet2!A:E,5,FALSE),0)</f>
        <v>1.4</v>
      </c>
      <c r="I82" s="131">
        <f t="shared" si="9"/>
        <v>0</v>
      </c>
    </row>
    <row r="83" spans="1:9" x14ac:dyDescent="0.2">
      <c r="A83" s="18"/>
      <c r="B83" s="44" t="s">
        <v>95</v>
      </c>
      <c r="C83" s="132">
        <f>IFERROR(VLOOKUP(B83,Sheet2!A:E,3,FALSE),0)</f>
        <v>51.66</v>
      </c>
      <c r="D83" s="68"/>
      <c r="E83" s="38">
        <f t="shared" si="3"/>
        <v>0</v>
      </c>
      <c r="F83" s="19" t="s">
        <v>21</v>
      </c>
      <c r="G83" s="28" t="str">
        <f>IFERROR(VLOOKUP(B83,Sheet2!A:E,2,FALSE),0)</f>
        <v>1-1/2" REDUCTION TEE X 1" FASTPIPE</v>
      </c>
      <c r="H83" s="130">
        <f>IFERROR(VLOOKUP(B83,Sheet2!A:E,5,FALSE),0)</f>
        <v>1.45</v>
      </c>
      <c r="I83" s="131">
        <f t="shared" si="9"/>
        <v>0</v>
      </c>
    </row>
    <row r="84" spans="1:9" x14ac:dyDescent="0.2">
      <c r="A84" s="18"/>
      <c r="B84" s="44" t="s">
        <v>96</v>
      </c>
      <c r="C84" s="132">
        <f>IFERROR(VLOOKUP(B84,Sheet2!A:E,3,FALSE),0)</f>
        <v>64.88</v>
      </c>
      <c r="D84" s="68"/>
      <c r="E84" s="38">
        <f t="shared" ref="E84:E85" si="10">C84*D84</f>
        <v>0</v>
      </c>
      <c r="F84" s="19" t="s">
        <v>23</v>
      </c>
      <c r="G84" s="28" t="str">
        <f>IFERROR(VLOOKUP(B84,Sheet2!A:E,2,FALSE),0)</f>
        <v>2" REDUCTION TEE X  3/4" FASTPIPE</v>
      </c>
      <c r="H84" s="130">
        <f>IFERROR(VLOOKUP(B84,Sheet2!A:E,5,FALSE),0)</f>
        <v>2.5</v>
      </c>
      <c r="I84" s="131">
        <f t="shared" si="9"/>
        <v>0</v>
      </c>
    </row>
    <row r="85" spans="1:9" ht="13.5" thickBot="1" x14ac:dyDescent="0.25">
      <c r="A85" s="18"/>
      <c r="B85" s="141" t="s">
        <v>97</v>
      </c>
      <c r="C85" s="142">
        <f>IFERROR(VLOOKUP(B85,Sheet2!A:E,3,FALSE),0)</f>
        <v>66.09</v>
      </c>
      <c r="D85" s="136"/>
      <c r="E85" s="143">
        <f t="shared" si="10"/>
        <v>0</v>
      </c>
      <c r="F85" s="144" t="s">
        <v>23</v>
      </c>
      <c r="G85" s="30" t="str">
        <f>IFERROR(VLOOKUP(B85,Sheet2!A:E,2,FALSE),0)</f>
        <v>2" REDUCTION TEE X 1" FASTPIPE</v>
      </c>
      <c r="H85" s="130">
        <f>IFERROR(VLOOKUP(B85,Sheet2!A:E,5,FALSE),0)</f>
        <v>2.5</v>
      </c>
      <c r="I85" s="131">
        <f t="shared" si="9"/>
        <v>0</v>
      </c>
    </row>
    <row r="86" spans="1:9" ht="13.5" thickBot="1" x14ac:dyDescent="0.25">
      <c r="A86" s="134"/>
      <c r="B86" s="213" t="s">
        <v>98</v>
      </c>
      <c r="C86" s="214"/>
      <c r="D86" s="214"/>
      <c r="E86" s="214"/>
      <c r="F86" s="214"/>
      <c r="G86" s="215"/>
      <c r="H86" s="130"/>
      <c r="I86" s="131">
        <f t="shared" ref="I86:I95" si="11">H86*D86</f>
        <v>0</v>
      </c>
    </row>
    <row r="87" spans="1:9" x14ac:dyDescent="0.2">
      <c r="A87" s="18"/>
      <c r="B87" s="145" t="s">
        <v>99</v>
      </c>
      <c r="C87" s="146">
        <f>IFERROR(VLOOKUP(B87,Sheet2!A:E,3,FALSE),0)</f>
        <v>32.340000000000003</v>
      </c>
      <c r="D87" s="129"/>
      <c r="E87" s="140">
        <f t="shared" ref="E87:E95" si="12">C87*D87</f>
        <v>0</v>
      </c>
      <c r="F87" s="147" t="s">
        <v>17</v>
      </c>
      <c r="G87" s="148" t="str">
        <f>IFERROR(VLOOKUP(B87,Sheet2!A:E,2,FALSE),0)</f>
        <v>3/4"  REDUCING TEE X 1/4" FEMALE NPT  (F1005-1/4") FASTPIPE</v>
      </c>
      <c r="H87" s="130">
        <f>IFERROR(VLOOKUP(B87,Sheet2!A:E,5,FALSE),0)</f>
        <v>0.63</v>
      </c>
      <c r="I87" s="131">
        <f t="shared" si="11"/>
        <v>0</v>
      </c>
    </row>
    <row r="88" spans="1:9" x14ac:dyDescent="0.2">
      <c r="A88" s="18"/>
      <c r="B88" s="44" t="s">
        <v>100</v>
      </c>
      <c r="C88" s="132">
        <f>IFERROR(VLOOKUP(B88,Sheet2!A:E,3,FALSE),0)</f>
        <v>32.39</v>
      </c>
      <c r="D88" s="68"/>
      <c r="E88" s="38">
        <f t="shared" si="12"/>
        <v>0</v>
      </c>
      <c r="F88" s="19" t="s">
        <v>17</v>
      </c>
      <c r="G88" s="28" t="str">
        <f>IFERROR(VLOOKUP(B88,Sheet2!A:E,2,FALSE),0)</f>
        <v>3/4"  REDUCING TEE X 1/2" FEMALE NPT  (F1005-1/2") FASTPIPE</v>
      </c>
      <c r="H88" s="130">
        <f>IFERROR(VLOOKUP(B88,Sheet2!A:E,5,FALSE),0)</f>
        <v>0.56000000000000005</v>
      </c>
      <c r="I88" s="131">
        <f t="shared" si="11"/>
        <v>0</v>
      </c>
    </row>
    <row r="89" spans="1:9" x14ac:dyDescent="0.2">
      <c r="A89" s="18"/>
      <c r="B89" s="44" t="s">
        <v>101</v>
      </c>
      <c r="C89" s="132">
        <f>IFERROR(VLOOKUP(B89,Sheet2!A:E,3,FALSE),0)</f>
        <v>39.54</v>
      </c>
      <c r="D89" s="68"/>
      <c r="E89" s="38">
        <f t="shared" si="12"/>
        <v>0</v>
      </c>
      <c r="F89" s="19" t="s">
        <v>19</v>
      </c>
      <c r="G89" s="28" t="str">
        <f>IFERROR(VLOOKUP(B89,Sheet2!A:E,2,FALSE),0)</f>
        <v>1"  REDUCING TEE X 1/4" FEMALE NPT  (F2005-1/4") FASTPIPE</v>
      </c>
      <c r="H89" s="130">
        <f>IFERROR(VLOOKUP(B89,Sheet2!A:E,5,FALSE),0)</f>
        <v>1.19</v>
      </c>
      <c r="I89" s="131">
        <f t="shared" si="11"/>
        <v>0</v>
      </c>
    </row>
    <row r="90" spans="1:9" x14ac:dyDescent="0.2">
      <c r="A90" s="18"/>
      <c r="B90" s="44" t="s">
        <v>102</v>
      </c>
      <c r="C90" s="132">
        <f>IFERROR(VLOOKUP(B90,Sheet2!A:E,3,FALSE),0)</f>
        <v>39.61</v>
      </c>
      <c r="D90" s="68"/>
      <c r="E90" s="38">
        <f t="shared" si="12"/>
        <v>0</v>
      </c>
      <c r="F90" s="19" t="s">
        <v>19</v>
      </c>
      <c r="G90" s="28" t="str">
        <f>IFERROR(VLOOKUP(B90,Sheet2!A:E,2,FALSE),0)</f>
        <v>1  REDUCING TEE X 1/2" FEMALE NPT  (F2005-1/2") FASTPIPE</v>
      </c>
      <c r="H90" s="130">
        <f>IFERROR(VLOOKUP(B90,Sheet2!A:E,5,FALSE),0)</f>
        <v>1.05</v>
      </c>
      <c r="I90" s="131">
        <f t="shared" si="11"/>
        <v>0</v>
      </c>
    </row>
    <row r="91" spans="1:9" x14ac:dyDescent="0.2">
      <c r="A91" s="18"/>
      <c r="B91" s="44" t="s">
        <v>103</v>
      </c>
      <c r="C91" s="132">
        <f>IFERROR(VLOOKUP(B91,Sheet2!A:E,3,FALSE),0)</f>
        <v>39.65</v>
      </c>
      <c r="D91" s="68"/>
      <c r="E91" s="38">
        <f t="shared" si="12"/>
        <v>0</v>
      </c>
      <c r="F91" s="19" t="s">
        <v>19</v>
      </c>
      <c r="G91" s="28" t="str">
        <f>IFERROR(VLOOKUP(B91,Sheet2!A:E,2,FALSE),0)</f>
        <v>1" REDUCING TEE X 3/4" FEMALE NPT  (F2005-3/4")  FASTPIPE</v>
      </c>
      <c r="H91" s="130">
        <f>IFERROR(VLOOKUP(B91,Sheet2!A:E,5,FALSE),0)</f>
        <v>1.05</v>
      </c>
      <c r="I91" s="131">
        <f t="shared" si="11"/>
        <v>0</v>
      </c>
    </row>
    <row r="92" spans="1:9" x14ac:dyDescent="0.2">
      <c r="A92" s="18"/>
      <c r="B92" s="44" t="s">
        <v>104</v>
      </c>
      <c r="C92" s="132">
        <f>IFERROR(VLOOKUP(B92,Sheet2!A:E,3,FALSE),0)</f>
        <v>56.43</v>
      </c>
      <c r="D92" s="68"/>
      <c r="E92" s="38">
        <f t="shared" si="12"/>
        <v>0</v>
      </c>
      <c r="F92" s="19" t="s">
        <v>21</v>
      </c>
      <c r="G92" s="28" t="str">
        <f>IFERROR(VLOOKUP(B92,Sheet2!A:E,2,FALSE),0)</f>
        <v>1-1/2" REDUCING TEE X 1/2" FEMALE NPT  (F4207-1/2")  FASTPIPE</v>
      </c>
      <c r="H92" s="130">
        <f>IFERROR(VLOOKUP(B92,Sheet2!A:E,5,FALSE),0)</f>
        <v>1.5</v>
      </c>
      <c r="I92" s="131">
        <f t="shared" si="11"/>
        <v>0</v>
      </c>
    </row>
    <row r="93" spans="1:9" x14ac:dyDescent="0.2">
      <c r="A93" s="18"/>
      <c r="B93" s="44" t="s">
        <v>105</v>
      </c>
      <c r="C93" s="132">
        <f>IFERROR(VLOOKUP(B93,Sheet2!A:E,3,FALSE),0)</f>
        <v>56.47</v>
      </c>
      <c r="D93" s="68"/>
      <c r="E93" s="140">
        <f t="shared" si="12"/>
        <v>0</v>
      </c>
      <c r="F93" s="19" t="s">
        <v>21</v>
      </c>
      <c r="G93" s="32" t="str">
        <f>IFERROR(VLOOKUP(B93,Sheet2!A:E,2,FALSE),0)</f>
        <v>1-1/2" REDUCING TEE X 3/4" FEMALE NPT  (F4207-3/4")  FASTPIPE</v>
      </c>
      <c r="H93" s="130">
        <f>IFERROR(VLOOKUP(B93,Sheet2!A:E,5,FALSE),0)</f>
        <v>1.6</v>
      </c>
      <c r="I93" s="131">
        <f t="shared" si="11"/>
        <v>0</v>
      </c>
    </row>
    <row r="94" spans="1:9" x14ac:dyDescent="0.2">
      <c r="A94" s="18"/>
      <c r="B94" s="44" t="s">
        <v>106</v>
      </c>
      <c r="C94" s="132">
        <f>IFERROR(VLOOKUP(B94,Sheet2!A:E,3,FALSE),0)</f>
        <v>64.84</v>
      </c>
      <c r="D94" s="68"/>
      <c r="E94" s="140">
        <f t="shared" si="12"/>
        <v>0</v>
      </c>
      <c r="F94" s="19" t="s">
        <v>23</v>
      </c>
      <c r="G94" s="32" t="str">
        <f>IFERROR(VLOOKUP(B94,Sheet2!A:E,2,FALSE),0)</f>
        <v>2" REDUCING TEE X 1/2" FEMALE NPT  (F5207-1/2")  FASTPIPE</v>
      </c>
      <c r="H94" s="130">
        <f>IFERROR(VLOOKUP(B94,Sheet2!A:E,5,FALSE),0)</f>
        <v>3</v>
      </c>
      <c r="I94" s="131">
        <f t="shared" si="11"/>
        <v>0</v>
      </c>
    </row>
    <row r="95" spans="1:9" ht="13.5" thickBot="1" x14ac:dyDescent="0.25">
      <c r="A95" s="134"/>
      <c r="B95" s="141" t="s">
        <v>107</v>
      </c>
      <c r="C95" s="142">
        <f>IFERROR(VLOOKUP(B95,Sheet2!A:E,3,FALSE),0)</f>
        <v>64.88</v>
      </c>
      <c r="D95" s="136"/>
      <c r="E95" s="143">
        <f t="shared" si="12"/>
        <v>0</v>
      </c>
      <c r="F95" s="144" t="s">
        <v>23</v>
      </c>
      <c r="G95" s="30" t="str">
        <f>IFERROR(VLOOKUP(B95,Sheet2!A:E,2,FALSE),0)</f>
        <v>2" REDUCING TEE X 3/4" FEMALE NPT  (F5207-3/4")  FASTPIPE</v>
      </c>
      <c r="H95" s="130">
        <f>IFERROR(VLOOKUP(B95,Sheet2!A:E,5,FALSE),0)</f>
        <v>3</v>
      </c>
      <c r="I95" s="131">
        <f t="shared" si="11"/>
        <v>0</v>
      </c>
    </row>
    <row r="96" spans="1:9" ht="13.5" thickBot="1" x14ac:dyDescent="0.25">
      <c r="A96" s="127"/>
      <c r="B96" s="224" t="s">
        <v>108</v>
      </c>
      <c r="C96" s="225"/>
      <c r="D96" s="225"/>
      <c r="E96" s="225"/>
      <c r="F96" s="225"/>
      <c r="G96" s="226"/>
      <c r="H96" s="130"/>
      <c r="I96" s="131"/>
    </row>
    <row r="97" spans="1:9" x14ac:dyDescent="0.2">
      <c r="A97" s="18"/>
      <c r="B97" s="26"/>
      <c r="C97" s="97">
        <f>IFERROR(VLOOKUP(B97,Sheet2!A:E,3,FALSE),0)</f>
        <v>0</v>
      </c>
      <c r="D97" s="69"/>
      <c r="E97" s="103">
        <f t="shared" ref="E97:E153" si="13">C97*D97</f>
        <v>0</v>
      </c>
      <c r="F97" s="27"/>
      <c r="G97" s="95">
        <f>IFERROR(VLOOKUP(B97,Sheet2!A:E,2,FALSE),0)</f>
        <v>0</v>
      </c>
      <c r="H97" s="130">
        <f>IFERROR(VLOOKUP(B97,Sheet2!A:E,5,FALSE),0)</f>
        <v>0</v>
      </c>
      <c r="I97" s="131">
        <f t="shared" ref="I97:I102" si="14">H97*D97</f>
        <v>0</v>
      </c>
    </row>
    <row r="98" spans="1:9" x14ac:dyDescent="0.2">
      <c r="A98" s="18"/>
      <c r="B98" s="12" t="s">
        <v>109</v>
      </c>
      <c r="C98" s="132">
        <f>IFERROR(VLOOKUP(B98,Sheet2!A:E,3,FALSE),0)</f>
        <v>54.06</v>
      </c>
      <c r="D98" s="68"/>
      <c r="E98" s="38">
        <f t="shared" si="13"/>
        <v>0</v>
      </c>
      <c r="F98" s="19" t="s">
        <v>19</v>
      </c>
      <c r="G98" s="28" t="str">
        <f>IFERROR(VLOOKUP(B98,Sheet2!A:E,2,FALSE),0)</f>
        <v>1" EXPANSION NPT FEM X FEM</v>
      </c>
      <c r="H98" s="130">
        <f>IFERROR(VLOOKUP(B98,Sheet2!A:E,5,FALSE),0)</f>
        <v>3</v>
      </c>
      <c r="I98" s="131">
        <f t="shared" si="14"/>
        <v>0</v>
      </c>
    </row>
    <row r="99" spans="1:9" x14ac:dyDescent="0.2">
      <c r="A99" s="18"/>
      <c r="B99" s="12" t="s">
        <v>110</v>
      </c>
      <c r="C99" s="132">
        <f>IFERROR(VLOOKUP(B99,Sheet2!A:E,3,FALSE),0)</f>
        <v>80.5</v>
      </c>
      <c r="D99" s="68"/>
      <c r="E99" s="38">
        <f t="shared" si="13"/>
        <v>0</v>
      </c>
      <c r="F99" s="19" t="s">
        <v>21</v>
      </c>
      <c r="G99" s="28" t="str">
        <f>IFERROR(VLOOKUP(B99,Sheet2!A:E,2,FALSE),0)</f>
        <v>1-1/2" EXPANSION JOINT NPT FEM X FEM</v>
      </c>
      <c r="H99" s="130">
        <f>IFERROR(VLOOKUP(B99,Sheet2!A:E,5,FALSE),0)</f>
        <v>4</v>
      </c>
      <c r="I99" s="131">
        <f t="shared" si="14"/>
        <v>0</v>
      </c>
    </row>
    <row r="100" spans="1:9" x14ac:dyDescent="0.2">
      <c r="A100" s="18"/>
      <c r="B100" s="12" t="s">
        <v>111</v>
      </c>
      <c r="C100" s="133">
        <f>IFERROR(VLOOKUP(B100,Sheet2!A:E,3,FALSE),0)</f>
        <v>93.72</v>
      </c>
      <c r="D100" s="68"/>
      <c r="E100" s="38">
        <f t="shared" si="13"/>
        <v>0</v>
      </c>
      <c r="F100" s="19" t="s">
        <v>23</v>
      </c>
      <c r="G100" s="28" t="str">
        <f>IFERROR(VLOOKUP(B100,Sheet2!A:E,2,FALSE),0)</f>
        <v>2" EXPANSION JOINT TU-32-EE NPT FEM X FEM</v>
      </c>
      <c r="H100" s="130">
        <f>IFERROR(VLOOKUP(B100,Sheet2!A:E,5,FALSE),0)</f>
        <v>6</v>
      </c>
      <c r="I100" s="131">
        <f t="shared" si="14"/>
        <v>0</v>
      </c>
    </row>
    <row r="101" spans="1:9" x14ac:dyDescent="0.2">
      <c r="A101" s="18"/>
      <c r="B101" s="29"/>
      <c r="C101" s="163">
        <f>IFERROR(VLOOKUP(B101,Sheet2!A:E,3,FALSE),0)</f>
        <v>0</v>
      </c>
      <c r="D101" s="164"/>
      <c r="E101" s="143">
        <f t="shared" si="13"/>
        <v>0</v>
      </c>
      <c r="F101" s="144"/>
      <c r="G101" s="30">
        <f>IFERROR(VLOOKUP(B101,Sheet2!A:E,2,FALSE),0)</f>
        <v>0</v>
      </c>
      <c r="H101" s="130">
        <f>IFERROR(VLOOKUP(B101,Sheet2!A:E,5,FALSE),0)</f>
        <v>0</v>
      </c>
      <c r="I101" s="131">
        <f t="shared" si="14"/>
        <v>0</v>
      </c>
    </row>
    <row r="102" spans="1:9" ht="13.5" thickBot="1" x14ac:dyDescent="0.25">
      <c r="A102" s="134"/>
      <c r="B102" s="13"/>
      <c r="C102" s="135">
        <f>IFERROR(VLOOKUP(B102,Sheet2!A:E,3,FALSE),0)</f>
        <v>0</v>
      </c>
      <c r="D102" s="136"/>
      <c r="E102" s="101">
        <f t="shared" si="13"/>
        <v>0</v>
      </c>
      <c r="F102" s="43"/>
      <c r="G102" s="156">
        <f>IFERROR(VLOOKUP(B102,Sheet2!A:E,2,FALSE),0)</f>
        <v>0</v>
      </c>
      <c r="H102" s="130">
        <f>IFERROR(VLOOKUP(B102,Sheet2!A:E,5,FALSE),0)</f>
        <v>0</v>
      </c>
      <c r="I102" s="131">
        <f t="shared" si="14"/>
        <v>0</v>
      </c>
    </row>
    <row r="103" spans="1:9" ht="13.5" thickBot="1" x14ac:dyDescent="0.25">
      <c r="A103" s="1"/>
      <c r="B103" s="227" t="s">
        <v>112</v>
      </c>
      <c r="C103" s="227"/>
      <c r="D103" s="227"/>
      <c r="E103" s="227"/>
      <c r="F103" s="227"/>
      <c r="G103" s="228"/>
      <c r="H103" s="111"/>
      <c r="I103" s="112"/>
    </row>
    <row r="104" spans="1:9" x14ac:dyDescent="0.2">
      <c r="A104" s="127"/>
      <c r="B104" s="45" t="s">
        <v>113</v>
      </c>
      <c r="C104" s="128">
        <f>IFERROR(VLOOKUP(B104,Sheet2!A:E,3,FALSE),0)</f>
        <v>60.07</v>
      </c>
      <c r="D104" s="129"/>
      <c r="E104" s="100">
        <f t="shared" si="13"/>
        <v>0</v>
      </c>
      <c r="F104" s="50" t="s">
        <v>17</v>
      </c>
      <c r="G104" s="31" t="str">
        <f>IFERROR(VLOOKUP(B104,Sheet2!A:E,2,FALSE),0)</f>
        <v>3/4" VALVE KIT (3/4" BALL VALVE + (2) F1118) FASTPIPE  LOCKABLE</v>
      </c>
      <c r="H104" s="130">
        <f>IFERROR(VLOOKUP(B104,Sheet2!A:E,5,FALSE),0)</f>
        <v>1.07</v>
      </c>
      <c r="I104" s="131">
        <f t="shared" ref="I104:I107" si="15">H104*D104</f>
        <v>0</v>
      </c>
    </row>
    <row r="105" spans="1:9" x14ac:dyDescent="0.2">
      <c r="A105" s="18"/>
      <c r="B105" s="44" t="s">
        <v>114</v>
      </c>
      <c r="C105" s="132">
        <f>IFERROR(VLOOKUP(B105,Sheet2!A:E,3,FALSE),0)</f>
        <v>75.69</v>
      </c>
      <c r="D105" s="68"/>
      <c r="E105" s="38">
        <f t="shared" si="13"/>
        <v>0</v>
      </c>
      <c r="F105" s="19" t="s">
        <v>19</v>
      </c>
      <c r="G105" s="28" t="str">
        <f>IFERROR(VLOOKUP(B105,Sheet2!A:E,2,FALSE),0)</f>
        <v>1" VALVE KIT (1" BALL VALVE + (2) F2218) FASTPIPE LOCKABLE</v>
      </c>
      <c r="H105" s="130">
        <f>IFERROR(VLOOKUP(B105,Sheet2!A:E,5,FALSE),0)</f>
        <v>1.72</v>
      </c>
      <c r="I105" s="131">
        <f t="shared" si="15"/>
        <v>0</v>
      </c>
    </row>
    <row r="106" spans="1:9" x14ac:dyDescent="0.2">
      <c r="A106" s="18"/>
      <c r="B106" s="44" t="s">
        <v>115</v>
      </c>
      <c r="C106" s="132">
        <f>IFERROR(VLOOKUP(B106,Sheet2!A:E,3,FALSE),0)</f>
        <v>162.22999999999999</v>
      </c>
      <c r="D106" s="68"/>
      <c r="E106" s="38">
        <f t="shared" si="13"/>
        <v>0</v>
      </c>
      <c r="F106" s="19" t="s">
        <v>21</v>
      </c>
      <c r="G106" s="28" t="str">
        <f>IFERROR(VLOOKUP(B106,Sheet2!A:E,2,FALSE),0)</f>
        <v>1-1/2" VALVE KIT (1-1/2" BALL VALVE + (2) F4418) FASTPIPE  LOCKABLE</v>
      </c>
      <c r="H106" s="130">
        <f>IFERROR(VLOOKUP(B106,Sheet2!A:E,5,FALSE),0)</f>
        <v>4.54</v>
      </c>
      <c r="I106" s="131">
        <f t="shared" si="15"/>
        <v>0</v>
      </c>
    </row>
    <row r="107" spans="1:9" ht="13.5" thickBot="1" x14ac:dyDescent="0.25">
      <c r="A107" s="18"/>
      <c r="B107" s="48" t="s">
        <v>116</v>
      </c>
      <c r="C107" s="165">
        <f>IFERROR(VLOOKUP(B107,Sheet2!A:E,3,FALSE),0)</f>
        <v>240.33</v>
      </c>
      <c r="D107" s="136"/>
      <c r="E107" s="101">
        <f t="shared" si="13"/>
        <v>0</v>
      </c>
      <c r="F107" s="43" t="s">
        <v>23</v>
      </c>
      <c r="G107" s="156" t="str">
        <f>IFERROR(VLOOKUP(B107,Sheet2!A:E,2,FALSE),0)</f>
        <v>2" VALVE KIT (2" BALL VALVE + (2) F5518) FASTPIPE  LOCKABLE</v>
      </c>
      <c r="H107" s="130">
        <f>IFERROR(VLOOKUP(B107,Sheet2!A:E,5,FALSE),0)</f>
        <v>7</v>
      </c>
      <c r="I107" s="131">
        <f t="shared" si="15"/>
        <v>0</v>
      </c>
    </row>
    <row r="108" spans="1:9" ht="13.5" thickBot="1" x14ac:dyDescent="0.25">
      <c r="A108" s="134"/>
      <c r="B108" s="214" t="s">
        <v>117</v>
      </c>
      <c r="C108" s="214"/>
      <c r="D108" s="229"/>
      <c r="E108" s="214"/>
      <c r="F108" s="214"/>
      <c r="G108" s="215"/>
      <c r="H108" s="111"/>
      <c r="I108" s="112"/>
    </row>
    <row r="109" spans="1:9" x14ac:dyDescent="0.2">
      <c r="A109" s="127"/>
      <c r="B109" s="45" t="s">
        <v>118</v>
      </c>
      <c r="C109" s="128">
        <f>IFERROR(VLOOKUP(B109,Sheet2!A:E,3,FALSE),0)</f>
        <v>31.24</v>
      </c>
      <c r="D109" s="129"/>
      <c r="E109" s="100">
        <f t="shared" si="13"/>
        <v>0</v>
      </c>
      <c r="F109" s="50" t="s">
        <v>19</v>
      </c>
      <c r="G109" s="31" t="str">
        <f>IFERROR(VLOOKUP(B109,Sheet2!A:E,2,FALSE),0)</f>
        <v>1" SADDLE DROP X  1" FASTPIPE</v>
      </c>
      <c r="H109" s="166">
        <f>IFERROR(VLOOKUP(B109,Sheet2!A:E,5,FALSE),0)</f>
        <v>0.63</v>
      </c>
      <c r="I109" s="167">
        <f t="shared" ref="I109:I123" si="16">H109*D109</f>
        <v>0</v>
      </c>
    </row>
    <row r="110" spans="1:9" x14ac:dyDescent="0.2">
      <c r="A110" s="18"/>
      <c r="B110" s="44" t="s">
        <v>119</v>
      </c>
      <c r="C110" s="132">
        <f>IFERROR(VLOOKUP(B110,Sheet2!A:E,3,FALSE),0)</f>
        <v>38.44</v>
      </c>
      <c r="D110" s="68"/>
      <c r="E110" s="140">
        <f t="shared" si="13"/>
        <v>0</v>
      </c>
      <c r="F110" s="19" t="s">
        <v>21</v>
      </c>
      <c r="G110" s="32" t="str">
        <f>IFERROR(VLOOKUP(B110,Sheet2!A:E,2,FALSE),0)</f>
        <v>1-1/2" SADDLE DROP X  3/4" FASTPIPE</v>
      </c>
      <c r="H110" s="130">
        <f>IFERROR(VLOOKUP(B110,Sheet2!A:E,5,FALSE),0)</f>
        <v>0.5</v>
      </c>
      <c r="I110" s="131">
        <f t="shared" si="16"/>
        <v>0</v>
      </c>
    </row>
    <row r="111" spans="1:9" x14ac:dyDescent="0.2">
      <c r="A111" s="18"/>
      <c r="B111" s="44" t="s">
        <v>120</v>
      </c>
      <c r="C111" s="132">
        <f>IFERROR(VLOOKUP(B111,Sheet2!A:E,3,FALSE),0)</f>
        <v>38.57</v>
      </c>
      <c r="D111" s="68"/>
      <c r="E111" s="140">
        <f t="shared" si="13"/>
        <v>0</v>
      </c>
      <c r="F111" s="19" t="s">
        <v>21</v>
      </c>
      <c r="G111" s="32" t="str">
        <f>IFERROR(VLOOKUP(B111,Sheet2!A:E,2,FALSE),0)</f>
        <v>1-1/2" SADDLE DROP X  1" FASTPIPE</v>
      </c>
      <c r="H111" s="130">
        <f>IFERROR(VLOOKUP(B111,Sheet2!A:E,5,FALSE),0)</f>
        <v>0.64</v>
      </c>
      <c r="I111" s="131">
        <f t="shared" si="16"/>
        <v>0</v>
      </c>
    </row>
    <row r="112" spans="1:9" x14ac:dyDescent="0.2">
      <c r="A112" s="18"/>
      <c r="B112" s="44" t="s">
        <v>121</v>
      </c>
      <c r="C112" s="132">
        <f>IFERROR(VLOOKUP(B112,Sheet2!A:E,3,FALSE),0)</f>
        <v>39.65</v>
      </c>
      <c r="D112" s="68"/>
      <c r="E112" s="140">
        <f t="shared" si="13"/>
        <v>0</v>
      </c>
      <c r="F112" s="19" t="s">
        <v>23</v>
      </c>
      <c r="G112" s="32" t="str">
        <f>IFERROR(VLOOKUP(B112,Sheet2!A:E,2,FALSE),0)</f>
        <v>2" SADDLE DROP X  3/4" FASTPIPE</v>
      </c>
      <c r="H112" s="130">
        <f>IFERROR(VLOOKUP(B112,Sheet2!A:E,5,FALSE),0)</f>
        <v>0.88</v>
      </c>
      <c r="I112" s="131">
        <f t="shared" si="16"/>
        <v>0</v>
      </c>
    </row>
    <row r="113" spans="1:9" x14ac:dyDescent="0.2">
      <c r="A113" s="18"/>
      <c r="B113" s="44" t="s">
        <v>122</v>
      </c>
      <c r="C113" s="132">
        <f>IFERROR(VLOOKUP(B113,Sheet2!A:E,3,FALSE),0)</f>
        <v>39.76</v>
      </c>
      <c r="D113" s="68"/>
      <c r="E113" s="140">
        <f t="shared" si="13"/>
        <v>0</v>
      </c>
      <c r="F113" s="19" t="s">
        <v>23</v>
      </c>
      <c r="G113" s="32" t="str">
        <f>IFERROR(VLOOKUP(B113,Sheet2!A:E,2,FALSE),0)</f>
        <v>2" SADDLE DROP X  1" FASTPIPE</v>
      </c>
      <c r="H113" s="130">
        <f>IFERROR(VLOOKUP(B113,Sheet2!A:E,5,FALSE),0)</f>
        <v>0.99</v>
      </c>
      <c r="I113" s="131">
        <f t="shared" si="16"/>
        <v>0</v>
      </c>
    </row>
    <row r="114" spans="1:9" x14ac:dyDescent="0.2">
      <c r="A114" s="18"/>
      <c r="B114" s="114"/>
      <c r="C114" s="122">
        <f>IFERROR(VLOOKUP(B114,Sheet2!A:E,3,FALSE),0)</f>
        <v>0</v>
      </c>
      <c r="D114" s="138"/>
      <c r="E114" s="168">
        <f t="shared" si="13"/>
        <v>0</v>
      </c>
      <c r="F114" s="117"/>
      <c r="G114" s="94">
        <f>IFERROR(VLOOKUP(B114,Sheet2!A:E,2,FALSE),0)</f>
        <v>0</v>
      </c>
      <c r="H114" s="130">
        <f>IFERROR(VLOOKUP(B114,Sheet2!A:E,5,FALSE),0)</f>
        <v>0</v>
      </c>
      <c r="I114" s="131">
        <f t="shared" si="16"/>
        <v>0</v>
      </c>
    </row>
    <row r="115" spans="1:9" x14ac:dyDescent="0.2">
      <c r="A115" s="18"/>
      <c r="B115" s="44" t="s">
        <v>123</v>
      </c>
      <c r="C115" s="132">
        <f>IFERROR(VLOOKUP(B115,Sheet2!A:E,3,FALSE),0)</f>
        <v>38.35</v>
      </c>
      <c r="D115" s="68"/>
      <c r="E115" s="38">
        <f t="shared" si="13"/>
        <v>0</v>
      </c>
      <c r="F115" s="19" t="s">
        <v>19</v>
      </c>
      <c r="G115" s="32" t="str">
        <f>IFERROR(VLOOKUP(B115,Sheet2!A:E,2,FALSE),0)</f>
        <v>1" SADDLE DROP X 1/4" FEMALE NPT  (F2210-1/4") FASTPIPE</v>
      </c>
      <c r="H115" s="130">
        <f>IFERROR(VLOOKUP(B115,Sheet2!A:E,5,FALSE),0)</f>
        <v>1.25</v>
      </c>
      <c r="I115" s="131">
        <f t="shared" si="16"/>
        <v>0</v>
      </c>
    </row>
    <row r="116" spans="1:9" x14ac:dyDescent="0.2">
      <c r="A116" s="18"/>
      <c r="B116" s="44" t="s">
        <v>124</v>
      </c>
      <c r="C116" s="132">
        <f>IFERROR(VLOOKUP(B116,Sheet2!A:E,3,FALSE),0)</f>
        <v>38.4</v>
      </c>
      <c r="D116" s="68"/>
      <c r="E116" s="140">
        <f t="shared" si="13"/>
        <v>0</v>
      </c>
      <c r="F116" s="19" t="s">
        <v>19</v>
      </c>
      <c r="G116" s="32" t="str">
        <f>IFERROR(VLOOKUP(B116,Sheet2!A:E,2,FALSE),0)</f>
        <v>1" SADDLE DROP X 1/2" FEMALE NPT  (F2210-1/2") FASTPIPE</v>
      </c>
      <c r="H116" s="130">
        <f>IFERROR(VLOOKUP(B116,Sheet2!A:E,5,FALSE),0)</f>
        <v>1.24</v>
      </c>
      <c r="I116" s="131">
        <f t="shared" si="16"/>
        <v>0</v>
      </c>
    </row>
    <row r="117" spans="1:9" x14ac:dyDescent="0.2">
      <c r="A117" s="18"/>
      <c r="B117" s="44" t="s">
        <v>125</v>
      </c>
      <c r="C117" s="132">
        <f>IFERROR(VLOOKUP(B117,Sheet2!A:E,3,FALSE),0)</f>
        <v>38.44</v>
      </c>
      <c r="D117" s="68"/>
      <c r="E117" s="140">
        <f t="shared" si="13"/>
        <v>0</v>
      </c>
      <c r="F117" s="19" t="s">
        <v>19</v>
      </c>
      <c r="G117" s="32" t="str">
        <f>IFERROR(VLOOKUP(B117,Sheet2!A:E,2,FALSE),0)</f>
        <v>1" SADDLE DROP X 3/4" FEMALE NPT (F2210-3/4") FASTPIPE</v>
      </c>
      <c r="H117" s="130">
        <f>IFERROR(VLOOKUP(B117,Sheet2!A:E,5,FALSE),0)</f>
        <v>1.23</v>
      </c>
      <c r="I117" s="131">
        <f t="shared" si="16"/>
        <v>0</v>
      </c>
    </row>
    <row r="118" spans="1:9" x14ac:dyDescent="0.2">
      <c r="A118" s="18"/>
      <c r="B118" s="44" t="s">
        <v>126</v>
      </c>
      <c r="C118" s="132">
        <f>IFERROR(VLOOKUP(B118,Sheet2!A:E,3,FALSE),0)</f>
        <v>43.16</v>
      </c>
      <c r="D118" s="68"/>
      <c r="E118" s="140">
        <f t="shared" si="13"/>
        <v>0</v>
      </c>
      <c r="F118" s="19" t="s">
        <v>21</v>
      </c>
      <c r="G118" s="32" t="str">
        <f>IFERROR(VLOOKUP(B118,Sheet2!A:E,2,FALSE),0)</f>
        <v>1-1/2" SADDLE DROP X 1/4" FEMALE NPT FASTPIPE (F4210-1/4") FASTPIPE</v>
      </c>
      <c r="H118" s="130">
        <f>IFERROR(VLOOKUP(B118,Sheet2!A:E,5,FALSE),0)</f>
        <v>2</v>
      </c>
      <c r="I118" s="131">
        <f t="shared" si="16"/>
        <v>0</v>
      </c>
    </row>
    <row r="119" spans="1:9" x14ac:dyDescent="0.2">
      <c r="A119" s="18"/>
      <c r="B119" s="44" t="s">
        <v>127</v>
      </c>
      <c r="C119" s="132">
        <f>IFERROR(VLOOKUP(B119,Sheet2!A:E,3,FALSE),0)</f>
        <v>43.21</v>
      </c>
      <c r="D119" s="68"/>
      <c r="E119" s="140">
        <f t="shared" si="13"/>
        <v>0</v>
      </c>
      <c r="F119" s="19" t="s">
        <v>21</v>
      </c>
      <c r="G119" s="32" t="str">
        <f>IFERROR(VLOOKUP(B119,Sheet2!A:E,2,FALSE),0)</f>
        <v>1-1/2" SADDLE DROP X 1/2" FEMALE NPT FASTPIPE (F4210-1/2") FASTPIPE</v>
      </c>
      <c r="H119" s="130">
        <f>IFERROR(VLOOKUP(B119,Sheet2!A:E,5,FALSE),0)</f>
        <v>2</v>
      </c>
      <c r="I119" s="131">
        <f t="shared" si="16"/>
        <v>0</v>
      </c>
    </row>
    <row r="120" spans="1:9" x14ac:dyDescent="0.2">
      <c r="A120" s="18"/>
      <c r="B120" s="44" t="s">
        <v>128</v>
      </c>
      <c r="C120" s="132">
        <f>IFERROR(VLOOKUP(B120,Sheet2!A:E,3,FALSE),0)</f>
        <v>43.25</v>
      </c>
      <c r="D120" s="68"/>
      <c r="E120" s="140">
        <f t="shared" si="13"/>
        <v>0</v>
      </c>
      <c r="F120" s="19" t="s">
        <v>21</v>
      </c>
      <c r="G120" s="32" t="str">
        <f>IFERROR(VLOOKUP(B120,Sheet2!A:E,2,FALSE),0)</f>
        <v>1-1/2" SADDLE DROP X 3/4" FEMALE NPT FASTPIPE (F4210 + F3175  + F3111 + F3100)</v>
      </c>
      <c r="H120" s="130">
        <f>IFERROR(VLOOKUP(B120,Sheet2!A:E,5,FALSE),0)</f>
        <v>1.1599999999999999</v>
      </c>
      <c r="I120" s="131">
        <f t="shared" si="16"/>
        <v>0</v>
      </c>
    </row>
    <row r="121" spans="1:9" x14ac:dyDescent="0.2">
      <c r="A121" s="18"/>
      <c r="B121" s="44" t="s">
        <v>129</v>
      </c>
      <c r="C121" s="133">
        <f>IFERROR(VLOOKUP(B121,Sheet2!A:E,3,FALSE),0)</f>
        <v>45.56</v>
      </c>
      <c r="D121" s="68"/>
      <c r="E121" s="140">
        <f t="shared" si="13"/>
        <v>0</v>
      </c>
      <c r="F121" s="19" t="s">
        <v>23</v>
      </c>
      <c r="G121" s="32" t="str">
        <f>IFERROR(VLOOKUP(B121,Sheet2!A:E,2,FALSE),0)</f>
        <v>2" SADDLE DROP X 1/4" FEMALE NPT FASTPIPE (F5210-1/4") FASTPIPE</v>
      </c>
      <c r="H121" s="130">
        <f>IFERROR(VLOOKUP(B121,Sheet2!A:E,5,FALSE),0)</f>
        <v>2</v>
      </c>
      <c r="I121" s="131">
        <f t="shared" si="16"/>
        <v>0</v>
      </c>
    </row>
    <row r="122" spans="1:9" x14ac:dyDescent="0.2">
      <c r="A122" s="18"/>
      <c r="B122" s="44" t="s">
        <v>130</v>
      </c>
      <c r="C122" s="133">
        <f>IFERROR(VLOOKUP(B122,Sheet2!A:E,3,FALSE),0)</f>
        <v>45.61</v>
      </c>
      <c r="D122" s="68"/>
      <c r="E122" s="140">
        <f t="shared" si="13"/>
        <v>0</v>
      </c>
      <c r="F122" s="19" t="s">
        <v>23</v>
      </c>
      <c r="G122" s="32" t="str">
        <f>IFERROR(VLOOKUP(B122,Sheet2!A:E,2,FALSE),0)</f>
        <v>2" SADDLE DROP X 1/2" FEMALE NPT FASTPIPE (F5210-1/2") FASTPIPE</v>
      </c>
      <c r="H122" s="130">
        <f>IFERROR(VLOOKUP(B122,Sheet2!A:E,5,FALSE),0)</f>
        <v>1.57</v>
      </c>
      <c r="I122" s="131">
        <f t="shared" si="16"/>
        <v>0</v>
      </c>
    </row>
    <row r="123" spans="1:9" ht="13.5" thickBot="1" x14ac:dyDescent="0.25">
      <c r="A123" s="134"/>
      <c r="B123" s="141" t="s">
        <v>131</v>
      </c>
      <c r="C123" s="163">
        <f>IFERROR(VLOOKUP(B123,Sheet2!A:E,3,FALSE),0)</f>
        <v>45.65</v>
      </c>
      <c r="D123" s="136"/>
      <c r="E123" s="149">
        <f t="shared" si="13"/>
        <v>0</v>
      </c>
      <c r="F123" s="144" t="s">
        <v>23</v>
      </c>
      <c r="G123" s="33" t="str">
        <f>IFERROR(VLOOKUP(B123,Sheet2!A:E,2,FALSE),0)</f>
        <v>2" SADDLE DROP X 3/4" FEMALE NPT FASTPIPE (F5210-3/4") FASTPIPE</v>
      </c>
      <c r="H123" s="130">
        <f>IFERROR(VLOOKUP(B123,Sheet2!A:E,5,FALSE),0)</f>
        <v>1.57</v>
      </c>
      <c r="I123" s="131">
        <f t="shared" si="16"/>
        <v>0</v>
      </c>
    </row>
    <row r="124" spans="1:9" ht="13.5" thickBot="1" x14ac:dyDescent="0.25">
      <c r="A124" s="127"/>
      <c r="B124" s="205" t="s">
        <v>132</v>
      </c>
      <c r="C124" s="206"/>
      <c r="D124" s="203"/>
      <c r="E124" s="206"/>
      <c r="F124" s="206"/>
      <c r="G124" s="207"/>
      <c r="H124" s="130"/>
      <c r="I124" s="131"/>
    </row>
    <row r="125" spans="1:9" x14ac:dyDescent="0.2">
      <c r="A125" s="18"/>
      <c r="B125" s="39" t="s">
        <v>133</v>
      </c>
      <c r="C125" s="128">
        <f>IFERROR(VLOOKUP(B125,Sheet2!A:E,3,FALSE),0)</f>
        <v>20.37</v>
      </c>
      <c r="D125" s="129"/>
      <c r="E125" s="100">
        <f t="shared" si="13"/>
        <v>0</v>
      </c>
      <c r="F125" s="50" t="s">
        <v>17</v>
      </c>
      <c r="G125" s="31" t="str">
        <f>IFERROR(VLOOKUP(B125,Sheet2!A:E,2,FALSE),0)</f>
        <v>3/4" FASTPIPE X 1/2"" NPT MALE THREADED NIPPLE,   purple</v>
      </c>
      <c r="H125" s="130">
        <f>IFERROR(VLOOKUP(B125,Sheet2!A:E,5,FALSE),0)</f>
        <v>0.19</v>
      </c>
      <c r="I125" s="131">
        <f t="shared" ref="I125:I133" si="17">H125*D125</f>
        <v>0</v>
      </c>
    </row>
    <row r="126" spans="1:9" x14ac:dyDescent="0.2">
      <c r="A126" s="18"/>
      <c r="B126" s="12" t="s">
        <v>134</v>
      </c>
      <c r="C126" s="132">
        <f>IFERROR(VLOOKUP(B126,Sheet2!A:E,3,FALSE),0)</f>
        <v>20.420000000000002</v>
      </c>
      <c r="D126" s="68"/>
      <c r="E126" s="38">
        <f t="shared" si="13"/>
        <v>0</v>
      </c>
      <c r="F126" s="19" t="s">
        <v>17</v>
      </c>
      <c r="G126" s="28" t="str">
        <f>IFERROR(VLOOKUP(B126,Sheet2!A:E,2,FALSE),0)</f>
        <v>3/4" FASTPIPE X 3/4" NPT MALE THREADED NIPPLE,  yellow</v>
      </c>
      <c r="H126" s="130">
        <f>IFERROR(VLOOKUP(B126,Sheet2!A:E,5,FALSE),0)</f>
        <v>0.19</v>
      </c>
      <c r="I126" s="131">
        <f t="shared" si="17"/>
        <v>0</v>
      </c>
    </row>
    <row r="127" spans="1:9" x14ac:dyDescent="0.2">
      <c r="A127" s="18"/>
      <c r="B127" s="12" t="s">
        <v>135</v>
      </c>
      <c r="C127" s="132">
        <f>IFERROR(VLOOKUP(B127,Sheet2!A:E,3,FALSE),0)</f>
        <v>26.32</v>
      </c>
      <c r="D127" s="68"/>
      <c r="E127" s="38">
        <f t="shared" si="13"/>
        <v>0</v>
      </c>
      <c r="F127" s="19" t="s">
        <v>19</v>
      </c>
      <c r="G127" s="28" t="str">
        <f>IFERROR(VLOOKUP(B127,Sheet2!A:E,2,FALSE),0)</f>
        <v>1" FASTPIPE X 1/2" NPT MALE THREADED NIPPLE</v>
      </c>
      <c r="H127" s="130">
        <f>IFERROR(VLOOKUP(B127,Sheet2!A:E,5,FALSE),0)</f>
        <v>0.3</v>
      </c>
      <c r="I127" s="131">
        <f t="shared" si="17"/>
        <v>0</v>
      </c>
    </row>
    <row r="128" spans="1:9" x14ac:dyDescent="0.2">
      <c r="A128" s="18"/>
      <c r="B128" s="12" t="s">
        <v>136</v>
      </c>
      <c r="C128" s="132">
        <f>IFERROR(VLOOKUP(B128,Sheet2!A:E,3,FALSE),0)</f>
        <v>26.39</v>
      </c>
      <c r="D128" s="68"/>
      <c r="E128" s="38">
        <f t="shared" si="13"/>
        <v>0</v>
      </c>
      <c r="F128" s="19" t="s">
        <v>19</v>
      </c>
      <c r="G128" s="28" t="str">
        <f>IFERROR(VLOOKUP(B128,Sheet2!A:E,2,FALSE),0)</f>
        <v>1" FASTPIPE X 3/4" NPT MALE THREADED NIPPLE,   green</v>
      </c>
      <c r="H128" s="130">
        <f>IFERROR(VLOOKUP(B128,Sheet2!A:E,5,FALSE),0)</f>
        <v>0.28999999999999998</v>
      </c>
      <c r="I128" s="131">
        <f t="shared" si="17"/>
        <v>0</v>
      </c>
    </row>
    <row r="129" spans="1:9" x14ac:dyDescent="0.2">
      <c r="A129" s="18"/>
      <c r="B129" s="12" t="s">
        <v>137</v>
      </c>
      <c r="C129" s="132">
        <f>IFERROR(VLOOKUP(B129,Sheet2!A:E,3,FALSE),0)</f>
        <v>26.43</v>
      </c>
      <c r="D129" s="68"/>
      <c r="E129" s="38">
        <f t="shared" si="13"/>
        <v>0</v>
      </c>
      <c r="F129" s="19" t="s">
        <v>19</v>
      </c>
      <c r="G129" s="28" t="str">
        <f>IFERROR(VLOOKUP(B129,Sheet2!A:E,2,FALSE),0)</f>
        <v>1" FASTPIPE X 1" NPT MALE THREADED NIPPLE,  red</v>
      </c>
      <c r="H129" s="130">
        <f>IFERROR(VLOOKUP(B129,Sheet2!A:E,5,FALSE),0)</f>
        <v>0.31</v>
      </c>
      <c r="I129" s="131">
        <f t="shared" si="17"/>
        <v>0</v>
      </c>
    </row>
    <row r="130" spans="1:9" x14ac:dyDescent="0.2">
      <c r="A130" s="18"/>
      <c r="B130" s="34" t="s">
        <v>138</v>
      </c>
      <c r="C130" s="132">
        <f>IFERROR(VLOOKUP(B130,Sheet2!A:E,3,FALSE),0)</f>
        <v>48.02</v>
      </c>
      <c r="D130" s="68"/>
      <c r="E130" s="38">
        <f t="shared" si="13"/>
        <v>0</v>
      </c>
      <c r="F130" s="19" t="s">
        <v>21</v>
      </c>
      <c r="G130" s="28" t="str">
        <f>IFERROR(VLOOKUP(B130,Sheet2!A:E,2,FALSE),0)</f>
        <v>1-1/2" FASTPIPE X 1" NPT MALE THREADED NIPPLE</v>
      </c>
      <c r="H130" s="130">
        <f>IFERROR(VLOOKUP(B130,Sheet2!A:E,5,FALSE),0)</f>
        <v>1.05</v>
      </c>
      <c r="I130" s="131">
        <f t="shared" si="17"/>
        <v>0</v>
      </c>
    </row>
    <row r="131" spans="1:9" x14ac:dyDescent="0.2">
      <c r="A131" s="18"/>
      <c r="B131" s="12" t="s">
        <v>139</v>
      </c>
      <c r="C131" s="132">
        <f>IFERROR(VLOOKUP(B131,Sheet2!A:E,3,FALSE),0)</f>
        <v>48.06</v>
      </c>
      <c r="D131" s="68"/>
      <c r="E131" s="38">
        <f t="shared" si="13"/>
        <v>0</v>
      </c>
      <c r="F131" s="19" t="s">
        <v>21</v>
      </c>
      <c r="G131" s="28" t="str">
        <f>IFERROR(VLOOKUP(B131,Sheet2!A:E,2,FALSE),0)</f>
        <v>1-1/2" FASTPIPE X 1-1/2" NPT MALE THREADED NIPPLE</v>
      </c>
      <c r="H131" s="130">
        <f>IFERROR(VLOOKUP(B131,Sheet2!A:E,5,FALSE),0)</f>
        <v>1.08</v>
      </c>
      <c r="I131" s="131">
        <f t="shared" si="17"/>
        <v>0</v>
      </c>
    </row>
    <row r="132" spans="1:9" x14ac:dyDescent="0.2">
      <c r="A132" s="18"/>
      <c r="B132" s="12" t="s">
        <v>140</v>
      </c>
      <c r="C132" s="132">
        <f>IFERROR(VLOOKUP(B132,Sheet2!A:E,3,FALSE),0)</f>
        <v>54.02</v>
      </c>
      <c r="D132" s="68"/>
      <c r="E132" s="38">
        <f t="shared" si="13"/>
        <v>0</v>
      </c>
      <c r="F132" s="19" t="s">
        <v>23</v>
      </c>
      <c r="G132" s="28" t="str">
        <f>IFERROR(VLOOKUP(B132,Sheet2!A:E,2,FALSE),0)</f>
        <v>2" FASTPIPE X 1-1/2" NPT MALE THREADED NIPPLE</v>
      </c>
      <c r="H132" s="130">
        <f>IFERROR(VLOOKUP(B132,Sheet2!A:E,5,FALSE),0)</f>
        <v>1.76</v>
      </c>
      <c r="I132" s="131">
        <f t="shared" si="17"/>
        <v>0</v>
      </c>
    </row>
    <row r="133" spans="1:9" ht="13.5" thickBot="1" x14ac:dyDescent="0.25">
      <c r="A133" s="134"/>
      <c r="B133" s="29" t="s">
        <v>141</v>
      </c>
      <c r="C133" s="142">
        <f>IFERROR(VLOOKUP(B133,Sheet2!A:E,3,FALSE),0)</f>
        <v>54.06</v>
      </c>
      <c r="D133" s="136"/>
      <c r="E133" s="143">
        <f t="shared" si="13"/>
        <v>0</v>
      </c>
      <c r="F133" s="144" t="s">
        <v>23</v>
      </c>
      <c r="G133" s="30" t="str">
        <f>IFERROR(VLOOKUP(B133,Sheet2!A:E,2,FALSE),0)</f>
        <v>2" FASTPIPE X 2" NPT MALE THREADED NIPPLE</v>
      </c>
      <c r="H133" s="130">
        <f>IFERROR(VLOOKUP(B133,Sheet2!A:E,5,FALSE),0)</f>
        <v>1.79</v>
      </c>
      <c r="I133" s="131">
        <f t="shared" si="17"/>
        <v>0</v>
      </c>
    </row>
    <row r="134" spans="1:9" ht="13.5" thickBot="1" x14ac:dyDescent="0.25">
      <c r="A134" s="127"/>
      <c r="B134" s="205" t="s">
        <v>142</v>
      </c>
      <c r="C134" s="206"/>
      <c r="D134" s="206"/>
      <c r="E134" s="206"/>
      <c r="F134" s="206"/>
      <c r="G134" s="207"/>
      <c r="H134" s="130"/>
      <c r="I134" s="131"/>
    </row>
    <row r="135" spans="1:9" x14ac:dyDescent="0.2">
      <c r="A135" s="150"/>
      <c r="B135" s="39" t="s">
        <v>143</v>
      </c>
      <c r="C135" s="128">
        <f>IFERROR(VLOOKUP(B135,Sheet2!A:E,3,FALSE),0)</f>
        <v>22.83</v>
      </c>
      <c r="D135" s="129"/>
      <c r="E135" s="100">
        <f t="shared" si="13"/>
        <v>0</v>
      </c>
      <c r="F135" s="50" t="s">
        <v>17</v>
      </c>
      <c r="G135" s="31" t="str">
        <f>IFERROR(VLOOKUP(B135,Sheet2!A:E,2,FALSE),0)</f>
        <v>3/4" FASTPIPE X 3/4" NPT FEMALE THREADED NIPPLE, orange</v>
      </c>
      <c r="H135" s="130">
        <f>IFERROR(VLOOKUP(B135,Sheet2!A:E,5,FALSE),0)</f>
        <v>0.19</v>
      </c>
      <c r="I135" s="131">
        <f t="shared" ref="I135:I147" si="18">H135*D135</f>
        <v>0</v>
      </c>
    </row>
    <row r="136" spans="1:9" x14ac:dyDescent="0.2">
      <c r="A136" s="150"/>
      <c r="B136" s="12" t="s">
        <v>144</v>
      </c>
      <c r="C136" s="132">
        <f>IFERROR(VLOOKUP(B136,Sheet2!A:E,3,FALSE),0)</f>
        <v>30.03</v>
      </c>
      <c r="D136" s="68"/>
      <c r="E136" s="38">
        <f t="shared" si="13"/>
        <v>0</v>
      </c>
      <c r="F136" s="19" t="s">
        <v>19</v>
      </c>
      <c r="G136" s="28" t="str">
        <f>IFERROR(VLOOKUP(B136,Sheet2!A:E,2,FALSE),0)</f>
        <v>1" FASTPIPE X 1" NPT FEMALE THREADED NIPPLE,  blue</v>
      </c>
      <c r="H136" s="130">
        <f>IFERROR(VLOOKUP(B136,Sheet2!A:E,5,FALSE),0)</f>
        <v>0.35</v>
      </c>
      <c r="I136" s="131">
        <f t="shared" si="18"/>
        <v>0</v>
      </c>
    </row>
    <row r="137" spans="1:9" x14ac:dyDescent="0.2">
      <c r="A137" s="150"/>
      <c r="B137" s="12" t="s">
        <v>145</v>
      </c>
      <c r="C137" s="132">
        <f>IFERROR(VLOOKUP(B137,Sheet2!A:E,3,FALSE),0)</f>
        <v>51.66</v>
      </c>
      <c r="D137" s="68"/>
      <c r="E137" s="38">
        <f t="shared" si="13"/>
        <v>0</v>
      </c>
      <c r="F137" s="19" t="s">
        <v>21</v>
      </c>
      <c r="G137" s="28" t="str">
        <f>IFERROR(VLOOKUP(B137,Sheet2!A:E,2,FALSE),0)</f>
        <v>1-1/2" FASTPIPE X 1-1/2" NPT FEMALE THREADED NIPPLE</v>
      </c>
      <c r="H137" s="130">
        <f>IFERROR(VLOOKUP(B137,Sheet2!A:E,5,FALSE),0)</f>
        <v>1.28</v>
      </c>
      <c r="I137" s="131">
        <f t="shared" si="18"/>
        <v>0</v>
      </c>
    </row>
    <row r="138" spans="1:9" ht="13.5" thickBot="1" x14ac:dyDescent="0.25">
      <c r="A138" s="169"/>
      <c r="B138" s="13"/>
      <c r="C138" s="135">
        <f>IFERROR(VLOOKUP(B138,Sheet2!A:E,3,FALSE),0)</f>
        <v>0</v>
      </c>
      <c r="D138" s="136"/>
      <c r="E138" s="101">
        <f t="shared" si="13"/>
        <v>0</v>
      </c>
      <c r="F138" s="43"/>
      <c r="G138" s="156">
        <f>IFERROR(VLOOKUP(B138,Sheet2!A:E,2,FALSE),0)</f>
        <v>0</v>
      </c>
      <c r="H138" s="130">
        <f>IFERROR(VLOOKUP(B138,Sheet2!A:E,5,FALSE),0)</f>
        <v>0</v>
      </c>
      <c r="I138" s="131">
        <f t="shared" si="18"/>
        <v>0</v>
      </c>
    </row>
    <row r="139" spans="1:9" x14ac:dyDescent="0.2">
      <c r="A139" s="150"/>
      <c r="B139" s="39"/>
      <c r="C139" s="128">
        <f>IFERROR(VLOOKUP(B139,Sheet2!A:E,3,FALSE),0)</f>
        <v>0</v>
      </c>
      <c r="D139" s="129"/>
      <c r="E139" s="100">
        <f t="shared" si="13"/>
        <v>0</v>
      </c>
      <c r="F139" s="50"/>
      <c r="G139" s="31">
        <f>IFERROR(VLOOKUP(B139,Sheet2!A:E,2,FALSE),0)</f>
        <v>0</v>
      </c>
      <c r="H139" s="130">
        <f>IFERROR(VLOOKUP(B139,Sheet2!A:E,5,FALSE),0)</f>
        <v>0</v>
      </c>
      <c r="I139" s="131">
        <f t="shared" si="18"/>
        <v>0</v>
      </c>
    </row>
    <row r="140" spans="1:9" x14ac:dyDescent="0.2">
      <c r="A140" s="150"/>
      <c r="B140" s="12"/>
      <c r="C140" s="132">
        <f>IFERROR(VLOOKUP(B140,Sheet2!A:E,3,FALSE),0)</f>
        <v>0</v>
      </c>
      <c r="D140" s="68"/>
      <c r="E140" s="38">
        <f t="shared" si="13"/>
        <v>0</v>
      </c>
      <c r="F140" s="19"/>
      <c r="G140" s="28">
        <f>IFERROR(VLOOKUP(B140,Sheet2!A:E,2,FALSE),0)</f>
        <v>0</v>
      </c>
      <c r="H140" s="130">
        <f>IFERROR(VLOOKUP(B140,Sheet2!A:E,5,FALSE),0)</f>
        <v>0</v>
      </c>
      <c r="I140" s="131">
        <f t="shared" si="18"/>
        <v>0</v>
      </c>
    </row>
    <row r="141" spans="1:9" x14ac:dyDescent="0.2">
      <c r="A141" s="150"/>
      <c r="B141" s="12" t="s">
        <v>146</v>
      </c>
      <c r="C141" s="132">
        <f>IFERROR(VLOOKUP(B141,Sheet2!A:E,3,FALSE),0)</f>
        <v>24.02</v>
      </c>
      <c r="D141" s="68"/>
      <c r="E141" s="38">
        <f t="shared" si="13"/>
        <v>0</v>
      </c>
      <c r="F141" s="19" t="s">
        <v>17</v>
      </c>
      <c r="G141" s="28" t="str">
        <f>IFERROR(VLOOKUP(B141,Sheet2!A:E,2,FALSE),0)</f>
        <v>3/4" REDUCING UNION X 1/2" FEMALE NPT  (F1002-1/2")  FASTPIPE</v>
      </c>
      <c r="H141" s="35">
        <f>IFERROR(VLOOKUP(B141,Sheet2!A:E,5,FALSE),0)</f>
        <v>0.53</v>
      </c>
      <c r="I141" s="131">
        <f t="shared" si="18"/>
        <v>0</v>
      </c>
    </row>
    <row r="142" spans="1:9" x14ac:dyDescent="0.2">
      <c r="A142" s="150"/>
      <c r="B142" s="12" t="s">
        <v>147</v>
      </c>
      <c r="C142" s="132">
        <f>IFERROR(VLOOKUP(B142,Sheet2!A:E,3,FALSE),0)</f>
        <v>31.19</v>
      </c>
      <c r="D142" s="68"/>
      <c r="E142" s="38">
        <f t="shared" si="13"/>
        <v>0</v>
      </c>
      <c r="F142" s="19" t="s">
        <v>19</v>
      </c>
      <c r="G142" s="28" t="str">
        <f>IFERROR(VLOOKUP(B142,Sheet2!A:E,2,FALSE),0)</f>
        <v>1" REDUCING UNION X 1/2" FEMALE NPT  (F2002-1/2")  FASTPIPE</v>
      </c>
      <c r="H142" s="36">
        <f>IFERROR(VLOOKUP(B142,Sheet2!A:E,5,FALSE),0)</f>
        <v>0.93</v>
      </c>
      <c r="I142" s="131">
        <f t="shared" si="18"/>
        <v>0</v>
      </c>
    </row>
    <row r="143" spans="1:9" x14ac:dyDescent="0.2">
      <c r="A143" s="150"/>
      <c r="B143" s="12" t="s">
        <v>148</v>
      </c>
      <c r="C143" s="132">
        <f>IFERROR(VLOOKUP(B143,Sheet2!A:E,3,FALSE),0)</f>
        <v>31.24</v>
      </c>
      <c r="D143" s="68"/>
      <c r="E143" s="38">
        <f t="shared" si="13"/>
        <v>0</v>
      </c>
      <c r="F143" s="19" t="s">
        <v>19</v>
      </c>
      <c r="G143" s="28" t="str">
        <f>IFERROR(VLOOKUP(B143,Sheet2!A:E,2,FALSE),0)</f>
        <v>1" REDUCING UNION X 3/4" FEMALE NPT  (F2002-3/4")  FASTPIPE</v>
      </c>
      <c r="H143" s="36">
        <f>IFERROR(VLOOKUP(B143,Sheet2!A:E,5,FALSE),0)</f>
        <v>0.86</v>
      </c>
      <c r="I143" s="131">
        <f t="shared" si="18"/>
        <v>0</v>
      </c>
    </row>
    <row r="144" spans="1:9" x14ac:dyDescent="0.2">
      <c r="A144" s="150"/>
      <c r="B144" s="12" t="s">
        <v>149</v>
      </c>
      <c r="C144" s="132">
        <f>IFERROR(VLOOKUP(B144,Sheet2!A:E,3,FALSE),0)</f>
        <v>33.64</v>
      </c>
      <c r="D144" s="68"/>
      <c r="E144" s="38">
        <f t="shared" si="13"/>
        <v>0</v>
      </c>
      <c r="F144" s="19" t="s">
        <v>21</v>
      </c>
      <c r="G144" s="28" t="str">
        <f>IFERROR(VLOOKUP(B144,Sheet2!A:E,2,FALSE),0)</f>
        <v>1-1/2" REDUCING UNION X 3/4" FEMALE NPT  (F4221-3/4")  FASTPIPE</v>
      </c>
      <c r="H144" s="35">
        <f>IFERROR(VLOOKUP(B144,Sheet2!A:E,5,FALSE),0)</f>
        <v>1.2</v>
      </c>
      <c r="I144" s="131">
        <f t="shared" si="18"/>
        <v>0</v>
      </c>
    </row>
    <row r="145" spans="1:9" x14ac:dyDescent="0.2">
      <c r="A145" s="150"/>
      <c r="B145" s="12" t="s">
        <v>150</v>
      </c>
      <c r="C145" s="132">
        <f>IFERROR(VLOOKUP(B145,Sheet2!A:E,3,FALSE),0)</f>
        <v>55.44</v>
      </c>
      <c r="D145" s="68"/>
      <c r="E145" s="38">
        <f t="shared" si="13"/>
        <v>0</v>
      </c>
      <c r="F145" s="19" t="s">
        <v>23</v>
      </c>
      <c r="G145" s="28" t="str">
        <f>IFERROR(VLOOKUP(B145,Sheet2!A:E,2,FALSE),0)</f>
        <v>2" REDUCING UNION X 3/4" FEMALE NPT  (F5221-3/4")  FASTPIPE</v>
      </c>
      <c r="H145" s="35">
        <f>IFERROR(VLOOKUP(B145,Sheet2!A:E,5,FALSE),0)</f>
        <v>1.6</v>
      </c>
      <c r="I145" s="131">
        <f t="shared" si="18"/>
        <v>0</v>
      </c>
    </row>
    <row r="146" spans="1:9" x14ac:dyDescent="0.2">
      <c r="A146" s="1"/>
      <c r="B146" s="12" t="s">
        <v>151</v>
      </c>
      <c r="C146" s="132">
        <f>IFERROR(VLOOKUP(B146,Sheet2!A:E,3,FALSE),0)</f>
        <v>55.66</v>
      </c>
      <c r="D146" s="68"/>
      <c r="E146" s="38">
        <f t="shared" si="13"/>
        <v>0</v>
      </c>
      <c r="F146" s="19" t="s">
        <v>23</v>
      </c>
      <c r="G146" s="28" t="str">
        <f>IFERROR(VLOOKUP(B146,Sheet2!A:E,2,FALSE),0)</f>
        <v>2" REDUCING UNION X 1/2" FEMALE NPT  (F5221-1/2")  FASTPIPE</v>
      </c>
      <c r="H146" s="35">
        <f>IFERROR(VLOOKUP(B146,Sheet2!A:E,5,FALSE),0)</f>
        <v>1.6</v>
      </c>
      <c r="I146" s="131">
        <f t="shared" si="18"/>
        <v>0</v>
      </c>
    </row>
    <row r="147" spans="1:9" ht="13.5" thickBot="1" x14ac:dyDescent="0.25">
      <c r="A147" s="1"/>
      <c r="B147" s="13"/>
      <c r="C147" s="135">
        <f>IFERROR(VLOOKUP(B147,Sheet2!A:E,3,FALSE),0)</f>
        <v>0</v>
      </c>
      <c r="D147" s="136"/>
      <c r="E147" s="101">
        <f t="shared" si="13"/>
        <v>0</v>
      </c>
      <c r="F147" s="43"/>
      <c r="G147" s="156">
        <f>IFERROR(VLOOKUP(B147,Sheet2!A:E,2,FALSE),0)</f>
        <v>0</v>
      </c>
      <c r="H147" s="130">
        <f>IFERROR(VLOOKUP(B147,Sheet2!A:E,5,FALSE),0)</f>
        <v>0</v>
      </c>
      <c r="I147" s="131">
        <f t="shared" si="18"/>
        <v>0</v>
      </c>
    </row>
    <row r="148" spans="1:9" ht="13.5" thickBot="1" x14ac:dyDescent="0.25">
      <c r="A148" s="127"/>
      <c r="B148" s="205" t="s">
        <v>152</v>
      </c>
      <c r="C148" s="206"/>
      <c r="D148" s="206"/>
      <c r="E148" s="206"/>
      <c r="F148" s="206"/>
      <c r="G148" s="207"/>
      <c r="H148" s="130"/>
      <c r="I148" s="131"/>
    </row>
    <row r="149" spans="1:9" x14ac:dyDescent="0.2">
      <c r="A149" s="150"/>
      <c r="B149" s="39" t="s">
        <v>153</v>
      </c>
      <c r="C149" s="128">
        <f>IFERROR(VLOOKUP(B149,Sheet2!A:E,3,FALSE),0)</f>
        <v>24.02</v>
      </c>
      <c r="D149" s="129"/>
      <c r="E149" s="100">
        <f t="shared" si="13"/>
        <v>0</v>
      </c>
      <c r="F149" s="50" t="s">
        <v>17</v>
      </c>
      <c r="G149" s="31" t="str">
        <f>IFERROR(VLOOKUP(B149,Sheet2!A:E,2,FALSE),0)</f>
        <v>3/4" END CAP FASTPIPE</v>
      </c>
      <c r="H149" s="130">
        <f>IFERROR(VLOOKUP(B149,Sheet2!A:E,5,FALSE),0)</f>
        <v>0.17</v>
      </c>
      <c r="I149" s="131">
        <f t="shared" ref="I149:I153" si="19">H149*D149</f>
        <v>0</v>
      </c>
    </row>
    <row r="150" spans="1:9" x14ac:dyDescent="0.2">
      <c r="A150" s="150"/>
      <c r="B150" s="12" t="s">
        <v>154</v>
      </c>
      <c r="C150" s="132">
        <f>IFERROR(VLOOKUP(B150,Sheet2!A:E,3,FALSE),0)</f>
        <v>32.43</v>
      </c>
      <c r="D150" s="68"/>
      <c r="E150" s="38">
        <f t="shared" si="13"/>
        <v>0</v>
      </c>
      <c r="F150" s="19" t="s">
        <v>19</v>
      </c>
      <c r="G150" s="28" t="str">
        <f>IFERROR(VLOOKUP(B150,Sheet2!A:E,2,FALSE),0)</f>
        <v>1" END CAP FASTPIPE</v>
      </c>
      <c r="H150" s="130">
        <f>IFERROR(VLOOKUP(B150,Sheet2!A:E,5,FALSE),0)</f>
        <v>0.31</v>
      </c>
      <c r="I150" s="131">
        <f t="shared" si="19"/>
        <v>0</v>
      </c>
    </row>
    <row r="151" spans="1:9" x14ac:dyDescent="0.2">
      <c r="A151" s="150"/>
      <c r="B151" s="12" t="s">
        <v>155</v>
      </c>
      <c r="C151" s="132">
        <f>IFERROR(VLOOKUP(B151,Sheet2!A:E,3,FALSE),0)</f>
        <v>40.85</v>
      </c>
      <c r="D151" s="68"/>
      <c r="E151" s="38">
        <f t="shared" si="13"/>
        <v>0</v>
      </c>
      <c r="F151" s="19" t="s">
        <v>21</v>
      </c>
      <c r="G151" s="28" t="str">
        <f>IFERROR(VLOOKUP(B151,Sheet2!A:E,2,FALSE),0)</f>
        <v>1-1/2" END CAP FASTPIPE</v>
      </c>
      <c r="H151" s="130">
        <f>IFERROR(VLOOKUP(B151,Sheet2!A:E,5,FALSE),0)</f>
        <v>1.1299999999999999</v>
      </c>
      <c r="I151" s="131">
        <f t="shared" si="19"/>
        <v>0</v>
      </c>
    </row>
    <row r="152" spans="1:9" x14ac:dyDescent="0.2">
      <c r="A152" s="150"/>
      <c r="B152" s="12" t="s">
        <v>156</v>
      </c>
      <c r="C152" s="132">
        <f>IFERROR(VLOOKUP(B152,Sheet2!A:E,3,FALSE),0)</f>
        <v>57.68</v>
      </c>
      <c r="D152" s="68"/>
      <c r="E152" s="38">
        <f t="shared" si="13"/>
        <v>0</v>
      </c>
      <c r="F152" s="19" t="s">
        <v>23</v>
      </c>
      <c r="G152" s="28" t="str">
        <f>IFERROR(VLOOKUP(B152,Sheet2!A:E,2,FALSE),0)</f>
        <v>2" END CAP FASTPIPE</v>
      </c>
      <c r="H152" s="130">
        <f>IFERROR(VLOOKUP(B152,Sheet2!A:E,5,FALSE),0)</f>
        <v>1.96</v>
      </c>
      <c r="I152" s="131">
        <f t="shared" si="19"/>
        <v>0</v>
      </c>
    </row>
    <row r="153" spans="1:9" ht="13.5" thickBot="1" x14ac:dyDescent="0.25">
      <c r="A153" s="169"/>
      <c r="B153" s="13"/>
      <c r="C153" s="135">
        <f>IFERROR(VLOOKUP(B153,Sheet2!A:E,3,FALSE),0)</f>
        <v>0</v>
      </c>
      <c r="D153" s="136"/>
      <c r="E153" s="101">
        <f t="shared" si="13"/>
        <v>0</v>
      </c>
      <c r="F153" s="43"/>
      <c r="G153" s="156">
        <f>IFERROR(VLOOKUP(B153,Sheet2!A:E,2,FALSE),0)</f>
        <v>0</v>
      </c>
      <c r="H153" s="130">
        <f>IFERROR(VLOOKUP(B153,Sheet2!A:E,5,FALSE),0)</f>
        <v>0</v>
      </c>
      <c r="I153" s="131">
        <f t="shared" si="19"/>
        <v>0</v>
      </c>
    </row>
    <row r="154" spans="1:9" x14ac:dyDescent="0.2">
      <c r="A154" s="1"/>
      <c r="B154" s="114"/>
      <c r="C154" s="168"/>
      <c r="D154" s="170"/>
      <c r="E154" s="168"/>
      <c r="F154" s="117"/>
      <c r="G154" s="171"/>
      <c r="H154" s="130"/>
      <c r="I154" s="131"/>
    </row>
    <row r="155" spans="1:9" ht="13.5" thickBot="1" x14ac:dyDescent="0.25">
      <c r="A155" s="1"/>
      <c r="B155" s="114"/>
      <c r="C155" s="168"/>
      <c r="D155" s="170"/>
      <c r="E155" s="168"/>
      <c r="F155" s="117"/>
      <c r="G155" s="171"/>
      <c r="H155" s="130"/>
      <c r="I155" s="131"/>
    </row>
    <row r="156" spans="1:9" ht="13.5" thickBot="1" x14ac:dyDescent="0.25">
      <c r="A156" s="127"/>
      <c r="B156" s="205" t="s">
        <v>157</v>
      </c>
      <c r="C156" s="206"/>
      <c r="D156" s="206"/>
      <c r="E156" s="206"/>
      <c r="F156" s="206"/>
      <c r="G156" s="207"/>
      <c r="H156" s="130"/>
      <c r="I156" s="131"/>
    </row>
    <row r="157" spans="1:9" x14ac:dyDescent="0.2">
      <c r="A157" s="18"/>
      <c r="B157" s="39" t="s">
        <v>158</v>
      </c>
      <c r="C157" s="128">
        <f>IFERROR(VLOOKUP(B157,Sheet2!A:E,3,FALSE),0)</f>
        <v>39.119999999999997</v>
      </c>
      <c r="D157" s="129"/>
      <c r="E157" s="100">
        <f t="shared" ref="E157:E165" si="20">C157*D157</f>
        <v>0</v>
      </c>
      <c r="F157" s="50" t="s">
        <v>17</v>
      </c>
      <c r="G157" s="28" t="str">
        <f>IFERROR(VLOOKUP(B157,Sheet2!A:E,2,FALSE),0)</f>
        <v>3/4" FASTPIPE MULTI PORT WALL OUTLET, 1/2" NPT (4X)</v>
      </c>
      <c r="H157" s="166">
        <f>IFERROR(VLOOKUP(B157,Sheet2!A:E,5,FALSE),0)</f>
        <v>1.17</v>
      </c>
      <c r="I157" s="167">
        <f t="shared" ref="I157:I165" si="21">H157*D157</f>
        <v>0</v>
      </c>
    </row>
    <row r="158" spans="1:9" x14ac:dyDescent="0.2">
      <c r="A158" s="18"/>
      <c r="B158" s="12" t="s">
        <v>159</v>
      </c>
      <c r="C158" s="132">
        <f>IFERROR(VLOOKUP(B158,Sheet2!A:E,3,FALSE),0)</f>
        <v>39.68</v>
      </c>
      <c r="D158" s="68"/>
      <c r="E158" s="38">
        <f t="shared" si="20"/>
        <v>0</v>
      </c>
      <c r="F158" s="19" t="s">
        <v>19</v>
      </c>
      <c r="G158" s="28" t="str">
        <f>IFERROR(VLOOKUP(B158,Sheet2!A:E,2,FALSE),0)</f>
        <v>1 " FASTPIPE MULTI PORT WALL OUTLET, 1/2" NPT (4X)</v>
      </c>
      <c r="H158" s="166">
        <f>IFERROR(VLOOKUP(B158,Sheet2!A:E,5,FALSE),0)</f>
        <v>1.18</v>
      </c>
      <c r="I158" s="167">
        <f t="shared" si="21"/>
        <v>0</v>
      </c>
    </row>
    <row r="159" spans="1:9" x14ac:dyDescent="0.2">
      <c r="A159" s="18"/>
      <c r="B159" s="12"/>
      <c r="C159" s="132">
        <f>IFERROR(VLOOKUP(B159,Sheet2!A:E,3,FALSE),0)</f>
        <v>0</v>
      </c>
      <c r="D159" s="68"/>
      <c r="E159" s="38">
        <f t="shared" si="20"/>
        <v>0</v>
      </c>
      <c r="F159" s="19"/>
      <c r="G159" s="28">
        <f>IFERROR(VLOOKUP(B159,Sheet2!A:E,2,FALSE),0)</f>
        <v>0</v>
      </c>
      <c r="H159" s="166">
        <f>IFERROR(VLOOKUP(B159,Sheet2!A:E,5,FALSE),0)</f>
        <v>0</v>
      </c>
      <c r="I159" s="167">
        <f t="shared" si="21"/>
        <v>0</v>
      </c>
    </row>
    <row r="160" spans="1:9" x14ac:dyDescent="0.2">
      <c r="A160" s="18"/>
      <c r="B160" s="12"/>
      <c r="C160" s="132">
        <f>IFERROR(VLOOKUP(B160,Sheet2!A:E,3,FALSE),0)</f>
        <v>0</v>
      </c>
      <c r="D160" s="68"/>
      <c r="E160" s="38">
        <f t="shared" si="20"/>
        <v>0</v>
      </c>
      <c r="F160" s="19"/>
      <c r="G160" s="28">
        <f>IFERROR(VLOOKUP(B160,Sheet2!A:E,2,FALSE),0)</f>
        <v>0</v>
      </c>
      <c r="H160" s="166">
        <f>IFERROR(VLOOKUP(B160,Sheet2!A:E,5,FALSE),0)</f>
        <v>0</v>
      </c>
      <c r="I160" s="167">
        <f t="shared" si="21"/>
        <v>0</v>
      </c>
    </row>
    <row r="161" spans="1:9" x14ac:dyDescent="0.2">
      <c r="A161" s="18"/>
      <c r="B161" s="12" t="s">
        <v>160</v>
      </c>
      <c r="C161" s="132">
        <f>IFERROR(VLOOKUP(B161,Sheet2!A:E,3,FALSE),0)</f>
        <v>65.58</v>
      </c>
      <c r="D161" s="68"/>
      <c r="E161" s="38">
        <f t="shared" si="20"/>
        <v>0</v>
      </c>
      <c r="F161" s="19" t="s">
        <v>17</v>
      </c>
      <c r="G161" s="28" t="str">
        <f>IFERROR(VLOOKUP(B161,Sheet2!A:E,2,FALSE),0)</f>
        <v>3/4" FASTPIPE MULTI PORT WALL OUTLET WITH SHUTOFF, 1/2" NPT (4X)</v>
      </c>
      <c r="H161" s="130">
        <f>IFERROR(VLOOKUP(B161,Sheet2!A:E,5,FALSE),0)</f>
        <v>2.38</v>
      </c>
      <c r="I161" s="131">
        <f t="shared" si="21"/>
        <v>0</v>
      </c>
    </row>
    <row r="162" spans="1:9" x14ac:dyDescent="0.2">
      <c r="A162" s="18"/>
      <c r="B162" s="12" t="s">
        <v>161</v>
      </c>
      <c r="C162" s="132">
        <f>IFERROR(VLOOKUP(B162,Sheet2!A:E,3,FALSE),0)</f>
        <v>66.14</v>
      </c>
      <c r="D162" s="68"/>
      <c r="E162" s="38">
        <f t="shared" si="20"/>
        <v>0</v>
      </c>
      <c r="F162" s="19" t="s">
        <v>19</v>
      </c>
      <c r="G162" s="28" t="str">
        <f>IFERROR(VLOOKUP(B162,Sheet2!A:E,2,FALSE),0)</f>
        <v>1" FASTPIPE MULTI PORT WALL OUTLET WITH SHUTOFF, 1/2"" NPT (4X)</v>
      </c>
      <c r="H162" s="130">
        <f>IFERROR(VLOOKUP(B162,Sheet2!A:E,5,FALSE),0)</f>
        <v>2.66</v>
      </c>
      <c r="I162" s="131">
        <f t="shared" si="21"/>
        <v>0</v>
      </c>
    </row>
    <row r="163" spans="1:9" x14ac:dyDescent="0.2">
      <c r="A163" s="18"/>
      <c r="B163" s="12"/>
      <c r="C163" s="132">
        <f>IFERROR(VLOOKUP(B163,Sheet2!A:E,3,FALSE),0)</f>
        <v>0</v>
      </c>
      <c r="D163" s="68"/>
      <c r="E163" s="38">
        <f t="shared" si="20"/>
        <v>0</v>
      </c>
      <c r="F163" s="19"/>
      <c r="G163" s="28">
        <f>IFERROR(VLOOKUP(B163,Sheet2!A:E,2,FALSE),0)</f>
        <v>0</v>
      </c>
      <c r="H163" s="130">
        <f>IFERROR(VLOOKUP(B163,Sheet2!A:E,5,FALSE),0)</f>
        <v>0</v>
      </c>
      <c r="I163" s="131">
        <f t="shared" si="21"/>
        <v>0</v>
      </c>
    </row>
    <row r="164" spans="1:9" x14ac:dyDescent="0.2">
      <c r="A164" s="18"/>
      <c r="B164" s="12"/>
      <c r="C164" s="132">
        <f>IFERROR(VLOOKUP(B164,Sheet2!A:E,3,FALSE),0)</f>
        <v>0</v>
      </c>
      <c r="D164" s="68"/>
      <c r="E164" s="38">
        <f t="shared" si="20"/>
        <v>0</v>
      </c>
      <c r="F164" s="19"/>
      <c r="G164" s="28">
        <f>IFERROR(VLOOKUP(B164,Sheet2!A:E,2,FALSE),0)</f>
        <v>0</v>
      </c>
      <c r="H164" s="130">
        <f>IFERROR(VLOOKUP(B164,Sheet2!A:E,5,FALSE),0)</f>
        <v>0</v>
      </c>
      <c r="I164" s="131">
        <f t="shared" si="21"/>
        <v>0</v>
      </c>
    </row>
    <row r="165" spans="1:9" ht="13.5" thickBot="1" x14ac:dyDescent="0.25">
      <c r="A165" s="134"/>
      <c r="B165" s="13"/>
      <c r="C165" s="135">
        <f>IFERROR(VLOOKUP(B165,Sheet2!A:E,3,FALSE),0)</f>
        <v>0</v>
      </c>
      <c r="D165" s="136"/>
      <c r="E165" s="101">
        <f t="shared" si="20"/>
        <v>0</v>
      </c>
      <c r="F165" s="43"/>
      <c r="G165" s="156">
        <f>IFERROR(VLOOKUP(B165,Sheet2!A:E,2,FALSE),0)</f>
        <v>0</v>
      </c>
      <c r="H165" s="130">
        <f>IFERROR(VLOOKUP(B165,Sheet2!A:E,5,FALSE),0)</f>
        <v>0</v>
      </c>
      <c r="I165" s="131">
        <f t="shared" si="21"/>
        <v>0</v>
      </c>
    </row>
    <row r="166" spans="1:9" ht="13.5" thickBot="1" x14ac:dyDescent="0.25">
      <c r="A166" s="127"/>
      <c r="B166" s="205" t="s">
        <v>162</v>
      </c>
      <c r="C166" s="206"/>
      <c r="D166" s="206"/>
      <c r="E166" s="206"/>
      <c r="F166" s="206"/>
      <c r="G166" s="207"/>
      <c r="H166" s="130"/>
      <c r="I166" s="131"/>
    </row>
    <row r="167" spans="1:9" x14ac:dyDescent="0.2">
      <c r="A167" s="150"/>
      <c r="B167" s="39"/>
      <c r="C167" s="128">
        <f>IFERROR(VLOOKUP(B167,Sheet2!A:E,3,FALSE),0)</f>
        <v>0</v>
      </c>
      <c r="D167" s="129"/>
      <c r="E167" s="100">
        <f t="shared" ref="E167:E171" si="22">C167*D167</f>
        <v>0</v>
      </c>
      <c r="F167" s="50"/>
      <c r="G167" s="31">
        <f>IFERROR(VLOOKUP(B167,Sheet2!A:E,2,FALSE),0)</f>
        <v>0</v>
      </c>
      <c r="H167" s="35">
        <f>IFERROR(VLOOKUP(B167,Sheet2!A:E,5,FALSE),0)</f>
        <v>0</v>
      </c>
      <c r="I167" s="37">
        <f t="shared" ref="I167:I171" si="23">H167*D167</f>
        <v>0</v>
      </c>
    </row>
    <row r="168" spans="1:9" x14ac:dyDescent="0.2">
      <c r="A168" s="150"/>
      <c r="B168" s="12" t="s">
        <v>163</v>
      </c>
      <c r="C168" s="132">
        <f>IFERROR(VLOOKUP(B168,Sheet2!A:E,3,FALSE),0)</f>
        <v>51.66</v>
      </c>
      <c r="D168" s="68"/>
      <c r="E168" s="38">
        <f t="shared" si="22"/>
        <v>0</v>
      </c>
      <c r="F168" s="19" t="s">
        <v>17</v>
      </c>
      <c r="G168" s="28" t="str">
        <f>IFERROR(VLOOKUP(B168,Sheet2!A:E,2,FALSE),0)</f>
        <v>3/4" THRU WALL OUTLET KIT (M81010+50136+50120+F1018+50607 ELBOW 1/2 X 1/2 brass)</v>
      </c>
      <c r="H168" s="35">
        <f>IFERROR(VLOOKUP(B168,Sheet2!A:E,5,FALSE),0)</f>
        <v>1.1299999999999999</v>
      </c>
      <c r="I168" s="37">
        <f t="shared" si="23"/>
        <v>0</v>
      </c>
    </row>
    <row r="169" spans="1:9" x14ac:dyDescent="0.2">
      <c r="A169" s="150"/>
      <c r="B169" s="12" t="s">
        <v>164</v>
      </c>
      <c r="C169" s="132">
        <f>IFERROR(VLOOKUP(B169,Sheet2!A:E,3,FALSE),0)</f>
        <v>56.47</v>
      </c>
      <c r="D169" s="68"/>
      <c r="E169" s="38">
        <f t="shared" si="22"/>
        <v>0</v>
      </c>
      <c r="F169" s="19" t="s">
        <v>19</v>
      </c>
      <c r="G169" s="28" t="str">
        <f>IFERROR(VLOOKUP(B169,Sheet2!A:E,2,FALSE),0)</f>
        <v>1" FASTPIPE THRU WALL OUTLET , 1/2" NPT</v>
      </c>
      <c r="H169" s="35">
        <f>IFERROR(VLOOKUP(B169,Sheet2!A:E,5,FALSE),0)</f>
        <v>1.98</v>
      </c>
      <c r="I169" s="37">
        <f t="shared" si="23"/>
        <v>0</v>
      </c>
    </row>
    <row r="170" spans="1:9" x14ac:dyDescent="0.2">
      <c r="A170" s="150"/>
      <c r="B170" s="12"/>
      <c r="C170" s="132">
        <f>IFERROR(VLOOKUP(B170,Sheet2!A:E,3,FALSE),0)</f>
        <v>0</v>
      </c>
      <c r="D170" s="68"/>
      <c r="E170" s="38">
        <f t="shared" si="22"/>
        <v>0</v>
      </c>
      <c r="F170" s="19"/>
      <c r="G170" s="28">
        <f>IFERROR(VLOOKUP(B170,Sheet2!A:E,2,FALSE),0)</f>
        <v>0</v>
      </c>
      <c r="H170" s="130">
        <f>IFERROR(VLOOKUP(B170,Sheet2!A:E,5,FALSE),0)</f>
        <v>0</v>
      </c>
      <c r="I170" s="131">
        <f t="shared" si="23"/>
        <v>0</v>
      </c>
    </row>
    <row r="171" spans="1:9" ht="13.5" thickBot="1" x14ac:dyDescent="0.25">
      <c r="A171" s="169"/>
      <c r="B171" s="13"/>
      <c r="C171" s="135">
        <f>IFERROR(VLOOKUP(B171,Sheet2!A:E,3,FALSE),0)</f>
        <v>0</v>
      </c>
      <c r="D171" s="136"/>
      <c r="E171" s="101">
        <f t="shared" si="22"/>
        <v>0</v>
      </c>
      <c r="F171" s="43"/>
      <c r="G171" s="156">
        <f>IFERROR(VLOOKUP(B171,Sheet2!A:E,2,FALSE),0)</f>
        <v>0</v>
      </c>
      <c r="H171" s="130">
        <f>IFERROR(VLOOKUP(B171,Sheet2!A:E,5,FALSE),0)</f>
        <v>0</v>
      </c>
      <c r="I171" s="131">
        <f t="shared" si="23"/>
        <v>0</v>
      </c>
    </row>
    <row r="172" spans="1:9" ht="13.5" thickBot="1" x14ac:dyDescent="0.25">
      <c r="A172" s="127"/>
      <c r="B172" s="231" t="s">
        <v>165</v>
      </c>
      <c r="C172" s="232"/>
      <c r="D172" s="232"/>
      <c r="E172" s="232"/>
      <c r="F172" s="232"/>
      <c r="G172" s="233"/>
      <c r="H172" s="130"/>
      <c r="I172" s="131"/>
    </row>
    <row r="173" spans="1:9" x14ac:dyDescent="0.2">
      <c r="A173" s="150"/>
      <c r="B173" s="39" t="s">
        <v>166</v>
      </c>
      <c r="C173" s="128">
        <f>IFERROR(VLOOKUP(B173,Sheet2!A:E,3,FALSE),0)</f>
        <v>9.8699999999999992</v>
      </c>
      <c r="D173" s="129"/>
      <c r="E173" s="100">
        <f t="shared" ref="E173:E178" si="24">C173*D173</f>
        <v>0</v>
      </c>
      <c r="F173" s="50"/>
      <c r="G173" s="40" t="str">
        <f>IFERROR(VLOOKUP(B173,Sheet2!A:E,2,FALSE),0)</f>
        <v>COUPLER,  1/4" FEMALE NPT THREAD, SAFETY PUSH BUTTON, INDUSTRIAL STYLE, 30 CFM BODY</v>
      </c>
      <c r="H173" s="130">
        <f>IFERROR(VLOOKUP(B173,Sheet2!A:E,5,FALSE),0)</f>
        <v>0.32</v>
      </c>
      <c r="I173" s="131">
        <f t="shared" ref="I173:I178" si="25">H173*D173</f>
        <v>0</v>
      </c>
    </row>
    <row r="174" spans="1:9" x14ac:dyDescent="0.2">
      <c r="A174" s="150"/>
      <c r="B174" s="12" t="s">
        <v>167</v>
      </c>
      <c r="C174" s="132">
        <f>IFERROR(VLOOKUP(B174,Sheet2!A:E,3,FALSE),0)</f>
        <v>9.91</v>
      </c>
      <c r="D174" s="68"/>
      <c r="E174" s="38">
        <f t="shared" si="24"/>
        <v>0</v>
      </c>
      <c r="F174" s="19"/>
      <c r="G174" s="11" t="str">
        <f>IFERROR(VLOOKUP(B174,Sheet2!A:E,2,FALSE),0)</f>
        <v>COUPLER,  1/4" MALE NPT THREAD, SAFETY PUSH BUTTON, INDUSTRIAL STYLE, 30 CFM BODY</v>
      </c>
      <c r="H174" s="130">
        <f>IFERROR(VLOOKUP(B174,Sheet2!A:E,5,FALSE),0)</f>
        <v>0.25</v>
      </c>
      <c r="I174" s="131">
        <f t="shared" si="25"/>
        <v>0</v>
      </c>
    </row>
    <row r="175" spans="1:9" x14ac:dyDescent="0.2">
      <c r="A175" s="150"/>
      <c r="B175" s="12" t="s">
        <v>168</v>
      </c>
      <c r="C175" s="132">
        <f>IFERROR(VLOOKUP(B175,Sheet2!A:E,3,FALSE),0)</f>
        <v>11.01</v>
      </c>
      <c r="D175" s="68"/>
      <c r="E175" s="38">
        <f t="shared" si="24"/>
        <v>0</v>
      </c>
      <c r="F175" s="19"/>
      <c r="G175" s="11" t="str">
        <f>IFERROR(VLOOKUP(B175,Sheet2!A:E,2,FALSE),0)</f>
        <v>COUPLER,  1/2" MALE NPT THREAD, SAFETY PUSH BUTTON, INDUSTRIAL STYLE, 30 CFM BODY</v>
      </c>
      <c r="H175" s="130">
        <f>IFERROR(VLOOKUP(B175,Sheet2!A:E,5,FALSE),0)</f>
        <v>0.32</v>
      </c>
      <c r="I175" s="131">
        <f t="shared" si="25"/>
        <v>0</v>
      </c>
    </row>
    <row r="176" spans="1:9" x14ac:dyDescent="0.2">
      <c r="A176" s="150"/>
      <c r="B176" s="12"/>
      <c r="C176" s="132">
        <f>IFERROR(VLOOKUP(B176,Sheet2!A:E,3,FALSE),0)</f>
        <v>0</v>
      </c>
      <c r="D176" s="68"/>
      <c r="E176" s="38">
        <f t="shared" si="24"/>
        <v>0</v>
      </c>
      <c r="F176" s="19"/>
      <c r="G176" s="11">
        <f>IFERROR(VLOOKUP(B176,Sheet2!A:E,2,FALSE),0)</f>
        <v>0</v>
      </c>
      <c r="H176" s="130">
        <f>IFERROR(VLOOKUP(B176,Sheet2!A:E,5,FALSE),0)</f>
        <v>0</v>
      </c>
      <c r="I176" s="131">
        <f t="shared" si="25"/>
        <v>0</v>
      </c>
    </row>
    <row r="177" spans="1:9" x14ac:dyDescent="0.2">
      <c r="A177" s="150"/>
      <c r="B177" s="12" t="s">
        <v>169</v>
      </c>
      <c r="C177" s="132">
        <f>IFERROR(VLOOKUP(B177,Sheet2!A:E,3,FALSE),0)</f>
        <v>5.5</v>
      </c>
      <c r="D177" s="68"/>
      <c r="E177" s="38">
        <f t="shared" si="24"/>
        <v>0</v>
      </c>
      <c r="F177" s="19"/>
      <c r="G177" s="11" t="str">
        <f>IFERROR(VLOOKUP(B177,Sheet2!A:E,2,FALSE),0)</f>
        <v>QUICK COUPLER PACK (3) K5220 1/4 FEMALE, (3) K5221 1/4 MALE, FITS 30 CFM BODY</v>
      </c>
      <c r="H177" s="130">
        <f>IFERROR(VLOOKUP(B177,Sheet2!A:E,5,FALSE),0)</f>
        <v>0.32</v>
      </c>
      <c r="I177" s="131">
        <f t="shared" si="25"/>
        <v>0</v>
      </c>
    </row>
    <row r="178" spans="1:9" ht="13.5" thickBot="1" x14ac:dyDescent="0.25">
      <c r="A178" s="169"/>
      <c r="B178" s="13"/>
      <c r="C178" s="135">
        <f>IFERROR(VLOOKUP(B178,Sheet2!A:E,3,FALSE),0)</f>
        <v>0</v>
      </c>
      <c r="D178" s="136"/>
      <c r="E178" s="101">
        <f t="shared" si="24"/>
        <v>0</v>
      </c>
      <c r="F178" s="43"/>
      <c r="G178" s="14">
        <f>IFERROR(VLOOKUP(B178,Sheet2!A:E,2,FALSE),0)</f>
        <v>0</v>
      </c>
      <c r="H178" s="130">
        <f>IFERROR(VLOOKUP(B178,Sheet2!A:E,5,FALSE),0)</f>
        <v>0</v>
      </c>
      <c r="I178" s="131">
        <f t="shared" si="25"/>
        <v>0</v>
      </c>
    </row>
    <row r="179" spans="1:9" ht="13.5" thickBot="1" x14ac:dyDescent="0.25">
      <c r="A179" s="127"/>
      <c r="B179" s="230" t="s">
        <v>170</v>
      </c>
      <c r="C179" s="208"/>
      <c r="D179" s="208"/>
      <c r="E179" s="208"/>
      <c r="F179" s="208"/>
      <c r="G179" s="210"/>
      <c r="H179" s="111"/>
      <c r="I179" s="112"/>
    </row>
    <row r="180" spans="1:9" x14ac:dyDescent="0.2">
      <c r="A180" s="18"/>
      <c r="B180" s="12" t="s">
        <v>171</v>
      </c>
      <c r="C180" s="132">
        <f>IFERROR(VLOOKUP(B180,Sheet2!A:E,3,FALSE),0)</f>
        <v>63.68</v>
      </c>
      <c r="D180" s="129"/>
      <c r="E180" s="38">
        <f t="shared" ref="E180:E198" si="26">C180*D180</f>
        <v>0</v>
      </c>
      <c r="F180" s="19" t="s">
        <v>17</v>
      </c>
      <c r="G180" s="28" t="str">
        <f>IFERROR(VLOOKUP(B180,Sheet2!A:E,2,FALSE),0)</f>
        <v>3/4" TOOL KIT FASTPIPE  (2) F1020 SPANNER, F0140 CUTTER, F0142 DEBURR, SPRAY BOTTLE,  RAPIDAIR LOGO STICKER, non returnable</v>
      </c>
      <c r="H180" s="130">
        <f>IFERROR(VLOOKUP(B180,Sheet2!A:E,5,FALSE),0)</f>
        <v>1.64</v>
      </c>
      <c r="I180" s="131">
        <f t="shared" ref="I180:I198" si="27">H180*D180</f>
        <v>0</v>
      </c>
    </row>
    <row r="181" spans="1:9" x14ac:dyDescent="0.2">
      <c r="A181" s="18"/>
      <c r="B181" s="12" t="s">
        <v>172</v>
      </c>
      <c r="C181" s="132">
        <f>IFERROR(VLOOKUP(B181,Sheet2!A:E,3,FALSE),0)</f>
        <v>66.09</v>
      </c>
      <c r="D181" s="68"/>
      <c r="E181" s="38">
        <f t="shared" si="26"/>
        <v>0</v>
      </c>
      <c r="F181" s="19" t="s">
        <v>19</v>
      </c>
      <c r="G181" s="28" t="str">
        <f>IFERROR(VLOOKUP(B181,Sheet2!A:E,2,FALSE),0)</f>
        <v>1" TOOL KIT FASTPIPE  (2) F2020 SPANNER, F0140 CUTTER, F0142 DEBURR, SPRAY BOTTLE, RAPIDAIR LOGO STICKER, non returnable</v>
      </c>
      <c r="H181" s="130">
        <f>IFERROR(VLOOKUP(B181,Sheet2!A:E,5,FALSE),0)</f>
        <v>1.68</v>
      </c>
      <c r="I181" s="131">
        <f t="shared" si="27"/>
        <v>0</v>
      </c>
    </row>
    <row r="182" spans="1:9" x14ac:dyDescent="0.2">
      <c r="A182" s="18"/>
      <c r="B182" s="12" t="s">
        <v>173</v>
      </c>
      <c r="C182" s="132">
        <f>IFERROR(VLOOKUP(B182,Sheet2!A:E,3,FALSE),0)</f>
        <v>180.24</v>
      </c>
      <c r="D182" s="68"/>
      <c r="E182" s="38">
        <f t="shared" si="26"/>
        <v>0</v>
      </c>
      <c r="F182" s="19" t="s">
        <v>21</v>
      </c>
      <c r="G182" s="28" t="str">
        <f>IFERROR(VLOOKUP(B182,Sheet2!A:E,2,FALSE),0)</f>
        <v>1-1/2" TOOL KIT FASTPIPE, (2) F4020 SPANNER, F0140 CUTTER, F0141 LARGE DEBURR, SPRAY BOTTLE, RAPIDAIR LOGO STICKER, non returnable</v>
      </c>
      <c r="H182" s="130">
        <f>IFERROR(VLOOKUP(B182,Sheet2!A:E,5,FALSE),0)</f>
        <v>2</v>
      </c>
      <c r="I182" s="131">
        <f t="shared" si="27"/>
        <v>0</v>
      </c>
    </row>
    <row r="183" spans="1:9" x14ac:dyDescent="0.2">
      <c r="A183" s="18"/>
      <c r="B183" s="12" t="s">
        <v>174</v>
      </c>
      <c r="C183" s="132">
        <f>IFERROR(VLOOKUP(B183,Sheet2!A:E,3,FALSE),0)</f>
        <v>240.33</v>
      </c>
      <c r="D183" s="68"/>
      <c r="E183" s="38">
        <f t="shared" si="26"/>
        <v>0</v>
      </c>
      <c r="F183" s="19" t="s">
        <v>23</v>
      </c>
      <c r="G183" s="28" t="str">
        <f>IFERROR(VLOOKUP(B183,Sheet2!A:E,2,FALSE),0)</f>
        <v>2" TOOL KIT FASTPIPE, (2) F5020 SPANNER, F0140 CUTTER, F0141 LARGE DEBURR, SPRAY BOTTLE, RAPIDAIR LOGO STICKER, non returnable</v>
      </c>
      <c r="H183" s="130">
        <f>IFERROR(VLOOKUP(B183,Sheet2!A:E,5,FALSE),0)</f>
        <v>4.5999999999999996</v>
      </c>
      <c r="I183" s="131">
        <f t="shared" si="27"/>
        <v>0</v>
      </c>
    </row>
    <row r="184" spans="1:9" x14ac:dyDescent="0.2">
      <c r="A184" s="18"/>
      <c r="B184" s="12"/>
      <c r="C184" s="132">
        <f>IFERROR(VLOOKUP(B184,Sheet2!A:E,3,FALSE),0)</f>
        <v>0</v>
      </c>
      <c r="D184" s="68"/>
      <c r="E184" s="38">
        <f t="shared" si="26"/>
        <v>0</v>
      </c>
      <c r="F184" s="19"/>
      <c r="G184" s="28">
        <f>IFERROR(VLOOKUP(B184,Sheet2!A:E,2,FALSE),0)</f>
        <v>0</v>
      </c>
      <c r="H184" s="130">
        <f>IFERROR(VLOOKUP(B184,Sheet2!A:E,5,FALSE),0)</f>
        <v>0</v>
      </c>
      <c r="I184" s="131">
        <f t="shared" si="27"/>
        <v>0</v>
      </c>
    </row>
    <row r="185" spans="1:9" x14ac:dyDescent="0.2">
      <c r="A185" s="18"/>
      <c r="B185" s="12" t="s">
        <v>175</v>
      </c>
      <c r="C185" s="132">
        <f>IFERROR(VLOOKUP(B185,Sheet2!A:E,3,FALSE),0)</f>
        <v>6</v>
      </c>
      <c r="D185" s="68"/>
      <c r="E185" s="38">
        <f t="shared" si="26"/>
        <v>0</v>
      </c>
      <c r="F185" s="19" t="s">
        <v>17</v>
      </c>
      <c r="G185" s="28" t="str">
        <f>IFERROR(VLOOKUP(B185,Sheet2!A:E,2,FALSE),0)</f>
        <v>3/4" SPANNER WRENCH FASTPIPE, Two Required, non returnable</v>
      </c>
      <c r="H185" s="130">
        <f>IFERROR(VLOOKUP(B185,Sheet2!A:E,5,FALSE),0)</f>
        <v>7.0000000000000007E-2</v>
      </c>
      <c r="I185" s="131">
        <f t="shared" si="27"/>
        <v>0</v>
      </c>
    </row>
    <row r="186" spans="1:9" ht="12" customHeight="1" x14ac:dyDescent="0.2">
      <c r="A186" s="18"/>
      <c r="B186" s="12" t="s">
        <v>176</v>
      </c>
      <c r="C186" s="132">
        <f>IFERROR(VLOOKUP(B186,Sheet2!A:E,3,FALSE),0)</f>
        <v>7.2</v>
      </c>
      <c r="D186" s="68"/>
      <c r="E186" s="38">
        <f t="shared" si="26"/>
        <v>0</v>
      </c>
      <c r="F186" s="19" t="s">
        <v>19</v>
      </c>
      <c r="G186" s="28" t="str">
        <f>IFERROR(VLOOKUP(B186,Sheet2!A:E,2,FALSE),0)</f>
        <v>1" SPANNER WRENCH FASTPIPE, Two required, non-returnable</v>
      </c>
      <c r="H186" s="130">
        <f>IFERROR(VLOOKUP(B186,Sheet2!A:E,5,FALSE),0)</f>
        <v>0.1</v>
      </c>
      <c r="I186" s="131">
        <f t="shared" si="27"/>
        <v>0</v>
      </c>
    </row>
    <row r="187" spans="1:9" x14ac:dyDescent="0.2">
      <c r="A187" s="18"/>
      <c r="B187" s="12" t="s">
        <v>177</v>
      </c>
      <c r="C187" s="132">
        <f>IFERROR(VLOOKUP(B187,Sheet2!A:E,3,FALSE),0)</f>
        <v>12</v>
      </c>
      <c r="D187" s="68"/>
      <c r="E187" s="38">
        <f t="shared" si="26"/>
        <v>0</v>
      </c>
      <c r="F187" s="19" t="s">
        <v>21</v>
      </c>
      <c r="G187" s="28" t="str">
        <f>IFERROR(VLOOKUP(B187,Sheet2!A:E,2,FALSE),0)</f>
        <v>1-1/2" SPANNER WRENCH  FASTPIPE,  Two Required, non returnable</v>
      </c>
      <c r="H187" s="130">
        <f>IFERROR(VLOOKUP(B187,Sheet2!A:E,5,FALSE),0)</f>
        <v>0.18</v>
      </c>
      <c r="I187" s="131">
        <f t="shared" si="27"/>
        <v>0</v>
      </c>
    </row>
    <row r="188" spans="1:9" x14ac:dyDescent="0.2">
      <c r="A188" s="18"/>
      <c r="B188" s="12" t="s">
        <v>178</v>
      </c>
      <c r="C188" s="132">
        <f>IFERROR(VLOOKUP(B188,Sheet2!A:E,3,FALSE),0)</f>
        <v>54.06</v>
      </c>
      <c r="D188" s="68"/>
      <c r="E188" s="38">
        <f t="shared" si="26"/>
        <v>0</v>
      </c>
      <c r="F188" s="19" t="s">
        <v>23</v>
      </c>
      <c r="G188" s="28" t="str">
        <f>IFERROR(VLOOKUP(B188,Sheet2!A:E,2,FALSE),0)</f>
        <v>2" SPANNER WRENCH  FASTPIPE  2 required, non returnable</v>
      </c>
      <c r="H188" s="172">
        <f>IFERROR(VLOOKUP(B188,Sheet2!A:E,5,FALSE),0)</f>
        <v>0.91</v>
      </c>
      <c r="I188" s="173">
        <f t="shared" si="27"/>
        <v>0</v>
      </c>
    </row>
    <row r="189" spans="1:9" x14ac:dyDescent="0.2">
      <c r="A189" s="18"/>
      <c r="B189" s="12"/>
      <c r="C189" s="133">
        <f>IFERROR(VLOOKUP(B189,Sheet2!A:E,3,FALSE),0)</f>
        <v>0</v>
      </c>
      <c r="D189" s="68"/>
      <c r="E189" s="38">
        <f t="shared" si="26"/>
        <v>0</v>
      </c>
      <c r="F189" s="19"/>
      <c r="G189" s="28">
        <f>IFERROR(VLOOKUP(B189,Sheet2!A:E,2,FALSE),0)</f>
        <v>0</v>
      </c>
      <c r="H189" s="130">
        <f>IFERROR(VLOOKUP(B189,Sheet2!A:E,5,FALSE),0)</f>
        <v>0</v>
      </c>
      <c r="I189" s="131">
        <f t="shared" si="27"/>
        <v>0</v>
      </c>
    </row>
    <row r="190" spans="1:9" x14ac:dyDescent="0.2">
      <c r="A190" s="18"/>
      <c r="B190" s="12" t="s">
        <v>179</v>
      </c>
      <c r="C190" s="132">
        <f>IFERROR(VLOOKUP(B190,Sheet2!A:E,3,FALSE),0)</f>
        <v>20.420000000000002</v>
      </c>
      <c r="D190" s="68"/>
      <c r="E190" s="38">
        <f t="shared" si="26"/>
        <v>0</v>
      </c>
      <c r="F190" s="19"/>
      <c r="G190" s="28" t="str">
        <f>IFERROR(VLOOKUP(B190,Sheet2!A:E,2,FALSE),0)</f>
        <v>3/4"-1" PIPE DEBURRING TOOL FASTPIPE, non returnable</v>
      </c>
      <c r="H190" s="166">
        <f>IFERROR(VLOOKUP(B190,Sheet2!A:E,5,FALSE),0)</f>
        <v>0.14000000000000001</v>
      </c>
      <c r="I190" s="167">
        <f t="shared" si="27"/>
        <v>0</v>
      </c>
    </row>
    <row r="191" spans="1:9" x14ac:dyDescent="0.2">
      <c r="A191" s="18"/>
      <c r="B191" s="12" t="s">
        <v>180</v>
      </c>
      <c r="C191" s="132">
        <f>IFERROR(VLOOKUP(B191,Sheet2!A:E,3,FALSE),0)</f>
        <v>95.91</v>
      </c>
      <c r="D191" s="68"/>
      <c r="E191" s="38">
        <f t="shared" si="26"/>
        <v>0</v>
      </c>
      <c r="F191" s="19"/>
      <c r="G191" s="28" t="str">
        <f>IFERROR(VLOOKUP(B191,Sheet2!A:E,2,FALSE),0)</f>
        <v>3/4" thru  2" HAND DEBURRING TOOL, non returnable</v>
      </c>
      <c r="H191" s="130">
        <f>IFERROR(VLOOKUP(B191,Sheet2!A:E,5,FALSE),0)</f>
        <v>1</v>
      </c>
      <c r="I191" s="131">
        <f t="shared" si="27"/>
        <v>0</v>
      </c>
    </row>
    <row r="192" spans="1:9" x14ac:dyDescent="0.2">
      <c r="A192" s="18"/>
      <c r="B192" s="12"/>
      <c r="C192" s="132">
        <f>IFERROR(VLOOKUP(B192,Sheet2!A:E,3,FALSE),0)</f>
        <v>0</v>
      </c>
      <c r="D192" s="68"/>
      <c r="E192" s="38">
        <f t="shared" si="26"/>
        <v>0</v>
      </c>
      <c r="F192" s="19"/>
      <c r="G192" s="28">
        <f>IFERROR(VLOOKUP(B192,Sheet2!A:E,2,FALSE),0)</f>
        <v>0</v>
      </c>
      <c r="H192" s="130">
        <f>IFERROR(VLOOKUP(B192,Sheet2!A:E,5,FALSE),0)</f>
        <v>0</v>
      </c>
      <c r="I192" s="131">
        <f t="shared" si="27"/>
        <v>0</v>
      </c>
    </row>
    <row r="193" spans="1:9" x14ac:dyDescent="0.2">
      <c r="A193" s="18"/>
      <c r="B193" s="12"/>
      <c r="C193" s="132">
        <f>IFERROR(VLOOKUP(B193,Sheet2!A:E,3,FALSE),0)</f>
        <v>0</v>
      </c>
      <c r="D193" s="68"/>
      <c r="E193" s="38">
        <f t="shared" si="26"/>
        <v>0</v>
      </c>
      <c r="F193" s="19"/>
      <c r="G193" s="28">
        <f>IFERROR(VLOOKUP(B193,Sheet2!A:E,2,FALSE),0)</f>
        <v>0</v>
      </c>
      <c r="H193" s="130">
        <f>IFERROR(VLOOKUP(B193,Sheet2!A:E,5,FALSE),0)</f>
        <v>0</v>
      </c>
      <c r="I193" s="131">
        <f t="shared" si="27"/>
        <v>0</v>
      </c>
    </row>
    <row r="194" spans="1:9" x14ac:dyDescent="0.2">
      <c r="A194" s="18"/>
      <c r="B194" s="12" t="s">
        <v>181</v>
      </c>
      <c r="C194" s="132">
        <f>IFERROR(VLOOKUP(B194,Sheet2!A:E,3,FALSE),0)</f>
        <v>40.85</v>
      </c>
      <c r="D194" s="68"/>
      <c r="E194" s="38">
        <f t="shared" si="26"/>
        <v>0</v>
      </c>
      <c r="F194" s="19"/>
      <c r="G194" s="28" t="str">
        <f>IFERROR(VLOOKUP(B194,Sheet2!A:E,2,FALSE),0)</f>
        <v>PIPE CUTTER 3/4" THRU 2"  FASTPIPE, non returnable</v>
      </c>
      <c r="H194" s="130">
        <f>IFERROR(VLOOKUP(B194,Sheet2!A:E,5,FALSE),0)</f>
        <v>1.19</v>
      </c>
      <c r="I194" s="131">
        <f t="shared" si="27"/>
        <v>0</v>
      </c>
    </row>
    <row r="195" spans="1:9" x14ac:dyDescent="0.2">
      <c r="A195" s="18"/>
      <c r="B195" s="12" t="s">
        <v>182</v>
      </c>
      <c r="C195" s="132">
        <f>IFERROR(VLOOKUP(B195,Sheet2!A:E,3,FALSE),0)</f>
        <v>209.46</v>
      </c>
      <c r="D195" s="68"/>
      <c r="E195" s="38">
        <f t="shared" si="26"/>
        <v>0</v>
      </c>
      <c r="F195" s="19"/>
      <c r="G195" s="28" t="str">
        <f>IFERROR(VLOOKUP(B195,Sheet2!A:E,2,FALSE),0)</f>
        <v>PIPE CUTTER 2"x3-1/2", non returnable</v>
      </c>
      <c r="H195" s="130">
        <f>IFERROR(VLOOKUP(B195,Sheet2!A:E,5,FALSE),0)</f>
        <v>3.5</v>
      </c>
      <c r="I195" s="131">
        <f t="shared" si="27"/>
        <v>0</v>
      </c>
    </row>
    <row r="196" spans="1:9" x14ac:dyDescent="0.2">
      <c r="A196" s="18"/>
      <c r="B196" s="12" t="s">
        <v>183</v>
      </c>
      <c r="C196" s="132">
        <f>IFERROR(VLOOKUP(B196,Sheet2!A:E,3,FALSE),0)</f>
        <v>10.8</v>
      </c>
      <c r="D196" s="68"/>
      <c r="E196" s="38">
        <f t="shared" si="26"/>
        <v>0</v>
      </c>
      <c r="F196" s="19"/>
      <c r="G196" s="28" t="str">
        <f>IFERROR(VLOOKUP(B196,Sheet2!A:E,2,FALSE),0)</f>
        <v>SPRAY BOTTLE</v>
      </c>
      <c r="H196" s="130">
        <f>IFERROR(VLOOKUP(B196,Sheet2!A:E,5,FALSE),0)</f>
        <v>0.2</v>
      </c>
      <c r="I196" s="131">
        <f t="shared" si="27"/>
        <v>0</v>
      </c>
    </row>
    <row r="197" spans="1:9" x14ac:dyDescent="0.2">
      <c r="A197" s="18"/>
      <c r="B197" s="12" t="s">
        <v>184</v>
      </c>
      <c r="C197" s="132">
        <f>IFERROR(VLOOKUP(B197,Sheet2!A:E,3,FALSE),0)</f>
        <v>24.02</v>
      </c>
      <c r="D197" s="68"/>
      <c r="E197" s="38">
        <f t="shared" si="26"/>
        <v>0</v>
      </c>
      <c r="F197" s="19"/>
      <c r="G197" s="28" t="str">
        <f>IFERROR(VLOOKUP(B197,Sheet2!A:E,2,FALSE),0)</f>
        <v>1" SADDLE DROP DRILL BIT (9/16) FASTPIPE, non returnable</v>
      </c>
      <c r="H197" s="130">
        <f>IFERROR(VLOOKUP(B197,Sheet2!A:E,5,FALSE),0)</f>
        <v>0.2</v>
      </c>
      <c r="I197" s="131">
        <f t="shared" si="27"/>
        <v>0</v>
      </c>
    </row>
    <row r="198" spans="1:9" ht="13.5" thickBot="1" x14ac:dyDescent="0.25">
      <c r="A198" s="18"/>
      <c r="B198" s="29" t="s">
        <v>185</v>
      </c>
      <c r="C198" s="142">
        <f>IFERROR(VLOOKUP(B198,Sheet2!A:E,3,FALSE),0)</f>
        <v>24.02</v>
      </c>
      <c r="D198" s="136"/>
      <c r="E198" s="143">
        <f t="shared" si="26"/>
        <v>0</v>
      </c>
      <c r="F198" s="144"/>
      <c r="G198" s="30" t="str">
        <f>IFERROR(VLOOKUP(B198,Sheet2!A:E,2,FALSE),0)</f>
        <v>1-1/2" , 2" , 3" SADDLE DROP DRILL BIT (3/4) FASTPIPE, non returnable</v>
      </c>
      <c r="H198" s="130">
        <f>IFERROR(VLOOKUP(B198,Sheet2!A:E,5,FALSE),0)</f>
        <v>0.2</v>
      </c>
      <c r="I198" s="131">
        <f t="shared" si="27"/>
        <v>0</v>
      </c>
    </row>
    <row r="199" spans="1:9" ht="13.5" thickBot="1" x14ac:dyDescent="0.25">
      <c r="A199" s="127"/>
      <c r="B199" s="220" t="s">
        <v>186</v>
      </c>
      <c r="C199" s="211"/>
      <c r="D199" s="211"/>
      <c r="E199" s="211"/>
      <c r="F199" s="211"/>
      <c r="G199" s="212"/>
      <c r="H199" s="130"/>
      <c r="I199" s="131"/>
    </row>
    <row r="200" spans="1:9" x14ac:dyDescent="0.2">
      <c r="A200" s="18"/>
      <c r="B200" s="9" t="s">
        <v>187</v>
      </c>
      <c r="C200" s="128">
        <f>IFERROR(VLOOKUP(B200,Sheet2!A:E,3,FALSE),0)</f>
        <v>3.3</v>
      </c>
      <c r="D200" s="129"/>
      <c r="E200" s="100">
        <f t="shared" ref="E200:E203" si="28">C200*D200</f>
        <v>0</v>
      </c>
      <c r="F200" s="50" t="s">
        <v>17</v>
      </c>
      <c r="G200" s="40" t="str">
        <f>IFERROR(VLOOKUP(B200,Sheet2!A:E,2,FALSE),0)</f>
        <v>3/4" FASTPIPE PARTS KIT  (1) O-RING  (1) SS BITE RING, CONE NUT AND INNER PARTS</v>
      </c>
      <c r="H200" s="130">
        <f>IFERROR(VLOOKUP(B200,Sheet2!A:E,5,FALSE),0)</f>
        <v>0.5</v>
      </c>
      <c r="I200" s="131">
        <f t="shared" ref="I200:I203" si="29">H200*D200</f>
        <v>0</v>
      </c>
    </row>
    <row r="201" spans="1:9" x14ac:dyDescent="0.2">
      <c r="A201" s="18"/>
      <c r="B201" s="10" t="s">
        <v>188</v>
      </c>
      <c r="C201" s="132">
        <f>IFERROR(VLOOKUP(B201,Sheet2!A:E,3,FALSE),0)</f>
        <v>3.3</v>
      </c>
      <c r="D201" s="68"/>
      <c r="E201" s="38">
        <f t="shared" si="28"/>
        <v>0</v>
      </c>
      <c r="F201" s="19" t="s">
        <v>19</v>
      </c>
      <c r="G201" s="11" t="str">
        <f>IFERROR(VLOOKUP(B201,Sheet2!A:E,2,FALSE),0)</f>
        <v>1" FASTPIPE PARTS KIT  (1) O-RING  (1) SS BITE RING, CONE NUT,  black backer and GREEN instruction sheet</v>
      </c>
      <c r="H201" s="130">
        <f>IFERROR(VLOOKUP(B201,Sheet2!A:E,5,FALSE),0)</f>
        <v>0.5</v>
      </c>
      <c r="I201" s="131">
        <f t="shared" si="29"/>
        <v>0</v>
      </c>
    </row>
    <row r="202" spans="1:9" x14ac:dyDescent="0.2">
      <c r="A202" s="18"/>
      <c r="B202" s="10" t="s">
        <v>189</v>
      </c>
      <c r="C202" s="132">
        <f>IFERROR(VLOOKUP(B202,Sheet2!A:E,3,FALSE),0)</f>
        <v>4.8</v>
      </c>
      <c r="D202" s="68"/>
      <c r="E202" s="38">
        <f t="shared" si="28"/>
        <v>0</v>
      </c>
      <c r="F202" s="19" t="s">
        <v>21</v>
      </c>
      <c r="G202" s="11" t="str">
        <f>IFERROR(VLOOKUP(B202,Sheet2!A:E,2,FALSE),0)</f>
        <v>1-1/2" FASTPIPE PARTS KIT  (1) O-RING  (1) SS BITE RING</v>
      </c>
      <c r="H202" s="130">
        <f>IFERROR(VLOOKUP(B202,Sheet2!A:E,5,FALSE),0)</f>
        <v>1.25</v>
      </c>
      <c r="I202" s="131">
        <f t="shared" si="29"/>
        <v>0</v>
      </c>
    </row>
    <row r="203" spans="1:9" ht="13.5" thickBot="1" x14ac:dyDescent="0.25">
      <c r="A203" s="134"/>
      <c r="B203" s="174" t="s">
        <v>190</v>
      </c>
      <c r="C203" s="135">
        <f>IFERROR(VLOOKUP(B203,Sheet2!A:E,3,FALSE),0)</f>
        <v>6</v>
      </c>
      <c r="D203" s="136"/>
      <c r="E203" s="101">
        <f t="shared" si="28"/>
        <v>0</v>
      </c>
      <c r="F203" s="43" t="s">
        <v>23</v>
      </c>
      <c r="G203" s="14" t="str">
        <f>IFERROR(VLOOKUP(B203,Sheet2!A:E,2,FALSE),0)</f>
        <v>2" FASTPIPE PARTS KIT  (1) O-RING  (1) SS BITE RING</v>
      </c>
      <c r="H203" s="130">
        <f>IFERROR(VLOOKUP(B203,Sheet2!A:E,5,FALSE),0)</f>
        <v>0.3</v>
      </c>
      <c r="I203" s="131">
        <f t="shared" si="29"/>
        <v>0</v>
      </c>
    </row>
    <row r="204" spans="1:9" ht="13.5" thickBot="1" x14ac:dyDescent="0.25">
      <c r="A204" s="127"/>
      <c r="B204" s="211" t="s">
        <v>191</v>
      </c>
      <c r="C204" s="211"/>
      <c r="D204" s="211"/>
      <c r="E204" s="211"/>
      <c r="F204" s="211"/>
      <c r="G204" s="212"/>
      <c r="H204" s="130"/>
      <c r="I204" s="131"/>
    </row>
    <row r="205" spans="1:9" x14ac:dyDescent="0.2">
      <c r="A205" s="18"/>
      <c r="B205" s="175" t="s">
        <v>192</v>
      </c>
      <c r="C205" s="128">
        <f>IFERROR(VLOOKUP(B205,Sheet2!A:E,3,FALSE),0)</f>
        <v>2.39</v>
      </c>
      <c r="D205" s="129"/>
      <c r="E205" s="100">
        <f t="shared" ref="E205:E207" si="30">C205*D205</f>
        <v>0</v>
      </c>
      <c r="F205" s="50" t="s">
        <v>19</v>
      </c>
      <c r="G205" s="40" t="s">
        <v>193</v>
      </c>
      <c r="H205" s="130">
        <v>0.05</v>
      </c>
      <c r="I205" s="131">
        <f t="shared" ref="I205:I207" si="31">H205*D205</f>
        <v>0</v>
      </c>
    </row>
    <row r="206" spans="1:9" x14ac:dyDescent="0.2">
      <c r="A206" s="18"/>
      <c r="B206" s="176" t="s">
        <v>194</v>
      </c>
      <c r="C206" s="132">
        <f>IFERROR(VLOOKUP(B206,Sheet2!A:E,3,FALSE),0)</f>
        <v>2.39</v>
      </c>
      <c r="D206" s="68"/>
      <c r="E206" s="38">
        <f t="shared" si="30"/>
        <v>0</v>
      </c>
      <c r="F206" s="19"/>
      <c r="G206" s="11" t="s">
        <v>195</v>
      </c>
      <c r="H206" s="130">
        <v>0.05</v>
      </c>
      <c r="I206" s="131">
        <f t="shared" si="31"/>
        <v>0</v>
      </c>
    </row>
    <row r="207" spans="1:9" ht="13.5" thickBot="1" x14ac:dyDescent="0.25">
      <c r="A207" s="134"/>
      <c r="B207" s="177" t="s">
        <v>196</v>
      </c>
      <c r="C207" s="135">
        <f>IFERROR(VLOOKUP(B207,Sheet2!A:E,3,FALSE),0)</f>
        <v>2.39</v>
      </c>
      <c r="D207" s="136"/>
      <c r="E207" s="101">
        <f t="shared" si="30"/>
        <v>0</v>
      </c>
      <c r="F207" s="43" t="s">
        <v>23</v>
      </c>
      <c r="G207" s="14" t="s">
        <v>193</v>
      </c>
      <c r="H207" s="130">
        <v>0.05</v>
      </c>
      <c r="I207" s="131">
        <f t="shared" si="31"/>
        <v>0</v>
      </c>
    </row>
    <row r="208" spans="1:9" ht="13.5" thickBot="1" x14ac:dyDescent="0.25">
      <c r="A208" s="1"/>
      <c r="B208" s="234" t="s">
        <v>197</v>
      </c>
      <c r="C208" s="235"/>
      <c r="D208" s="235"/>
      <c r="E208" s="235"/>
      <c r="F208" s="235"/>
      <c r="G208" s="236"/>
      <c r="H208" s="130"/>
      <c r="I208" s="131"/>
    </row>
    <row r="209" spans="1:9" x14ac:dyDescent="0.2">
      <c r="A209" s="127"/>
      <c r="B209" s="45" t="s">
        <v>198</v>
      </c>
      <c r="C209" s="128">
        <f>IFERROR(VLOOKUP(B209,Sheet2!A:E,3,FALSE),0)</f>
        <v>93.7</v>
      </c>
      <c r="D209" s="129"/>
      <c r="E209" s="100">
        <f t="shared" ref="E209:E227" si="32">C209*D209</f>
        <v>0</v>
      </c>
      <c r="F209" s="50" t="s">
        <v>199</v>
      </c>
      <c r="G209" s="31" t="str">
        <f>IFERROR(VLOOKUP(B209,Sheet2!A:E,2,FALSE),0)</f>
        <v>1/2" MAXLINE TUBING 100FT ROLL, includes bevel tool and cutter,  non returnable</v>
      </c>
      <c r="H209" s="130">
        <f>IFERROR(VLOOKUP(B209,Sheet2!A:E,5,FALSE),0)</f>
        <v>10</v>
      </c>
      <c r="I209" s="131">
        <f t="shared" ref="I209:I227" si="33">H209*D209</f>
        <v>0</v>
      </c>
    </row>
    <row r="210" spans="1:9" x14ac:dyDescent="0.2">
      <c r="A210" s="18"/>
      <c r="B210" s="44" t="s">
        <v>200</v>
      </c>
      <c r="C210" s="132">
        <f>IFERROR(VLOOKUP(B210,Sheet2!A:E,3,FALSE),0)</f>
        <v>264.58999999999997</v>
      </c>
      <c r="D210" s="68"/>
      <c r="E210" s="38">
        <f t="shared" si="32"/>
        <v>0</v>
      </c>
      <c r="F210" s="19" t="s">
        <v>199</v>
      </c>
      <c r="G210" s="28" t="str">
        <f>IFERROR(VLOOKUP(B210,Sheet2!A:E,2,FALSE),0)</f>
        <v>** OUT OF STOCK ** 1/2" MAXLINE TUBING 300FT ROLL,  includes bevel tool and cutter, non returnable</v>
      </c>
      <c r="H210" s="130">
        <f>IFERROR(VLOOKUP(B210,Sheet2!A:E,5,FALSE),0)</f>
        <v>27</v>
      </c>
      <c r="I210" s="131">
        <f t="shared" si="33"/>
        <v>0</v>
      </c>
    </row>
    <row r="211" spans="1:9" x14ac:dyDescent="0.2">
      <c r="A211" s="18"/>
      <c r="B211" s="44" t="s">
        <v>201</v>
      </c>
      <c r="C211" s="132">
        <f>IFERROR(VLOOKUP(B211,Sheet2!A:E,3,FALSE),0)</f>
        <v>192.93</v>
      </c>
      <c r="D211" s="68"/>
      <c r="E211" s="38">
        <f t="shared" si="32"/>
        <v>0</v>
      </c>
      <c r="F211" s="19" t="s">
        <v>199</v>
      </c>
      <c r="G211" s="28" t="str">
        <f>IFERROR(VLOOKUP(B211,Sheet2!A:E,2,FALSE),0)</f>
        <v>3/4" MAXLINE TUBING 100FT ROLL,  includes bevel tool and cutter, non returnable</v>
      </c>
      <c r="H211" s="130">
        <f>IFERROR(VLOOKUP(B211,Sheet2!A:E,5,FALSE),0)</f>
        <v>18</v>
      </c>
      <c r="I211" s="131">
        <f t="shared" si="33"/>
        <v>0</v>
      </c>
    </row>
    <row r="212" spans="1:9" x14ac:dyDescent="0.2">
      <c r="A212" s="18"/>
      <c r="B212" s="44" t="s">
        <v>202</v>
      </c>
      <c r="C212" s="132">
        <f>IFERROR(VLOOKUP(B212,Sheet2!A:E,3,FALSE),0)</f>
        <v>485.09</v>
      </c>
      <c r="D212" s="68"/>
      <c r="E212" s="38">
        <f t="shared" si="32"/>
        <v>0</v>
      </c>
      <c r="F212" s="19" t="s">
        <v>199</v>
      </c>
      <c r="G212" s="28" t="str">
        <f>IFERROR(VLOOKUP(B212,Sheet2!A:E,2,FALSE),0)</f>
        <v>3/4" MAXLINE TUBING 300FT ROLL,  includes bevel tool and cutter, non returnable</v>
      </c>
      <c r="H212" s="130">
        <f>IFERROR(VLOOKUP(B212,Sheet2!A:E,5,FALSE),0)</f>
        <v>50</v>
      </c>
      <c r="I212" s="131">
        <f t="shared" si="33"/>
        <v>0</v>
      </c>
    </row>
    <row r="213" spans="1:9" x14ac:dyDescent="0.2">
      <c r="A213" s="18"/>
      <c r="B213" s="44"/>
      <c r="C213" s="132">
        <f>IFERROR(VLOOKUP(B213,Sheet2!A:E,3,FALSE),0)</f>
        <v>0</v>
      </c>
      <c r="D213" s="68"/>
      <c r="E213" s="38">
        <f t="shared" si="32"/>
        <v>0</v>
      </c>
      <c r="F213" s="19" t="s">
        <v>199</v>
      </c>
      <c r="G213" s="28">
        <f>IFERROR(VLOOKUP(B213,Sheet2!A:E,2,FALSE),0)</f>
        <v>0</v>
      </c>
      <c r="H213" s="130">
        <f>IFERROR(VLOOKUP(B213,Sheet2!A:E,5,FALSE),0)</f>
        <v>0</v>
      </c>
      <c r="I213" s="131">
        <f t="shared" si="33"/>
        <v>0</v>
      </c>
    </row>
    <row r="214" spans="1:9" x14ac:dyDescent="0.2">
      <c r="A214" s="18"/>
      <c r="B214" s="44" t="s">
        <v>203</v>
      </c>
      <c r="C214" s="132">
        <f>IFERROR(VLOOKUP(B214,Sheet2!A:E,3,FALSE),0)</f>
        <v>8.4</v>
      </c>
      <c r="D214" s="68"/>
      <c r="E214" s="38">
        <f t="shared" si="32"/>
        <v>0</v>
      </c>
      <c r="F214" s="19" t="s">
        <v>199</v>
      </c>
      <c r="G214" s="11" t="str">
        <f>IFERROR(VLOOKUP(B214,Sheet2!A:E,2,FALSE),0)</f>
        <v>1/2" MAXLINE X 1/2" MALE NPT STRAIGHT FITTING</v>
      </c>
      <c r="H214" s="130">
        <f>IFERROR(VLOOKUP(B214,Sheet2!A:E,5,FALSE),0)</f>
        <v>0.18</v>
      </c>
      <c r="I214" s="131">
        <f t="shared" si="33"/>
        <v>0</v>
      </c>
    </row>
    <row r="215" spans="1:9" x14ac:dyDescent="0.2">
      <c r="A215" s="18"/>
      <c r="B215" s="44" t="s">
        <v>204</v>
      </c>
      <c r="C215" s="132">
        <f>IFERROR(VLOOKUP(B215,Sheet2!A:E,3,FALSE),0)</f>
        <v>17.18</v>
      </c>
      <c r="D215" s="68"/>
      <c r="E215" s="38">
        <f t="shared" si="32"/>
        <v>0</v>
      </c>
      <c r="F215" s="19" t="s">
        <v>199</v>
      </c>
      <c r="G215" s="11" t="str">
        <f>IFERROR(VLOOKUP(B215,Sheet2!A:E,2,FALSE),0)</f>
        <v>3/4" MAXLINE X 1/2" MALE NPT FITTING</v>
      </c>
      <c r="H215" s="130">
        <f>IFERROR(VLOOKUP(B215,Sheet2!A:E,5,FALSE),0)</f>
        <v>0.35</v>
      </c>
      <c r="I215" s="131">
        <f t="shared" si="33"/>
        <v>0</v>
      </c>
    </row>
    <row r="216" spans="1:9" x14ac:dyDescent="0.2">
      <c r="A216" s="18"/>
      <c r="B216" s="44" t="s">
        <v>205</v>
      </c>
      <c r="C216" s="132">
        <f>IFERROR(VLOOKUP(B216,Sheet2!A:E,3,FALSE),0)</f>
        <v>18.5</v>
      </c>
      <c r="D216" s="68"/>
      <c r="E216" s="38">
        <f t="shared" si="32"/>
        <v>0</v>
      </c>
      <c r="F216" s="19" t="s">
        <v>199</v>
      </c>
      <c r="G216" s="11" t="str">
        <f>IFERROR(VLOOKUP(B216,Sheet2!A:E,2,FALSE),0)</f>
        <v>3/4" MAXLINE X 3/4" MALE NPT FITTING</v>
      </c>
      <c r="H216" s="130">
        <f>IFERROR(VLOOKUP(B216,Sheet2!A:E,5,FALSE),0)</f>
        <v>0.35</v>
      </c>
      <c r="I216" s="131">
        <f t="shared" si="33"/>
        <v>0</v>
      </c>
    </row>
    <row r="217" spans="1:9" x14ac:dyDescent="0.2">
      <c r="A217" s="18"/>
      <c r="B217" s="44"/>
      <c r="C217" s="132">
        <f>IFERROR(VLOOKUP(B217,Sheet2!A:E,3,FALSE),0)</f>
        <v>0</v>
      </c>
      <c r="D217" s="68"/>
      <c r="E217" s="38">
        <f t="shared" si="32"/>
        <v>0</v>
      </c>
      <c r="F217" s="19" t="s">
        <v>199</v>
      </c>
      <c r="G217" s="11">
        <f>IFERROR(VLOOKUP(B217,Sheet2!A:E,2,FALSE),0)</f>
        <v>0</v>
      </c>
      <c r="H217" s="130">
        <f>IFERROR(VLOOKUP(B217,Sheet2!A:E,5,FALSE),0)</f>
        <v>0</v>
      </c>
      <c r="I217" s="131">
        <f t="shared" si="33"/>
        <v>0</v>
      </c>
    </row>
    <row r="218" spans="1:9" x14ac:dyDescent="0.2">
      <c r="A218" s="18"/>
      <c r="B218" s="44" t="s">
        <v>206</v>
      </c>
      <c r="C218" s="132">
        <f>IFERROR(VLOOKUP(B218,Sheet2!A:E,3,FALSE),0)</f>
        <v>12</v>
      </c>
      <c r="D218" s="68"/>
      <c r="E218" s="38">
        <f t="shared" si="32"/>
        <v>0</v>
      </c>
      <c r="F218" s="19" t="s">
        <v>199</v>
      </c>
      <c r="G218" s="11" t="str">
        <f>IFERROR(VLOOKUP(B218,Sheet2!A:E,2,FALSE),0)</f>
        <v>1/2" PIPE CLIP MAXLINE 10/PACK</v>
      </c>
      <c r="H218" s="130">
        <f>IFERROR(VLOOKUP(B218,Sheet2!A:E,5,FALSE),0)</f>
        <v>0.12</v>
      </c>
      <c r="I218" s="131">
        <f t="shared" si="33"/>
        <v>0</v>
      </c>
    </row>
    <row r="219" spans="1:9" x14ac:dyDescent="0.2">
      <c r="A219" s="18"/>
      <c r="B219" s="44" t="s">
        <v>207</v>
      </c>
      <c r="C219" s="132">
        <f>IFERROR(VLOOKUP(B219,Sheet2!A:E,3,FALSE),0)</f>
        <v>19.22</v>
      </c>
      <c r="D219" s="68"/>
      <c r="E219" s="38">
        <f t="shared" si="32"/>
        <v>0</v>
      </c>
      <c r="F219" s="19" t="s">
        <v>199</v>
      </c>
      <c r="G219" s="11" t="str">
        <f>IFERROR(VLOOKUP(B219,Sheet2!A:E,2,FALSE),0)</f>
        <v>3/4" PIPE CLIP MAXLINE 10/PACK</v>
      </c>
      <c r="H219" s="130">
        <f>IFERROR(VLOOKUP(B219,Sheet2!A:E,5,FALSE),0)</f>
        <v>0.18</v>
      </c>
      <c r="I219" s="131">
        <f t="shared" si="33"/>
        <v>0</v>
      </c>
    </row>
    <row r="220" spans="1:9" x14ac:dyDescent="0.2">
      <c r="A220" s="18"/>
      <c r="B220" s="44"/>
      <c r="C220" s="132">
        <f>IFERROR(VLOOKUP(B220,Sheet2!A:E,3,FALSE),0)</f>
        <v>0</v>
      </c>
      <c r="D220" s="68"/>
      <c r="E220" s="38">
        <f t="shared" si="32"/>
        <v>0</v>
      </c>
      <c r="F220" s="19" t="s">
        <v>199</v>
      </c>
      <c r="G220" s="11">
        <f>IFERROR(VLOOKUP(B220,Sheet2!A:E,2,FALSE),0)</f>
        <v>0</v>
      </c>
      <c r="H220" s="130">
        <f>IFERROR(VLOOKUP(B220,Sheet2!A:E,5,FALSE),0)</f>
        <v>0</v>
      </c>
      <c r="I220" s="131">
        <f t="shared" si="33"/>
        <v>0</v>
      </c>
    </row>
    <row r="221" spans="1:9" x14ac:dyDescent="0.2">
      <c r="A221" s="18"/>
      <c r="B221" s="44" t="s">
        <v>208</v>
      </c>
      <c r="C221" s="132">
        <f>IFERROR(VLOOKUP(B221,Sheet2!A:E,3,FALSE),0)</f>
        <v>14.41</v>
      </c>
      <c r="D221" s="68"/>
      <c r="E221" s="38">
        <f t="shared" si="32"/>
        <v>0</v>
      </c>
      <c r="F221" s="19" t="s">
        <v>199</v>
      </c>
      <c r="G221" s="11" t="str">
        <f>IFERROR(VLOOKUP(B221,Sheet2!A:E,2,FALSE),0)</f>
        <v>1/2"  EQUAL TEE MAXLINE</v>
      </c>
      <c r="H221" s="130">
        <f>IFERROR(VLOOKUP(B221,Sheet2!A:E,5,FALSE),0)</f>
        <v>0.38</v>
      </c>
      <c r="I221" s="131">
        <f t="shared" si="33"/>
        <v>0</v>
      </c>
    </row>
    <row r="222" spans="1:9" x14ac:dyDescent="0.2">
      <c r="A222" s="18"/>
      <c r="B222" s="44" t="s">
        <v>209</v>
      </c>
      <c r="C222" s="132">
        <f>IFERROR(VLOOKUP(B222,Sheet2!A:E,3,FALSE),0)</f>
        <v>26.43</v>
      </c>
      <c r="D222" s="68"/>
      <c r="E222" s="38">
        <f t="shared" si="32"/>
        <v>0</v>
      </c>
      <c r="F222" s="19" t="s">
        <v>199</v>
      </c>
      <c r="G222" s="41" t="str">
        <f>IFERROR(VLOOKUP(B222,Sheet2!A:E,2,FALSE),0)</f>
        <v>3/4" EQUAL TEE MAXLINE</v>
      </c>
      <c r="H222" s="130">
        <f>IFERROR(VLOOKUP(B222,Sheet2!A:E,5,FALSE),0)</f>
        <v>0.83</v>
      </c>
      <c r="I222" s="131">
        <f t="shared" si="33"/>
        <v>0</v>
      </c>
    </row>
    <row r="223" spans="1:9" x14ac:dyDescent="0.2">
      <c r="A223" s="18"/>
      <c r="B223" s="44" t="s">
        <v>210</v>
      </c>
      <c r="C223" s="132">
        <f>IFERROR(VLOOKUP(B223,Sheet2!A:E,3,FALSE),0)</f>
        <v>14.41</v>
      </c>
      <c r="D223" s="68"/>
      <c r="E223" s="38">
        <f t="shared" si="32"/>
        <v>0</v>
      </c>
      <c r="F223" s="19" t="s">
        <v>199</v>
      </c>
      <c r="G223" s="11" t="str">
        <f>IFERROR(VLOOKUP(B223,Sheet2!A:E,2,FALSE),0)</f>
        <v>1/2" REDUCING TEE X 1/2" FEMALE NPT MAXLINE</v>
      </c>
      <c r="H223" s="130">
        <f>IFERROR(VLOOKUP(B223,Sheet2!A:E,5,FALSE),0)</f>
        <v>0.34</v>
      </c>
      <c r="I223" s="131">
        <f t="shared" si="33"/>
        <v>0</v>
      </c>
    </row>
    <row r="224" spans="1:9" x14ac:dyDescent="0.2">
      <c r="A224" s="18"/>
      <c r="B224" s="44" t="s">
        <v>211</v>
      </c>
      <c r="C224" s="132">
        <f>IFERROR(VLOOKUP(B224,Sheet2!A:E,3,FALSE),0)</f>
        <v>22.83</v>
      </c>
      <c r="D224" s="68"/>
      <c r="E224" s="38">
        <f t="shared" si="32"/>
        <v>0</v>
      </c>
      <c r="F224" s="19" t="s">
        <v>199</v>
      </c>
      <c r="G224" s="11" t="str">
        <f>IFERROR(VLOOKUP(B224,Sheet2!A:E,2,FALSE),0)</f>
        <v>3/4" REDUCING TEE, 1/2" FEMALE NPT DROP LEG  MAXLINE</v>
      </c>
      <c r="H224" s="130">
        <f>IFERROR(VLOOKUP(B224,Sheet2!A:E,5,FALSE),0)</f>
        <v>0.61</v>
      </c>
      <c r="I224" s="131">
        <f t="shared" si="33"/>
        <v>0</v>
      </c>
    </row>
    <row r="225" spans="1:9" x14ac:dyDescent="0.2">
      <c r="A225" s="18"/>
      <c r="B225" s="44"/>
      <c r="C225" s="132">
        <f>IFERROR(VLOOKUP(B225,Sheet2!A:E,3,FALSE),0)</f>
        <v>0</v>
      </c>
      <c r="D225" s="68"/>
      <c r="E225" s="38">
        <f t="shared" si="32"/>
        <v>0</v>
      </c>
      <c r="F225" s="19" t="s">
        <v>199</v>
      </c>
      <c r="G225" s="11">
        <f>IFERROR(VLOOKUP(B225,Sheet2!A:E,2,FALSE),0)</f>
        <v>0</v>
      </c>
      <c r="H225" s="130">
        <f>IFERROR(VLOOKUP(B225,Sheet2!A:E,5,FALSE),0)</f>
        <v>0</v>
      </c>
      <c r="I225" s="131">
        <f t="shared" si="33"/>
        <v>0</v>
      </c>
    </row>
    <row r="226" spans="1:9" x14ac:dyDescent="0.2">
      <c r="A226" s="18"/>
      <c r="B226" s="44" t="s">
        <v>212</v>
      </c>
      <c r="C226" s="132">
        <f>IFERROR(VLOOKUP(B226,Sheet2!A:E,3,FALSE),0)</f>
        <v>54.06</v>
      </c>
      <c r="D226" s="68"/>
      <c r="E226" s="38">
        <f t="shared" si="32"/>
        <v>0</v>
      </c>
      <c r="F226" s="19" t="s">
        <v>199</v>
      </c>
      <c r="G226" s="11" t="str">
        <f>IFERROR(VLOOKUP(B226,Sheet2!A:E,2,FALSE),0)</f>
        <v>3/4" MAXLINE  THRU WALL OUTLET KIT, 1/2" NPT OUTLET PORT (CLAMSHELL WITH 1/2" BRASS ELBOW)</v>
      </c>
      <c r="H226" s="130">
        <f>IFERROR(VLOOKUP(B226,Sheet2!A:E,5,FALSE),0)</f>
        <v>1.96</v>
      </c>
      <c r="I226" s="131">
        <f t="shared" si="33"/>
        <v>0</v>
      </c>
    </row>
    <row r="227" spans="1:9" ht="13.5" thickBot="1" x14ac:dyDescent="0.25">
      <c r="A227" s="134"/>
      <c r="B227" s="48" t="s">
        <v>213</v>
      </c>
      <c r="C227" s="135">
        <f>IFERROR(VLOOKUP(B227,Sheet2!A:E,3,FALSE),0)</f>
        <v>63.68</v>
      </c>
      <c r="D227" s="136"/>
      <c r="E227" s="101">
        <f t="shared" si="32"/>
        <v>0</v>
      </c>
      <c r="F227" s="43" t="s">
        <v>199</v>
      </c>
      <c r="G227" s="14" t="str">
        <f>IFERROR(VLOOKUP(B227,Sheet2!A:E,2,FALSE),0)</f>
        <v>3/4" MAXLINE MULTI PORT OUTLET WITH SHUTOFF, 1/2" NPT PORT (4X)</v>
      </c>
      <c r="H227" s="130">
        <f>IFERROR(VLOOKUP(B227,Sheet2!A:E,5,FALSE),0)</f>
        <v>2.72</v>
      </c>
      <c r="I227" s="131">
        <f t="shared" si="33"/>
        <v>0</v>
      </c>
    </row>
    <row r="228" spans="1:9" ht="13.5" thickBot="1" x14ac:dyDescent="0.25">
      <c r="A228" s="127"/>
      <c r="B228" s="202" t="s">
        <v>214</v>
      </c>
      <c r="C228" s="203"/>
      <c r="D228" s="203"/>
      <c r="E228" s="203"/>
      <c r="F228" s="203"/>
      <c r="G228" s="204"/>
      <c r="H228" s="130"/>
      <c r="I228" s="131"/>
    </row>
    <row r="229" spans="1:9" x14ac:dyDescent="0.2">
      <c r="A229" s="18"/>
      <c r="B229" s="9" t="s">
        <v>215</v>
      </c>
      <c r="C229" s="128">
        <f>IFERROR(VLOOKUP(B229,Sheet2!A:E,3,FALSE),0)</f>
        <v>32.43</v>
      </c>
      <c r="D229" s="129"/>
      <c r="E229" s="100">
        <f t="shared" ref="E229:E235" si="34">C229*D229</f>
        <v>0</v>
      </c>
      <c r="F229" s="50" t="s">
        <v>199</v>
      </c>
      <c r="G229" s="40" t="str">
        <f>IFERROR(VLOOKUP(B229,Sheet2!A:E,2,FALSE),0)</f>
        <v>1/2" NPT MALE X FEM X 2FT JUMPER HOSE</v>
      </c>
      <c r="H229" s="130">
        <f>IFERROR(VLOOKUP(B229,Sheet2!A:E,5,FALSE),0)</f>
        <v>0.54</v>
      </c>
      <c r="I229" s="131">
        <f t="shared" ref="I229:I235" si="35">H229*D229</f>
        <v>0</v>
      </c>
    </row>
    <row r="230" spans="1:9" x14ac:dyDescent="0.2">
      <c r="A230" s="18"/>
      <c r="B230" s="10" t="s">
        <v>216</v>
      </c>
      <c r="C230" s="132">
        <f>IFERROR(VLOOKUP(B230,Sheet2!A:E,3,FALSE),0)</f>
        <v>34.840000000000003</v>
      </c>
      <c r="D230" s="68"/>
      <c r="E230" s="38">
        <f t="shared" si="34"/>
        <v>0</v>
      </c>
      <c r="F230" s="19" t="s">
        <v>199</v>
      </c>
      <c r="G230" s="11" t="str">
        <f>IFERROR(VLOOKUP(B230,Sheet2!A:E,2,FALSE),0)</f>
        <v>1/2" NPT MALE X FEM X 3FT JUMPER HOSE</v>
      </c>
      <c r="H230" s="130">
        <f>IFERROR(VLOOKUP(B230,Sheet2!A:E,5,FALSE),0)</f>
        <v>0.69</v>
      </c>
      <c r="I230" s="131">
        <f t="shared" si="35"/>
        <v>0</v>
      </c>
    </row>
    <row r="231" spans="1:9" x14ac:dyDescent="0.2">
      <c r="A231" s="18"/>
      <c r="B231" s="10" t="s">
        <v>217</v>
      </c>
      <c r="C231" s="132">
        <f>IFERROR(VLOOKUP(B231,Sheet2!A:E,3,FALSE),0)</f>
        <v>38.44</v>
      </c>
      <c r="D231" s="68"/>
      <c r="E231" s="38">
        <f t="shared" si="34"/>
        <v>0</v>
      </c>
      <c r="F231" s="19" t="s">
        <v>17</v>
      </c>
      <c r="G231" s="11" t="str">
        <f>IFERROR(VLOOKUP(B231,Sheet2!A:E,2,FALSE),0)</f>
        <v>3/4" NPT MALE X FEM X 2 FT JUMPER HOSE</v>
      </c>
      <c r="H231" s="130">
        <f>IFERROR(VLOOKUP(B231,Sheet2!A:E,5,FALSE),0)</f>
        <v>0.88</v>
      </c>
      <c r="I231" s="131">
        <f t="shared" si="35"/>
        <v>0</v>
      </c>
    </row>
    <row r="232" spans="1:9" x14ac:dyDescent="0.2">
      <c r="A232" s="18"/>
      <c r="B232" s="10" t="s">
        <v>218</v>
      </c>
      <c r="C232" s="132">
        <f>IFERROR(VLOOKUP(B232,Sheet2!A:E,3,FALSE),0)</f>
        <v>48.06</v>
      </c>
      <c r="D232" s="68"/>
      <c r="E232" s="38">
        <f t="shared" si="34"/>
        <v>0</v>
      </c>
      <c r="F232" s="19" t="s">
        <v>17</v>
      </c>
      <c r="G232" s="11" t="str">
        <f>IFERROR(VLOOKUP(B232,Sheet2!A:E,2,FALSE),0)</f>
        <v>3/4" NPT MALE X FEM X 3 FT JUMPER HOSE</v>
      </c>
      <c r="H232" s="130">
        <f>IFERROR(VLOOKUP(B232,Sheet2!A:E,5,FALSE),0)</f>
        <v>1.22</v>
      </c>
      <c r="I232" s="131">
        <f t="shared" si="35"/>
        <v>0</v>
      </c>
    </row>
    <row r="233" spans="1:9" x14ac:dyDescent="0.2">
      <c r="A233" s="18"/>
      <c r="B233" s="10" t="s">
        <v>219</v>
      </c>
      <c r="C233" s="132">
        <f>IFERROR(VLOOKUP(B233,Sheet2!A:E,3,FALSE),0)</f>
        <v>51.66</v>
      </c>
      <c r="D233" s="68"/>
      <c r="E233" s="38">
        <f t="shared" si="34"/>
        <v>0</v>
      </c>
      <c r="F233" s="19" t="s">
        <v>17</v>
      </c>
      <c r="G233" s="11" t="str">
        <f>IFERROR(VLOOKUP(B233,Sheet2!A:E,2,FALSE),0)</f>
        <v>3/4" NPT MALE X FEM X 5 FT JUMPER HOSE</v>
      </c>
      <c r="H233" s="130">
        <f>IFERROR(VLOOKUP(B233,Sheet2!A:E,5,FALSE),0)</f>
        <v>1.81</v>
      </c>
      <c r="I233" s="131">
        <f t="shared" si="35"/>
        <v>0</v>
      </c>
    </row>
    <row r="234" spans="1:9" x14ac:dyDescent="0.2">
      <c r="A234" s="18"/>
      <c r="B234" s="10" t="s">
        <v>220</v>
      </c>
      <c r="C234" s="132">
        <f>IFERROR(VLOOKUP(B234,Sheet2!A:E,3,FALSE),0)</f>
        <v>72.09</v>
      </c>
      <c r="D234" s="68"/>
      <c r="E234" s="38">
        <f t="shared" si="34"/>
        <v>0</v>
      </c>
      <c r="F234" s="19" t="s">
        <v>19</v>
      </c>
      <c r="G234" s="11" t="str">
        <f>IFERROR(VLOOKUP(B234,Sheet2!A:E,2,FALSE),0)</f>
        <v>1" NPT MALE X FEM X 2 FT JUMPER HOSE</v>
      </c>
      <c r="H234" s="130">
        <f>IFERROR(VLOOKUP(B234,Sheet2!A:E,5,FALSE),0)</f>
        <v>1.52</v>
      </c>
      <c r="I234" s="131">
        <f t="shared" si="35"/>
        <v>0</v>
      </c>
    </row>
    <row r="235" spans="1:9" ht="13.5" thickBot="1" x14ac:dyDescent="0.25">
      <c r="A235" s="18"/>
      <c r="B235" s="178" t="s">
        <v>221</v>
      </c>
      <c r="C235" s="142">
        <f>IFERROR(VLOOKUP(B235,Sheet2!A:E,3,FALSE),0)</f>
        <v>79.31</v>
      </c>
      <c r="D235" s="136"/>
      <c r="E235" s="143">
        <f t="shared" si="34"/>
        <v>0</v>
      </c>
      <c r="F235" s="144" t="s">
        <v>19</v>
      </c>
      <c r="G235" s="179" t="str">
        <f>IFERROR(VLOOKUP(B235,Sheet2!A:E,2,FALSE),0)</f>
        <v>1" NPT MALE X FEM X 3 FT JUMPER HOSE</v>
      </c>
      <c r="H235" s="130">
        <f>IFERROR(VLOOKUP(B235,Sheet2!A:E,5,FALSE),0)</f>
        <v>1.96</v>
      </c>
      <c r="I235" s="131">
        <f t="shared" si="35"/>
        <v>0</v>
      </c>
    </row>
    <row r="236" spans="1:9" ht="13.5" thickBot="1" x14ac:dyDescent="0.25">
      <c r="A236" s="18"/>
      <c r="B236" s="205" t="s">
        <v>222</v>
      </c>
      <c r="C236" s="206"/>
      <c r="D236" s="206"/>
      <c r="E236" s="206"/>
      <c r="F236" s="206"/>
      <c r="G236" s="207"/>
      <c r="H236" s="130"/>
      <c r="I236" s="131">
        <f t="shared" ref="I236:I239" si="36">H236*D236</f>
        <v>0</v>
      </c>
    </row>
    <row r="237" spans="1:9" x14ac:dyDescent="0.2">
      <c r="A237" s="18"/>
      <c r="B237" s="180" t="s">
        <v>223</v>
      </c>
      <c r="C237" s="146">
        <f>IFERROR(VLOOKUP(B237,Sheet2!A:E,3,FALSE),0)</f>
        <v>127.38</v>
      </c>
      <c r="D237" s="129"/>
      <c r="E237" s="140">
        <f>C237*D237</f>
        <v>0</v>
      </c>
      <c r="F237" s="147" t="s">
        <v>21</v>
      </c>
      <c r="G237" s="42" t="str">
        <f>IFERROR(VLOOKUP(B237,Sheet2!A:E,2,FALSE),0)</f>
        <v>1-1/2" NPT MALE X FEM X 18"" JUMPER HOSE</v>
      </c>
      <c r="H237" s="130">
        <f>IFERROR(VLOOKUP(B237,Sheet2!A:E,5,FALSE),0)</f>
        <v>3.63</v>
      </c>
      <c r="I237" s="131">
        <f t="shared" si="36"/>
        <v>0</v>
      </c>
    </row>
    <row r="238" spans="1:9" x14ac:dyDescent="0.2">
      <c r="A238" s="18"/>
      <c r="B238" s="12" t="s">
        <v>224</v>
      </c>
      <c r="C238" s="132">
        <f>IFERROR(VLOOKUP(B238,Sheet2!A:E,3,FALSE),0)</f>
        <v>180.24</v>
      </c>
      <c r="D238" s="68"/>
      <c r="E238" s="38">
        <f>C238*D238</f>
        <v>0</v>
      </c>
      <c r="F238" s="19" t="s">
        <v>21</v>
      </c>
      <c r="G238" s="11" t="str">
        <f>IFERROR(VLOOKUP(B238,Sheet2!A:E,2,FALSE),0)</f>
        <v>1-1/2" NPT MALE X FEM X 3 FT JUMPER HOSE</v>
      </c>
      <c r="H238" s="130">
        <f>IFERROR(VLOOKUP(B238,Sheet2!A:E,5,FALSE),0)</f>
        <v>6</v>
      </c>
      <c r="I238" s="131">
        <f t="shared" si="36"/>
        <v>0</v>
      </c>
    </row>
    <row r="239" spans="1:9" ht="13.5" thickBot="1" x14ac:dyDescent="0.25">
      <c r="A239" s="134"/>
      <c r="B239" s="13" t="s">
        <v>225</v>
      </c>
      <c r="C239" s="135">
        <f>IFERROR(VLOOKUP(B239,Sheet2!A:E,3,FALSE),0)</f>
        <v>216.3</v>
      </c>
      <c r="D239" s="136"/>
      <c r="E239" s="101">
        <f>C239*D239</f>
        <v>0</v>
      </c>
      <c r="F239" s="43" t="s">
        <v>23</v>
      </c>
      <c r="G239" s="14" t="str">
        <f>IFERROR(VLOOKUP(B239,Sheet2!A:E,2,FALSE),0)</f>
        <v>2" NPT MALE X FEM X 3 FT JUMPER HOSE</v>
      </c>
      <c r="H239" s="130">
        <f>IFERROR(VLOOKUP(B239,Sheet2!A:E,5,FALSE),0)</f>
        <v>9</v>
      </c>
      <c r="I239" s="131">
        <f t="shared" si="36"/>
        <v>0</v>
      </c>
    </row>
    <row r="240" spans="1:9" ht="13.5" thickBot="1" x14ac:dyDescent="0.25">
      <c r="A240" s="127"/>
      <c r="B240" s="206" t="s">
        <v>226</v>
      </c>
      <c r="C240" s="206"/>
      <c r="D240" s="208"/>
      <c r="E240" s="206"/>
      <c r="F240" s="206"/>
      <c r="G240" s="207"/>
      <c r="H240" s="130"/>
      <c r="I240" s="131"/>
    </row>
    <row r="241" spans="1:9" x14ac:dyDescent="0.2">
      <c r="A241" s="18"/>
      <c r="B241" s="45" t="s">
        <v>227</v>
      </c>
      <c r="C241" s="128">
        <f>IFERROR(VLOOKUP(B241,Sheet2!A:E,3,FALSE),0)</f>
        <v>52.91</v>
      </c>
      <c r="D241" s="129"/>
      <c r="E241" s="100">
        <f t="shared" ref="E241:E251" si="37">C241*D241</f>
        <v>0</v>
      </c>
      <c r="F241" s="50" t="s">
        <v>39</v>
      </c>
      <c r="G241" s="40" t="str">
        <f>IFERROR(VLOOKUP(B241,Sheet2!A:E,2,FALSE),0)</f>
        <v>3/8" FILTER REGULATOR UNIT WITH GAUGE, 3/8"  NPT PORTS</v>
      </c>
      <c r="H241" s="130">
        <f>IFERROR(VLOOKUP(B241,Sheet2!A:E,5,FALSE),0)</f>
        <v>1.48</v>
      </c>
      <c r="I241" s="131">
        <f t="shared" ref="I241:I251" si="38">H241*D241</f>
        <v>0</v>
      </c>
    </row>
    <row r="242" spans="1:9" x14ac:dyDescent="0.2">
      <c r="A242" s="18"/>
      <c r="B242" s="44" t="s">
        <v>228</v>
      </c>
      <c r="C242" s="132">
        <f>IFERROR(VLOOKUP(B242,Sheet2!A:E,3,FALSE),0)</f>
        <v>77.16</v>
      </c>
      <c r="D242" s="68"/>
      <c r="E242" s="38">
        <f t="shared" si="37"/>
        <v>0</v>
      </c>
      <c r="F242" s="19" t="s">
        <v>199</v>
      </c>
      <c r="G242" s="11" t="str">
        <f>IFERROR(VLOOKUP(B242,Sheet2!A:E,2,FALSE),0)</f>
        <v>1/2" FILTER REGULATOR UNIT WITH GAUGE, 1/2"  NPT PORTS</v>
      </c>
      <c r="H242" s="130">
        <f>IFERROR(VLOOKUP(B242,Sheet2!A:E,5,FALSE),0)</f>
        <v>3.08</v>
      </c>
      <c r="I242" s="131">
        <f t="shared" si="38"/>
        <v>0</v>
      </c>
    </row>
    <row r="243" spans="1:9" x14ac:dyDescent="0.2">
      <c r="A243" s="18"/>
      <c r="B243" s="44" t="s">
        <v>229</v>
      </c>
      <c r="C243" s="132">
        <f>IFERROR(VLOOKUP(B243,Sheet2!A:E,3,FALSE),0)</f>
        <v>99.21</v>
      </c>
      <c r="D243" s="68"/>
      <c r="E243" s="38">
        <f t="shared" si="37"/>
        <v>0</v>
      </c>
      <c r="F243" s="19" t="s">
        <v>17</v>
      </c>
      <c r="G243" s="11" t="str">
        <f>IFERROR(VLOOKUP(B243,Sheet2!A:E,2,FALSE),0)</f>
        <v>3/4" FILTER REGULATOR UNIT WITH GAUGE, 3/4"  NPT PORTS</v>
      </c>
      <c r="H243" s="130">
        <f>IFERROR(VLOOKUP(B243,Sheet2!A:E,5,FALSE),0)</f>
        <v>3.15</v>
      </c>
      <c r="I243" s="131">
        <f t="shared" si="38"/>
        <v>0</v>
      </c>
    </row>
    <row r="244" spans="1:9" x14ac:dyDescent="0.2">
      <c r="A244" s="18"/>
      <c r="B244" s="44" t="s">
        <v>230</v>
      </c>
      <c r="C244" s="132">
        <f>IFERROR(VLOOKUP(B244,Sheet2!A:E,3,FALSE),0)</f>
        <v>110.2</v>
      </c>
      <c r="D244" s="68"/>
      <c r="E244" s="38">
        <f t="shared" si="37"/>
        <v>0</v>
      </c>
      <c r="F244" s="19" t="s">
        <v>19</v>
      </c>
      <c r="G244" s="11" t="str">
        <f>IFERROR(VLOOKUP(B244,Sheet2!A:E,2,FALSE),0)</f>
        <v>1" FILTER REGULATOR UNIT WITH GAUGE, 1"  NPT PORTS</v>
      </c>
      <c r="H244" s="130">
        <f>IFERROR(VLOOKUP(B244,Sheet2!A:E,5,FALSE),0)</f>
        <v>4.6399999999999997</v>
      </c>
      <c r="I244" s="131">
        <f t="shared" si="38"/>
        <v>0</v>
      </c>
    </row>
    <row r="245" spans="1:9" x14ac:dyDescent="0.2">
      <c r="A245" s="18"/>
      <c r="B245" s="44"/>
      <c r="C245" s="132">
        <f>IFERROR(VLOOKUP(B245,Sheet2!A:E,3,FALSE),0)</f>
        <v>0</v>
      </c>
      <c r="D245" s="68"/>
      <c r="E245" s="38">
        <f t="shared" si="37"/>
        <v>0</v>
      </c>
      <c r="F245" s="19"/>
      <c r="G245" s="11">
        <f>IFERROR(VLOOKUP(B245,Sheet2!A:E,2,FALSE),0)</f>
        <v>0</v>
      </c>
      <c r="H245" s="130">
        <f>IFERROR(VLOOKUP(B245,Sheet2!A:E,5,FALSE),0)</f>
        <v>0</v>
      </c>
      <c r="I245" s="131">
        <f t="shared" si="38"/>
        <v>0</v>
      </c>
    </row>
    <row r="246" spans="1:9" x14ac:dyDescent="0.2">
      <c r="A246" s="18"/>
      <c r="B246" s="44"/>
      <c r="C246" s="132">
        <f>IFERROR(VLOOKUP(B246,Sheet2!A:E,3,FALSE),0)</f>
        <v>0</v>
      </c>
      <c r="D246" s="68"/>
      <c r="E246" s="38">
        <f t="shared" si="37"/>
        <v>0</v>
      </c>
      <c r="F246" s="19"/>
      <c r="G246" s="11">
        <f>IFERROR(VLOOKUP(B246,Sheet2!A:E,2,FALSE),0)</f>
        <v>0</v>
      </c>
      <c r="H246" s="130">
        <f>IFERROR(VLOOKUP(B246,Sheet2!A:E,5,FALSE),0)</f>
        <v>0</v>
      </c>
      <c r="I246" s="131">
        <f t="shared" si="38"/>
        <v>0</v>
      </c>
    </row>
    <row r="247" spans="1:9" ht="13.5" thickBot="1" x14ac:dyDescent="0.25">
      <c r="A247" s="134"/>
      <c r="B247" s="44" t="s">
        <v>231</v>
      </c>
      <c r="C247" s="132">
        <f>IFERROR(VLOOKUP(B247,Sheet2!A:E,3,FALSE),0)</f>
        <v>1322.99</v>
      </c>
      <c r="D247" s="68"/>
      <c r="E247" s="38">
        <f t="shared" si="37"/>
        <v>0</v>
      </c>
      <c r="F247" s="19"/>
      <c r="G247" s="11" t="str">
        <f>IFERROR(VLOOKUP(B247,Sheet2!A:E,2,FALSE),0)</f>
        <v>REFRIGERATED DRYER  42CFM,  120 VOLT, 1PH, 60 HZ,  non returnable</v>
      </c>
      <c r="H247" s="130">
        <f>IFERROR(VLOOKUP(B247,Sheet2!A:E,5,FALSE),0)</f>
        <v>80</v>
      </c>
      <c r="I247" s="131">
        <f t="shared" si="38"/>
        <v>0</v>
      </c>
    </row>
    <row r="248" spans="1:9" x14ac:dyDescent="0.2">
      <c r="A248" s="18"/>
      <c r="B248" s="44"/>
      <c r="C248" s="132">
        <f>IFERROR(VLOOKUP(B248,Sheet2!A:E,3,FALSE),0)</f>
        <v>0</v>
      </c>
      <c r="D248" s="68"/>
      <c r="E248" s="38">
        <f t="shared" si="37"/>
        <v>0</v>
      </c>
      <c r="F248" s="19"/>
      <c r="G248" s="11">
        <f>IFERROR(VLOOKUP(B248,Sheet2!A:E,2,FALSE),0)</f>
        <v>0</v>
      </c>
      <c r="H248" s="130">
        <f>IFERROR(VLOOKUP(B248,Sheet2!A:E,5,FALSE),0)</f>
        <v>0</v>
      </c>
      <c r="I248" s="131">
        <f t="shared" si="38"/>
        <v>0</v>
      </c>
    </row>
    <row r="249" spans="1:9" x14ac:dyDescent="0.2">
      <c r="A249" s="18"/>
      <c r="B249" s="44"/>
      <c r="C249" s="132">
        <f>IFERROR(VLOOKUP(B249,Sheet2!A:E,3,FALSE),0)</f>
        <v>0</v>
      </c>
      <c r="D249" s="68"/>
      <c r="E249" s="38">
        <f t="shared" si="37"/>
        <v>0</v>
      </c>
      <c r="F249" s="19"/>
      <c r="G249" s="11">
        <f>IFERROR(VLOOKUP(B249,Sheet2!A:E,2,FALSE),0)</f>
        <v>0</v>
      </c>
      <c r="H249" s="130">
        <f>IFERROR(VLOOKUP(B249,Sheet2!A:E,5,FALSE),0)</f>
        <v>0</v>
      </c>
      <c r="I249" s="131">
        <f t="shared" si="38"/>
        <v>0</v>
      </c>
    </row>
    <row r="250" spans="1:9" x14ac:dyDescent="0.2">
      <c r="A250" s="18"/>
      <c r="B250" s="44" t="s">
        <v>232</v>
      </c>
      <c r="C250" s="132">
        <f>IFERROR(VLOOKUP(B250,Sheet2!A:E,3,FALSE),0)</f>
        <v>110.24</v>
      </c>
      <c r="D250" s="68"/>
      <c r="E250" s="38">
        <f t="shared" si="37"/>
        <v>0</v>
      </c>
      <c r="F250" s="19" t="s">
        <v>199</v>
      </c>
      <c r="G250" s="11" t="str">
        <f>IFERROR(VLOOKUP(B250,Sheet2!A:E,2,FALSE),0)</f>
        <v>1/2" VERTICAL FILTER REGULATOR UNIT WITH GAUGE,  1/2" NPT PORTS</v>
      </c>
      <c r="H250" s="130">
        <f>IFERROR(VLOOKUP(B250,Sheet2!A:E,5,FALSE),0)</f>
        <v>5</v>
      </c>
      <c r="I250" s="131">
        <f t="shared" si="38"/>
        <v>0</v>
      </c>
    </row>
    <row r="251" spans="1:9" ht="13.5" thickBot="1" x14ac:dyDescent="0.25">
      <c r="A251" s="134"/>
      <c r="B251" s="44" t="s">
        <v>233</v>
      </c>
      <c r="C251" s="132">
        <f>IFERROR(VLOOKUP(B251,Sheet2!A:E,3,FALSE),0)</f>
        <v>110.24</v>
      </c>
      <c r="D251" s="136"/>
      <c r="E251" s="38">
        <f t="shared" si="37"/>
        <v>0</v>
      </c>
      <c r="F251" s="19" t="s">
        <v>17</v>
      </c>
      <c r="G251" s="11" t="str">
        <f>IFERROR(VLOOKUP(B251,Sheet2!A:E,2,FALSE),0)</f>
        <v>3/4" VERTICAL FILTER REGULATOR UNIT WITH GAUGE,  3/4"  NPT PORTS</v>
      </c>
      <c r="H251" s="130">
        <f>IFERROR(VLOOKUP(B251,Sheet2!A:E,5,FALSE),0)</f>
        <v>5</v>
      </c>
      <c r="I251" s="131">
        <f t="shared" si="38"/>
        <v>0</v>
      </c>
    </row>
    <row r="252" spans="1:9" ht="13.5" thickBot="1" x14ac:dyDescent="0.25">
      <c r="A252" s="127"/>
      <c r="B252" s="208" t="s">
        <v>234</v>
      </c>
      <c r="C252" s="208"/>
      <c r="D252" s="209"/>
      <c r="E252" s="208"/>
      <c r="F252" s="208"/>
      <c r="G252" s="210"/>
      <c r="H252" s="130"/>
      <c r="I252" s="131"/>
    </row>
    <row r="253" spans="1:9" x14ac:dyDescent="0.2">
      <c r="A253" s="18"/>
      <c r="B253" s="45" t="s">
        <v>235</v>
      </c>
      <c r="C253" s="128">
        <f>IFERROR(VLOOKUP(B253,Sheet2!A:E,3,FALSE),0)</f>
        <v>240.33</v>
      </c>
      <c r="D253" s="129"/>
      <c r="E253" s="100">
        <f t="shared" ref="E253:E266" si="39">C253*D253</f>
        <v>0</v>
      </c>
      <c r="F253" s="50" t="s">
        <v>39</v>
      </c>
      <c r="G253" s="46" t="str">
        <f>IFERROR(VLOOKUP(B253,Sheet2!A:E,2,FALSE),0)</f>
        <v>3/8 PUSH ON RUBBER AIR HOSE, BLACK, 160 ft  ROLL</v>
      </c>
      <c r="H253" s="130">
        <f>IFERROR(VLOOKUP(B253,Sheet2!A:E,5,FALSE),0)</f>
        <v>21</v>
      </c>
      <c r="I253" s="131">
        <f t="shared" ref="I253:I266" si="40">H253*D253</f>
        <v>0</v>
      </c>
    </row>
    <row r="254" spans="1:9" x14ac:dyDescent="0.2">
      <c r="A254" s="18"/>
      <c r="B254" s="44" t="s">
        <v>236</v>
      </c>
      <c r="C254" s="132">
        <f>IFERROR(VLOOKUP(B254,Sheet2!A:E,3,FALSE),0)</f>
        <v>2.2799999999999998</v>
      </c>
      <c r="D254" s="68"/>
      <c r="E254" s="38">
        <f t="shared" si="39"/>
        <v>0</v>
      </c>
      <c r="F254" s="19" t="s">
        <v>39</v>
      </c>
      <c r="G254" s="11" t="str">
        <f>IFERROR(VLOOKUP(B254,Sheet2!A:E,2,FALSE),0)</f>
        <v>3/8 PUSH ON RUBBER AIR HOSE, BLACK  SOLD BY THE FOOT</v>
      </c>
      <c r="H254" s="130">
        <f>IFERROR(VLOOKUP(B254,Sheet2!A:E,5,FALSE),0)</f>
        <v>0.12</v>
      </c>
      <c r="I254" s="131">
        <f t="shared" si="40"/>
        <v>0</v>
      </c>
    </row>
    <row r="255" spans="1:9" x14ac:dyDescent="0.2">
      <c r="A255" s="18"/>
      <c r="B255" s="44" t="s">
        <v>237</v>
      </c>
      <c r="C255" s="132">
        <f>IFERROR(VLOOKUP(B255,Sheet2!A:E,3,FALSE),0)</f>
        <v>2.66</v>
      </c>
      <c r="D255" s="68"/>
      <c r="E255" s="38">
        <f t="shared" si="39"/>
        <v>0</v>
      </c>
      <c r="F255" s="19" t="s">
        <v>39</v>
      </c>
      <c r="G255" s="11" t="str">
        <f>IFERROR(VLOOKUP(B255,Sheet2!A:E,2,FALSE),0)</f>
        <v>3/8 PUSH ON HOSE FITTING X 1/4 MALE NPT</v>
      </c>
      <c r="H255" s="130">
        <f>IFERROR(VLOOKUP(B255,Sheet2!A:E,5,FALSE),0)</f>
        <v>0.06</v>
      </c>
      <c r="I255" s="131">
        <f t="shared" si="40"/>
        <v>0</v>
      </c>
    </row>
    <row r="256" spans="1:9" x14ac:dyDescent="0.2">
      <c r="A256" s="18"/>
      <c r="B256" s="44" t="s">
        <v>238</v>
      </c>
      <c r="C256" s="132">
        <f>IFERROR(VLOOKUP(B256,Sheet2!A:E,3,FALSE),0)</f>
        <v>3.32</v>
      </c>
      <c r="D256" s="68"/>
      <c r="E256" s="38">
        <f t="shared" si="39"/>
        <v>0</v>
      </c>
      <c r="F256" s="19" t="s">
        <v>39</v>
      </c>
      <c r="G256" s="17" t="str">
        <f>IFERROR(VLOOKUP(B256,Sheet2!A:E,2,FALSE),0)</f>
        <v>3/8 PUSH ON HOSE FITTING X 3/8 MALE NPT</v>
      </c>
      <c r="H256" s="130">
        <f>IFERROR(VLOOKUP(B256,Sheet2!A:E,5,FALSE),0)</f>
        <v>0.08</v>
      </c>
      <c r="I256" s="131">
        <f t="shared" si="40"/>
        <v>0</v>
      </c>
    </row>
    <row r="257" spans="1:9" x14ac:dyDescent="0.2">
      <c r="A257" s="18"/>
      <c r="B257" s="44" t="s">
        <v>239</v>
      </c>
      <c r="C257" s="132">
        <f>IFERROR(VLOOKUP(B257,Sheet2!A:E,3,FALSE),0)</f>
        <v>3.99</v>
      </c>
      <c r="D257" s="68"/>
      <c r="E257" s="38">
        <f t="shared" si="39"/>
        <v>0</v>
      </c>
      <c r="F257" s="19" t="s">
        <v>39</v>
      </c>
      <c r="G257" s="11" t="str">
        <f>IFERROR(VLOOKUP(B257,Sheet2!A:E,2,FALSE),0)</f>
        <v>3/8 PUSH ON HOSE FITTING X 1/2 MALE NPT</v>
      </c>
      <c r="H257" s="130">
        <f>IFERROR(VLOOKUP(B257,Sheet2!A:E,5,FALSE),0)</f>
        <v>0.12</v>
      </c>
      <c r="I257" s="131">
        <f t="shared" si="40"/>
        <v>0</v>
      </c>
    </row>
    <row r="258" spans="1:9" x14ac:dyDescent="0.2">
      <c r="A258" s="18"/>
      <c r="B258" s="44" t="s">
        <v>240</v>
      </c>
      <c r="C258" s="132">
        <f>IFERROR(VLOOKUP(B258,Sheet2!A:E,3,FALSE),0)</f>
        <v>3.32</v>
      </c>
      <c r="D258" s="68"/>
      <c r="E258" s="38">
        <f t="shared" si="39"/>
        <v>0</v>
      </c>
      <c r="F258" s="19" t="s">
        <v>39</v>
      </c>
      <c r="G258" s="17" t="str">
        <f>IFERROR(VLOOKUP(B258,Sheet2!A:E,2,FALSE),0)</f>
        <v>3/8 PUSH ON HOSE FITTING X 1/4 FEMALE SWIVEL NPT</v>
      </c>
      <c r="H258" s="130">
        <f>IFERROR(VLOOKUP(B258,Sheet2!A:E,5,FALSE),0)</f>
        <v>0.06</v>
      </c>
      <c r="I258" s="131">
        <f t="shared" si="40"/>
        <v>0</v>
      </c>
    </row>
    <row r="259" spans="1:9" x14ac:dyDescent="0.2">
      <c r="A259" s="18"/>
      <c r="B259" s="44" t="s">
        <v>241</v>
      </c>
      <c r="C259" s="132">
        <f>IFERROR(VLOOKUP(B259,Sheet2!A:E,3,FALSE),0)</f>
        <v>4.8099999999999996</v>
      </c>
      <c r="D259" s="68"/>
      <c r="E259" s="38">
        <f t="shared" si="39"/>
        <v>0</v>
      </c>
      <c r="F259" s="19" t="s">
        <v>39</v>
      </c>
      <c r="G259" s="17" t="str">
        <f>IFERROR(VLOOKUP(B259,Sheet2!A:E,2,FALSE),0)</f>
        <v>3/8 PUSH ON HOSE FITTING X 1/2 FEMALE SWIVEL NPT</v>
      </c>
      <c r="H259" s="130">
        <f>IFERROR(VLOOKUP(B259,Sheet2!A:E,5,FALSE),0)</f>
        <v>0.2</v>
      </c>
      <c r="I259" s="131">
        <f t="shared" si="40"/>
        <v>0</v>
      </c>
    </row>
    <row r="260" spans="1:9" x14ac:dyDescent="0.2">
      <c r="A260" s="18"/>
      <c r="B260" s="44" t="s">
        <v>242</v>
      </c>
      <c r="C260" s="132">
        <f>IFERROR(VLOOKUP(B260,Sheet2!A:E,3,FALSE),0)</f>
        <v>300.42</v>
      </c>
      <c r="D260" s="68"/>
      <c r="E260" s="38">
        <f t="shared" si="39"/>
        <v>0</v>
      </c>
      <c r="F260" s="19" t="s">
        <v>199</v>
      </c>
      <c r="G260" s="47" t="str">
        <f>IFERROR(VLOOKUP(B260,Sheet2!A:E,2,FALSE),0)</f>
        <v>1/2 PUSH ON RUBBER AIR HOSE, BLACK  160 ft roll</v>
      </c>
      <c r="H260" s="130">
        <f>IFERROR(VLOOKUP(B260,Sheet2!A:E,5,FALSE),0)</f>
        <v>30</v>
      </c>
      <c r="I260" s="131">
        <f t="shared" si="40"/>
        <v>0</v>
      </c>
    </row>
    <row r="261" spans="1:9" x14ac:dyDescent="0.2">
      <c r="A261" s="18"/>
      <c r="B261" s="44" t="s">
        <v>243</v>
      </c>
      <c r="C261" s="132">
        <f>IFERROR(VLOOKUP(B261,Sheet2!A:E,3,FALSE),0)</f>
        <v>2.76</v>
      </c>
      <c r="D261" s="68"/>
      <c r="E261" s="38">
        <f t="shared" si="39"/>
        <v>0</v>
      </c>
      <c r="F261" s="19" t="s">
        <v>199</v>
      </c>
      <c r="G261" s="11" t="str">
        <f>IFERROR(VLOOKUP(B261,Sheet2!A:E,2,FALSE),0)</f>
        <v>1/2 PUSH ON RUBBER AIR HOSE, BLACK  sold by the foot</v>
      </c>
      <c r="H261" s="130">
        <f>IFERROR(VLOOKUP(B261,Sheet2!A:E,5,FALSE),0)</f>
        <v>0.16</v>
      </c>
      <c r="I261" s="131">
        <f t="shared" si="40"/>
        <v>0</v>
      </c>
    </row>
    <row r="262" spans="1:9" x14ac:dyDescent="0.2">
      <c r="A262" s="18"/>
      <c r="B262" s="44" t="s">
        <v>244</v>
      </c>
      <c r="C262" s="132">
        <f>IFERROR(VLOOKUP(B262,Sheet2!A:E,3,FALSE),0)</f>
        <v>4.6500000000000004</v>
      </c>
      <c r="D262" s="68"/>
      <c r="E262" s="38">
        <f t="shared" si="39"/>
        <v>0</v>
      </c>
      <c r="F262" s="19" t="s">
        <v>199</v>
      </c>
      <c r="G262" s="11" t="str">
        <f>IFERROR(VLOOKUP(B262,Sheet2!A:E,2,FALSE),0)</f>
        <v>1/2 PUSH ON HOSE FITTING X 1/2 MALE NPT</v>
      </c>
      <c r="H262" s="130">
        <f>IFERROR(VLOOKUP(B262,Sheet2!A:E,5,FALSE),0)</f>
        <v>0.125</v>
      </c>
      <c r="I262" s="131">
        <f t="shared" si="40"/>
        <v>0</v>
      </c>
    </row>
    <row r="263" spans="1:9" x14ac:dyDescent="0.2">
      <c r="A263" s="18"/>
      <c r="B263" s="44" t="s">
        <v>245</v>
      </c>
      <c r="C263" s="132">
        <f>IFERROR(VLOOKUP(B263,Sheet2!A:E,3,FALSE),0)</f>
        <v>6.66</v>
      </c>
      <c r="D263" s="68"/>
      <c r="E263" s="38">
        <f t="shared" si="39"/>
        <v>0</v>
      </c>
      <c r="F263" s="19" t="s">
        <v>199</v>
      </c>
      <c r="G263" s="11" t="str">
        <f>IFERROR(VLOOKUP(B263,Sheet2!A:E,2,FALSE),0)</f>
        <v>1/2 PUSH ON HOSE FITTING X 1/2 FEMALE SWIVEL  NPT</v>
      </c>
      <c r="H263" s="130">
        <f>IFERROR(VLOOKUP(B263,Sheet2!A:E,5,FALSE),0)</f>
        <v>0.113</v>
      </c>
      <c r="I263" s="131">
        <f t="shared" si="40"/>
        <v>0</v>
      </c>
    </row>
    <row r="264" spans="1:9" ht="13.5" thickBot="1" x14ac:dyDescent="0.25">
      <c r="A264" s="18"/>
      <c r="B264" s="48"/>
      <c r="C264" s="135">
        <f>IFERROR(VLOOKUP(B264,Sheet2!A:E,3,FALSE),0)</f>
        <v>0</v>
      </c>
      <c r="D264" s="136"/>
      <c r="E264" s="101">
        <f t="shared" si="39"/>
        <v>0</v>
      </c>
      <c r="F264" s="43"/>
      <c r="G264" s="14">
        <f>IFERROR(VLOOKUP(B264,Sheet2!A:E,2,FALSE),0)</f>
        <v>0</v>
      </c>
      <c r="H264" s="130">
        <f>IFERROR(VLOOKUP(B264,Sheet2!A:E,5,FALSE),0)</f>
        <v>0</v>
      </c>
      <c r="I264" s="131">
        <f t="shared" si="40"/>
        <v>0</v>
      </c>
    </row>
    <row r="265" spans="1:9" x14ac:dyDescent="0.2">
      <c r="A265" s="18"/>
      <c r="B265" s="49" t="s">
        <v>246</v>
      </c>
      <c r="C265" s="128">
        <f>IFERROR(VLOOKUP(B265,Sheet2!A:E,3,FALSE),0)</f>
        <v>11.99</v>
      </c>
      <c r="D265" s="129"/>
      <c r="E265" s="100">
        <f t="shared" si="39"/>
        <v>0</v>
      </c>
      <c r="F265" s="50" t="s">
        <v>39</v>
      </c>
      <c r="G265" s="15" t="str">
        <f>IFERROR(VLOOKUP(B265,Sheet2!A:E,2,FALSE),0)</f>
        <v>3/8 HOSE STRAIN RELIEF, FOR HOSE DIAM .50 - .70  END HOLE IS 3/8</v>
      </c>
      <c r="H265" s="130">
        <f>IFERROR(VLOOKUP(B265,Sheet2!A:E,5,FALSE),0)</f>
        <v>0.2</v>
      </c>
      <c r="I265" s="131">
        <f t="shared" si="40"/>
        <v>0</v>
      </c>
    </row>
    <row r="266" spans="1:9" ht="13.5" thickBot="1" x14ac:dyDescent="0.25">
      <c r="A266" s="18"/>
      <c r="B266" s="51" t="s">
        <v>247</v>
      </c>
      <c r="C266" s="135">
        <f>IFERROR(VLOOKUP(B266,Sheet2!A:E,3,FALSE),0)</f>
        <v>13.32</v>
      </c>
      <c r="D266" s="136"/>
      <c r="E266" s="101">
        <f t="shared" si="39"/>
        <v>0</v>
      </c>
      <c r="F266" s="43" t="s">
        <v>199</v>
      </c>
      <c r="G266" s="52" t="str">
        <f>IFERROR(VLOOKUP(B266,Sheet2!A:E,2,FALSE),0)</f>
        <v>1/2 HOSE STRAIN RELIEF, FOR HOSE DIAM .70 - 1.00,  END HOLE IS 3/8</v>
      </c>
      <c r="H266" s="130">
        <f>IFERROR(VLOOKUP(B266,Sheet2!A:E,5,FALSE),0)</f>
        <v>0.2</v>
      </c>
      <c r="I266" s="131">
        <f t="shared" si="40"/>
        <v>0</v>
      </c>
    </row>
    <row r="267" spans="1:9" ht="13.5" thickBot="1" x14ac:dyDescent="0.25">
      <c r="A267" s="134"/>
      <c r="B267" s="221" t="s">
        <v>248</v>
      </c>
      <c r="C267" s="222"/>
      <c r="D267" s="222"/>
      <c r="E267" s="222"/>
      <c r="F267" s="222"/>
      <c r="G267" s="223"/>
      <c r="H267" s="130"/>
      <c r="I267" s="131"/>
    </row>
    <row r="268" spans="1:9" x14ac:dyDescent="0.2">
      <c r="A268" s="127"/>
      <c r="B268" s="99" t="s">
        <v>249</v>
      </c>
      <c r="C268" s="93">
        <f>IFERROR(VLOOKUP(B268,Sheet2!A:E,3,FALSE),0)</f>
        <v>225.4</v>
      </c>
      <c r="D268" s="70"/>
      <c r="E268" s="104">
        <f t="shared" ref="E268:E274" si="41">C268*D268</f>
        <v>0</v>
      </c>
      <c r="F268" s="19" t="s">
        <v>39</v>
      </c>
      <c r="G268" s="98" t="str">
        <f>IFERROR(VLOOKUP(B268,Sheet2!A:E,2,FALSE),0)</f>
        <v>HOSE REEL,  3/8 X 50 FT, 1/2" INLET X 1/4" NPT OUTLET,  BLUE, DUAL ARM, ALL METAL, RAPIDAIR</v>
      </c>
      <c r="H268" s="130">
        <f>IFERROR(VLOOKUP(B268,Sheet2!A:E,5,FALSE),0)</f>
        <v>35</v>
      </c>
      <c r="I268" s="131">
        <f t="shared" ref="I268:I274" si="42">H268*D268</f>
        <v>0</v>
      </c>
    </row>
    <row r="269" spans="1:9" x14ac:dyDescent="0.2">
      <c r="A269" s="18"/>
      <c r="B269" s="12" t="s">
        <v>250</v>
      </c>
      <c r="C269" s="132">
        <f>IFERROR(VLOOKUP(B269,Sheet2!A:E,3,FALSE),0)</f>
        <v>308.26</v>
      </c>
      <c r="D269" s="68"/>
      <c r="E269" s="38">
        <f t="shared" si="41"/>
        <v>0</v>
      </c>
      <c r="F269" s="19" t="s">
        <v>39</v>
      </c>
      <c r="G269" s="11" t="str">
        <f>IFERROR(VLOOKUP(B269,Sheet2!A:E,2,FALSE),0)</f>
        <v>HOSE REEL,  3/8 X 75 FT, 1/2" INLET X 1/4" NPT OUTLET,  BLUE, DUAL ARM, ALL METAL, RAPIDAIR</v>
      </c>
      <c r="H269" s="130">
        <f>IFERROR(VLOOKUP(B269,Sheet2!A:E,5,FALSE),0)</f>
        <v>55</v>
      </c>
      <c r="I269" s="131">
        <f t="shared" si="42"/>
        <v>0</v>
      </c>
    </row>
    <row r="270" spans="1:9" x14ac:dyDescent="0.2">
      <c r="A270" s="18"/>
      <c r="B270" s="12" t="s">
        <v>251</v>
      </c>
      <c r="C270" s="132">
        <f>IFERROR(VLOOKUP(B270,Sheet2!A:E,3,FALSE),0)</f>
        <v>273.52999999999997</v>
      </c>
      <c r="D270" s="68"/>
      <c r="E270" s="38">
        <f t="shared" si="41"/>
        <v>0</v>
      </c>
      <c r="F270" s="19" t="s">
        <v>199</v>
      </c>
      <c r="G270" s="11" t="str">
        <f>IFERROR(VLOOKUP(B270,Sheet2!A:E,2,FALSE),0)</f>
        <v>HOSE REEL,  1/2 X 50 FT, 1/2" INLET X 1/2" NPT OUTLET,  BLUE, DUAL ARM, ALL METAL, RAPIDAIR</v>
      </c>
      <c r="H270" s="130">
        <f>IFERROR(VLOOKUP(B270,Sheet2!A:E,5,FALSE),0)</f>
        <v>50</v>
      </c>
      <c r="I270" s="131">
        <f t="shared" si="42"/>
        <v>0</v>
      </c>
    </row>
    <row r="271" spans="1:9" x14ac:dyDescent="0.2">
      <c r="A271" s="18"/>
      <c r="B271" s="12" t="s">
        <v>252</v>
      </c>
      <c r="C271" s="132">
        <f>IFERROR(VLOOKUP(B271,Sheet2!A:E,3,FALSE),0)</f>
        <v>55.11</v>
      </c>
      <c r="D271" s="68"/>
      <c r="E271" s="38">
        <f t="shared" si="41"/>
        <v>0</v>
      </c>
      <c r="F271" s="19"/>
      <c r="G271" s="11" t="str">
        <f>IFERROR(VLOOKUP(B271,Sheet2!A:E,2,FALSE),0)</f>
        <v>SWIVEL BRACKET FOR R-03050</v>
      </c>
      <c r="H271" s="130">
        <f>IFERROR(VLOOKUP(B271,Sheet2!A:E,5,FALSE),0)</f>
        <v>3.5</v>
      </c>
      <c r="I271" s="131">
        <f t="shared" si="42"/>
        <v>0</v>
      </c>
    </row>
    <row r="272" spans="1:9" x14ac:dyDescent="0.2">
      <c r="A272" s="18"/>
      <c r="B272" s="12" t="s">
        <v>253</v>
      </c>
      <c r="C272" s="132">
        <f>IFERROR(VLOOKUP(B272,Sheet2!A:E,3,FALSE),0)</f>
        <v>62.99</v>
      </c>
      <c r="D272" s="68"/>
      <c r="E272" s="38">
        <f t="shared" si="41"/>
        <v>0</v>
      </c>
      <c r="F272" s="19"/>
      <c r="G272" s="11" t="str">
        <f>IFERROR(VLOOKUP(B272,Sheet2!A:E,2,FALSE),0)</f>
        <v>SWIVEL BRACKET FOR R-05050</v>
      </c>
      <c r="H272" s="130">
        <f>IFERROR(VLOOKUP(B272,Sheet2!A:E,5,FALSE),0)</f>
        <v>5</v>
      </c>
      <c r="I272" s="131">
        <f t="shared" si="42"/>
        <v>0</v>
      </c>
    </row>
    <row r="273" spans="1:9" x14ac:dyDescent="0.2">
      <c r="A273" s="18"/>
      <c r="B273" s="12"/>
      <c r="C273" s="132">
        <f>IFERROR(VLOOKUP(B273,Sheet2!A:E,3,FALSE),0)</f>
        <v>0</v>
      </c>
      <c r="D273" s="68"/>
      <c r="E273" s="38">
        <f t="shared" si="41"/>
        <v>0</v>
      </c>
      <c r="F273" s="19"/>
      <c r="G273" s="11">
        <f>IFERROR(VLOOKUP(B273,Sheet2!A:E,2,FALSE),0)</f>
        <v>0</v>
      </c>
      <c r="H273" s="130">
        <f>IFERROR(VLOOKUP(B273,Sheet2!A:E,5,FALSE),0)</f>
        <v>0</v>
      </c>
      <c r="I273" s="131">
        <f t="shared" si="42"/>
        <v>0</v>
      </c>
    </row>
    <row r="274" spans="1:9" ht="13.5" thickBot="1" x14ac:dyDescent="0.25">
      <c r="A274" s="18"/>
      <c r="B274" s="181">
        <v>50616</v>
      </c>
      <c r="C274" s="132">
        <f>IFERROR(VLOOKUP(B274,Sheet2!A:E,3,FALSE),0)</f>
        <v>4.59</v>
      </c>
      <c r="D274" s="68"/>
      <c r="E274" s="38">
        <f t="shared" si="41"/>
        <v>0</v>
      </c>
      <c r="F274" s="19" t="s">
        <v>199</v>
      </c>
      <c r="G274" s="11" t="str">
        <f>IFERROR(VLOOKUP(B274,Sheet2!A:E,2,FALSE),0)</f>
        <v>1/2" NPT Hex Nipple (28-214L)</v>
      </c>
      <c r="H274" s="130">
        <f>IFERROR(VLOOKUP(B274,Sheet2!A:E,5,FALSE),0)</f>
        <v>0.11</v>
      </c>
      <c r="I274" s="131">
        <f t="shared" si="42"/>
        <v>0</v>
      </c>
    </row>
    <row r="275" spans="1:9" ht="13.5" thickBot="1" x14ac:dyDescent="0.25">
      <c r="A275" s="127"/>
      <c r="B275" s="221" t="s">
        <v>254</v>
      </c>
      <c r="C275" s="222"/>
      <c r="D275" s="222"/>
      <c r="E275" s="222"/>
      <c r="F275" s="222"/>
      <c r="G275" s="223"/>
      <c r="H275" s="130"/>
      <c r="I275" s="131"/>
    </row>
    <row r="276" spans="1:9" x14ac:dyDescent="0.2">
      <c r="A276" s="18"/>
      <c r="B276" s="180"/>
      <c r="C276" s="146">
        <f>IFERROR(VLOOKUP(B276,Sheet2!A:E,3,FALSE),0)</f>
        <v>0</v>
      </c>
      <c r="D276" s="129"/>
      <c r="E276" s="140">
        <f t="shared" ref="E276:E285" si="43">C276*D276</f>
        <v>0</v>
      </c>
      <c r="F276" s="147"/>
      <c r="G276" s="42">
        <f>IFERROR(VLOOKUP(B276,Sheet2!A:E,2,FALSE),0)</f>
        <v>0</v>
      </c>
      <c r="H276" s="130">
        <f>IFERROR(VLOOKUP(B276,Sheet2!A:E,5,FALSE),0)</f>
        <v>0</v>
      </c>
      <c r="I276" s="131">
        <f t="shared" ref="I276:I286" si="44">H276*D276</f>
        <v>0</v>
      </c>
    </row>
    <row r="277" spans="1:9" x14ac:dyDescent="0.2">
      <c r="A277" s="18"/>
      <c r="B277" s="12"/>
      <c r="C277" s="132">
        <f>IFERROR(VLOOKUP(B277,Sheet2!A:E,3,FALSE),0)</f>
        <v>0</v>
      </c>
      <c r="D277" s="68"/>
      <c r="E277" s="38">
        <f t="shared" si="43"/>
        <v>0</v>
      </c>
      <c r="F277" s="19"/>
      <c r="G277" s="11">
        <f>IFERROR(VLOOKUP(B277,Sheet2!A:E,2,FALSE),0)</f>
        <v>0</v>
      </c>
      <c r="H277" s="130">
        <f>IFERROR(VLOOKUP(B277,Sheet2!A:E,5,FALSE),0)</f>
        <v>0</v>
      </c>
      <c r="I277" s="131">
        <f t="shared" si="44"/>
        <v>0</v>
      </c>
    </row>
    <row r="278" spans="1:9" x14ac:dyDescent="0.2">
      <c r="A278" s="18"/>
      <c r="B278" s="12"/>
      <c r="C278" s="132">
        <f>IFERROR(VLOOKUP(B278,Sheet2!A:E,3,FALSE),0)</f>
        <v>0</v>
      </c>
      <c r="D278" s="68"/>
      <c r="E278" s="38">
        <f t="shared" si="43"/>
        <v>0</v>
      </c>
      <c r="F278" s="19"/>
      <c r="G278" s="11">
        <f>IFERROR(VLOOKUP(B278,Sheet2!A:E,2,FALSE),0)</f>
        <v>0</v>
      </c>
      <c r="H278" s="130">
        <f>IFERROR(VLOOKUP(B278,Sheet2!A:E,5,FALSE),0)</f>
        <v>0</v>
      </c>
      <c r="I278" s="131">
        <f t="shared" si="44"/>
        <v>0</v>
      </c>
    </row>
    <row r="279" spans="1:9" x14ac:dyDescent="0.2">
      <c r="A279" s="18"/>
      <c r="B279" s="12"/>
      <c r="C279" s="132">
        <f>IFERROR(VLOOKUP(B279,Sheet2!A:E,3,FALSE),0)</f>
        <v>0</v>
      </c>
      <c r="D279" s="68"/>
      <c r="E279" s="38">
        <f t="shared" si="43"/>
        <v>0</v>
      </c>
      <c r="F279" s="19"/>
      <c r="G279" s="11">
        <f>IFERROR(VLOOKUP(B279,Sheet2!A:E,2,FALSE),0)</f>
        <v>0</v>
      </c>
      <c r="H279" s="130">
        <f>IFERROR(VLOOKUP(B279,Sheet2!A:E,5,FALSE),0)</f>
        <v>0</v>
      </c>
      <c r="I279" s="131">
        <f t="shared" si="44"/>
        <v>0</v>
      </c>
    </row>
    <row r="280" spans="1:9" x14ac:dyDescent="0.2">
      <c r="A280" s="18"/>
      <c r="B280" s="12"/>
      <c r="C280" s="132">
        <f>IFERROR(VLOOKUP(B280,Sheet2!A:E,3,FALSE),0)</f>
        <v>0</v>
      </c>
      <c r="D280" s="68"/>
      <c r="E280" s="38">
        <f t="shared" si="43"/>
        <v>0</v>
      </c>
      <c r="F280" s="19"/>
      <c r="G280" s="11">
        <f>IFERROR(VLOOKUP(B280,Sheet2!A:E,2,FALSE),0)</f>
        <v>0</v>
      </c>
      <c r="H280" s="130">
        <f>IFERROR(VLOOKUP(B280,Sheet2!A:E,5,FALSE),0)</f>
        <v>0</v>
      </c>
      <c r="I280" s="131">
        <f t="shared" si="44"/>
        <v>0</v>
      </c>
    </row>
    <row r="281" spans="1:9" x14ac:dyDescent="0.2">
      <c r="A281" s="18"/>
      <c r="B281" s="12"/>
      <c r="C281" s="132">
        <f>IFERROR(VLOOKUP(B281,Sheet2!A:E,3,FALSE),0)</f>
        <v>0</v>
      </c>
      <c r="D281" s="68"/>
      <c r="E281" s="38">
        <f t="shared" si="43"/>
        <v>0</v>
      </c>
      <c r="F281" s="19"/>
      <c r="G281" s="11">
        <f>IFERROR(VLOOKUP(B281,Sheet2!A:E,2,FALSE),0)</f>
        <v>0</v>
      </c>
      <c r="H281" s="130">
        <f>IFERROR(VLOOKUP(B281,Sheet2!A:E,5,FALSE),0)</f>
        <v>0</v>
      </c>
      <c r="I281" s="131">
        <f t="shared" si="44"/>
        <v>0</v>
      </c>
    </row>
    <row r="282" spans="1:9" x14ac:dyDescent="0.2">
      <c r="A282" s="18"/>
      <c r="B282" s="12"/>
      <c r="C282" s="132">
        <f>IFERROR(VLOOKUP(B282,Sheet2!A:E,3,FALSE),0)</f>
        <v>0</v>
      </c>
      <c r="D282" s="68"/>
      <c r="E282" s="38">
        <f t="shared" si="43"/>
        <v>0</v>
      </c>
      <c r="F282" s="19"/>
      <c r="G282" s="11">
        <f>IFERROR(VLOOKUP(B282,Sheet2!A:E,2,FALSE),0)</f>
        <v>0</v>
      </c>
      <c r="H282" s="130">
        <f>IFERROR(VLOOKUP(B282,Sheet2!A:E,5,FALSE),0)</f>
        <v>0</v>
      </c>
      <c r="I282" s="131">
        <f t="shared" si="44"/>
        <v>0</v>
      </c>
    </row>
    <row r="283" spans="1:9" x14ac:dyDescent="0.2">
      <c r="A283" s="18"/>
      <c r="B283" s="12"/>
      <c r="C283" s="132">
        <f>IFERROR(VLOOKUP(B283,Sheet2!A:E,3,FALSE),0)</f>
        <v>0</v>
      </c>
      <c r="D283" s="68"/>
      <c r="E283" s="38">
        <f t="shared" si="43"/>
        <v>0</v>
      </c>
      <c r="F283" s="19"/>
      <c r="G283" s="11">
        <f>IFERROR(VLOOKUP(B283,Sheet2!A:E,2,FALSE),0)</f>
        <v>0</v>
      </c>
      <c r="H283" s="130">
        <f>IFERROR(VLOOKUP(B283,Sheet2!A:E,5,FALSE),0)</f>
        <v>0</v>
      </c>
      <c r="I283" s="131">
        <f t="shared" si="44"/>
        <v>0</v>
      </c>
    </row>
    <row r="284" spans="1:9" x14ac:dyDescent="0.2">
      <c r="A284" s="18"/>
      <c r="B284" s="12"/>
      <c r="C284" s="132">
        <f>IFERROR(VLOOKUP(B284,Sheet2!A:E,3,FALSE),0)</f>
        <v>0</v>
      </c>
      <c r="D284" s="68"/>
      <c r="E284" s="38">
        <f t="shared" si="43"/>
        <v>0</v>
      </c>
      <c r="F284" s="19"/>
      <c r="G284" s="11">
        <f>IFERROR(VLOOKUP(B284,Sheet2!A:E,2,FALSE),0)</f>
        <v>0</v>
      </c>
      <c r="H284" s="130">
        <f>IFERROR(VLOOKUP(B284,Sheet2!A:E,5,FALSE),0)</f>
        <v>0</v>
      </c>
      <c r="I284" s="131">
        <f t="shared" si="44"/>
        <v>0</v>
      </c>
    </row>
    <row r="285" spans="1:9" x14ac:dyDescent="0.2">
      <c r="A285" s="18"/>
      <c r="B285" s="12"/>
      <c r="C285" s="132">
        <f>IFERROR(VLOOKUP(B285,Sheet2!A:E,3,FALSE),0)</f>
        <v>0</v>
      </c>
      <c r="D285" s="68"/>
      <c r="E285" s="38">
        <f t="shared" si="43"/>
        <v>0</v>
      </c>
      <c r="F285" s="19"/>
      <c r="G285" s="11">
        <f>IFERROR(VLOOKUP(B285,Sheet2!A:E,2,FALSE),0)</f>
        <v>0</v>
      </c>
      <c r="H285" s="130">
        <f>IFERROR(VLOOKUP(B285,Sheet2!A:E,5,FALSE),0)</f>
        <v>0</v>
      </c>
      <c r="I285" s="131">
        <f t="shared" si="44"/>
        <v>0</v>
      </c>
    </row>
    <row r="286" spans="1:9" ht="13.5" thickBot="1" x14ac:dyDescent="0.25">
      <c r="A286" s="134"/>
      <c r="B286" s="182">
        <v>50700</v>
      </c>
      <c r="C286" s="135">
        <f>IFERROR(VLOOKUP(B286,Sheet2!A:E,3,FALSE),0)</f>
        <v>11.01</v>
      </c>
      <c r="D286" s="136"/>
      <c r="E286" s="101">
        <f>C286*D286</f>
        <v>0</v>
      </c>
      <c r="F286" s="43"/>
      <c r="G286" s="14" t="str">
        <f>IFERROR(VLOOKUP(B286,Sheet2!A:E,2,FALSE),0)</f>
        <v>(1) Bottle Pipe Sealant, (1) roll of  Tape, thread instruction sheet, non returnable</v>
      </c>
      <c r="H286" s="130">
        <f>IFERROR(VLOOKUP(B286,Sheet2!A:E,5,FALSE),0)</f>
        <v>1</v>
      </c>
      <c r="I286" s="131">
        <f t="shared" si="44"/>
        <v>0</v>
      </c>
    </row>
    <row r="287" spans="1:9" ht="25.5" customHeight="1" thickBot="1" x14ac:dyDescent="0.25">
      <c r="A287" s="183" t="s">
        <v>255</v>
      </c>
      <c r="B287" s="53"/>
      <c r="C287" s="184"/>
      <c r="D287" s="185">
        <v>1</v>
      </c>
      <c r="E287" s="186">
        <f>C287*D287</f>
        <v>0</v>
      </c>
      <c r="F287" s="187"/>
      <c r="G287" s="188" t="s">
        <v>256</v>
      </c>
      <c r="H287" s="189"/>
      <c r="I287" s="167"/>
    </row>
    <row r="288" spans="1:9" ht="40.5" customHeight="1" thickBot="1" x14ac:dyDescent="0.25">
      <c r="A288" s="190"/>
      <c r="B288" s="191"/>
      <c r="C288" s="54" t="s">
        <v>13</v>
      </c>
      <c r="D288" s="192"/>
      <c r="E288" s="193">
        <f>SUM(E7:E287)</f>
        <v>0</v>
      </c>
      <c r="F288" s="194"/>
      <c r="G288" s="55" t="s">
        <v>257</v>
      </c>
      <c r="H288" s="111"/>
      <c r="I288" s="112"/>
    </row>
    <row r="289" spans="1:9" ht="37.5" hidden="1" customHeight="1" thickBot="1" x14ac:dyDescent="0.25">
      <c r="A289" s="123"/>
      <c r="B289" s="195"/>
      <c r="C289" s="196"/>
      <c r="D289" s="122"/>
      <c r="E289" s="107">
        <f>(E288-E287)*0.1</f>
        <v>0</v>
      </c>
      <c r="F289" s="117"/>
      <c r="G289" s="56" t="s">
        <v>258</v>
      </c>
      <c r="H289" s="111"/>
      <c r="I289" s="112"/>
    </row>
    <row r="290" spans="1:9" ht="16.5" hidden="1" customHeight="1" thickBot="1" x14ac:dyDescent="0.25">
      <c r="A290" s="123"/>
      <c r="B290" s="197"/>
      <c r="C290" s="57" t="s">
        <v>259</v>
      </c>
      <c r="D290" s="198"/>
      <c r="E290" s="193">
        <f>E288-E289</f>
        <v>0</v>
      </c>
      <c r="F290" s="117"/>
      <c r="G290" s="199"/>
      <c r="H290" s="111"/>
      <c r="I290" s="112"/>
    </row>
    <row r="291" spans="1:9" x14ac:dyDescent="0.2">
      <c r="A291" s="1"/>
      <c r="B291" s="1"/>
      <c r="C291" s="107"/>
      <c r="D291" s="107"/>
      <c r="E291" s="107"/>
      <c r="F291" s="117"/>
      <c r="G291" s="1" t="s">
        <v>260</v>
      </c>
      <c r="H291" s="111"/>
      <c r="I291" s="112"/>
    </row>
    <row r="292" spans="1:9" x14ac:dyDescent="0.2">
      <c r="A292" s="58"/>
      <c r="B292" s="58" t="s">
        <v>261</v>
      </c>
      <c r="C292" s="107"/>
      <c r="D292" s="107"/>
      <c r="E292" s="107"/>
      <c r="F292" s="117"/>
      <c r="G292" s="105"/>
      <c r="H292" s="111"/>
      <c r="I292" s="112"/>
    </row>
    <row r="293" spans="1:9" x14ac:dyDescent="0.2">
      <c r="A293" s="59" t="s">
        <v>262</v>
      </c>
      <c r="B293" s="60">
        <f>SUM(I16:I18)</f>
        <v>0</v>
      </c>
      <c r="C293" s="107"/>
      <c r="D293" s="107"/>
      <c r="E293" s="107"/>
      <c r="F293" s="117"/>
      <c r="G293" s="1"/>
      <c r="H293" s="111"/>
      <c r="I293" s="112"/>
    </row>
    <row r="294" spans="1:9" x14ac:dyDescent="0.2">
      <c r="A294" s="59" t="s">
        <v>263</v>
      </c>
      <c r="B294" s="60">
        <f>SUM(I7:I14)</f>
        <v>0</v>
      </c>
      <c r="C294" s="107"/>
      <c r="D294" s="107"/>
      <c r="E294" s="107"/>
      <c r="F294" s="117"/>
      <c r="G294" s="1"/>
      <c r="H294" s="111"/>
      <c r="I294" s="112"/>
    </row>
    <row r="295" spans="1:9" x14ac:dyDescent="0.2">
      <c r="A295" s="59" t="s">
        <v>264</v>
      </c>
      <c r="B295" s="60">
        <f>I25</f>
        <v>0</v>
      </c>
      <c r="C295" s="107"/>
      <c r="D295" s="107"/>
      <c r="E295" s="107"/>
      <c r="F295" s="117"/>
      <c r="G295" s="1"/>
      <c r="H295" s="111"/>
      <c r="I295" s="112"/>
    </row>
    <row r="296" spans="1:9" ht="13.5" thickBot="1" x14ac:dyDescent="0.25">
      <c r="A296" s="59" t="s">
        <v>265</v>
      </c>
      <c r="B296" s="61">
        <f>SUM(I20:I23)+SUM(I26:I286)</f>
        <v>0</v>
      </c>
      <c r="C296" s="107"/>
      <c r="D296" s="107"/>
      <c r="E296" s="107"/>
      <c r="F296" s="117"/>
      <c r="G296" s="1"/>
      <c r="H296" s="111"/>
      <c r="I296" s="112"/>
    </row>
    <row r="297" spans="1:9" ht="13.5" thickBot="1" x14ac:dyDescent="0.25">
      <c r="A297" s="62" t="s">
        <v>13</v>
      </c>
      <c r="B297" s="63">
        <f>SUM(I7:I286)</f>
        <v>0</v>
      </c>
      <c r="C297" s="107"/>
      <c r="D297" s="107"/>
      <c r="E297" s="107"/>
      <c r="F297" s="117"/>
      <c r="G297" s="1"/>
      <c r="H297" s="111"/>
      <c r="I297" s="112"/>
    </row>
    <row r="298" spans="1:9" ht="13.5" thickBot="1" x14ac:dyDescent="0.25">
      <c r="A298" s="71" t="s">
        <v>266</v>
      </c>
      <c r="B298" s="72" t="s">
        <v>267</v>
      </c>
      <c r="C298" s="107"/>
      <c r="D298" s="107"/>
      <c r="E298" s="107"/>
      <c r="F298" s="117"/>
      <c r="G298" s="1"/>
      <c r="H298" s="111"/>
      <c r="I298" s="112"/>
    </row>
  </sheetData>
  <sheetProtection selectLockedCells="1"/>
  <mergeCells count="26">
    <mergeCell ref="B275:G275"/>
    <mergeCell ref="B96:G96"/>
    <mergeCell ref="B103:G103"/>
    <mergeCell ref="B69:G69"/>
    <mergeCell ref="B80:G80"/>
    <mergeCell ref="B124:G124"/>
    <mergeCell ref="B108:G108"/>
    <mergeCell ref="B199:G199"/>
    <mergeCell ref="B179:G179"/>
    <mergeCell ref="B172:G172"/>
    <mergeCell ref="B148:G148"/>
    <mergeCell ref="B166:G166"/>
    <mergeCell ref="B156:G156"/>
    <mergeCell ref="B267:G267"/>
    <mergeCell ref="B134:G134"/>
    <mergeCell ref="B208:G208"/>
    <mergeCell ref="B19:G19"/>
    <mergeCell ref="B42:G42"/>
    <mergeCell ref="B54:G54"/>
    <mergeCell ref="B63:G63"/>
    <mergeCell ref="B86:G86"/>
    <mergeCell ref="B228:G228"/>
    <mergeCell ref="B236:G236"/>
    <mergeCell ref="B240:G240"/>
    <mergeCell ref="B252:G252"/>
    <mergeCell ref="B204:G204"/>
  </mergeCells>
  <phoneticPr fontId="3" type="noConversion"/>
  <pageMargins left="0" right="0" top="0" bottom="0" header="0.5" footer="0.5"/>
  <pageSetup scale="88" orientation="landscape" r:id="rId1"/>
  <headerFooter alignWithMargins="0">
    <oddHeader>&amp;R&amp;P</oddHeader>
  </headerFooter>
  <rowBreaks count="5" manualBreakCount="5">
    <brk id="53" max="16383" man="1"/>
    <brk id="102" max="16383" man="1"/>
    <brk id="155" max="16383" man="1"/>
    <brk id="207" max="16383" man="1"/>
    <brk id="2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33"/>
  <sheetViews>
    <sheetView workbookViewId="0">
      <selection activeCell="G10" sqref="G10"/>
    </sheetView>
  </sheetViews>
  <sheetFormatPr defaultRowHeight="12.75" x14ac:dyDescent="0.2"/>
  <cols>
    <col min="1" max="1" width="27.85546875" style="89" bestFit="1" customWidth="1"/>
    <col min="2" max="2" width="30.7109375" style="74" customWidth="1"/>
    <col min="3" max="3" width="22.140625" style="75" customWidth="1"/>
    <col min="4" max="4" width="15.5703125" style="75" customWidth="1"/>
    <col min="5" max="5" width="9.140625" style="76"/>
    <col min="7" max="16384" width="9.140625" style="74"/>
  </cols>
  <sheetData>
    <row r="1" spans="1:6" x14ac:dyDescent="0.2">
      <c r="A1" s="73">
        <v>44562</v>
      </c>
      <c r="C1" s="75" t="s">
        <v>11</v>
      </c>
      <c r="E1" s="76" t="s">
        <v>268</v>
      </c>
      <c r="F1" s="74"/>
    </row>
    <row r="2" spans="1:6" ht="15.75" thickBot="1" x14ac:dyDescent="0.3">
      <c r="A2" s="77" t="s">
        <v>269</v>
      </c>
      <c r="D2" s="78"/>
      <c r="F2" s="74"/>
    </row>
    <row r="3" spans="1:6" x14ac:dyDescent="0.2">
      <c r="A3" s="201">
        <v>20100</v>
      </c>
      <c r="B3" s="201" t="s">
        <v>1026</v>
      </c>
      <c r="C3" s="200">
        <v>74.959999999999994</v>
      </c>
      <c r="D3" s="79"/>
      <c r="E3" s="76">
        <v>6</v>
      </c>
      <c r="F3" s="74"/>
    </row>
    <row r="4" spans="1:6" x14ac:dyDescent="0.2">
      <c r="A4" s="201">
        <v>20200</v>
      </c>
      <c r="B4" s="201" t="s">
        <v>270</v>
      </c>
      <c r="C4" s="200">
        <v>5.28</v>
      </c>
      <c r="D4" s="81"/>
      <c r="E4" s="76">
        <v>0.04</v>
      </c>
      <c r="F4" s="74"/>
    </row>
    <row r="5" spans="1:6" x14ac:dyDescent="0.2">
      <c r="A5" s="201">
        <v>50100</v>
      </c>
      <c r="B5" s="201" t="s">
        <v>271</v>
      </c>
      <c r="C5" s="200">
        <v>5.95</v>
      </c>
      <c r="D5" s="81"/>
      <c r="E5" s="76">
        <v>0.08</v>
      </c>
      <c r="F5" s="74"/>
    </row>
    <row r="6" spans="1:6" x14ac:dyDescent="0.2">
      <c r="A6" s="201">
        <v>50110</v>
      </c>
      <c r="B6" s="201" t="s">
        <v>272</v>
      </c>
      <c r="C6" s="200">
        <v>7.1</v>
      </c>
      <c r="D6" s="81"/>
      <c r="E6" s="76">
        <v>0.08</v>
      </c>
      <c r="F6" s="74"/>
    </row>
    <row r="7" spans="1:6" x14ac:dyDescent="0.2">
      <c r="A7" s="201">
        <v>50200</v>
      </c>
      <c r="B7" s="201" t="s">
        <v>273</v>
      </c>
      <c r="C7" s="200">
        <v>6.96</v>
      </c>
      <c r="D7" s="81"/>
      <c r="E7" s="76">
        <v>7.0000000000000007E-2</v>
      </c>
      <c r="F7" s="74"/>
    </row>
    <row r="8" spans="1:6" x14ac:dyDescent="0.2">
      <c r="A8" s="201">
        <v>50300</v>
      </c>
      <c r="B8" s="201" t="s">
        <v>274</v>
      </c>
      <c r="C8" s="200">
        <v>5.28</v>
      </c>
      <c r="D8" s="81"/>
      <c r="E8" s="76">
        <v>0.06</v>
      </c>
      <c r="F8" s="74"/>
    </row>
    <row r="9" spans="1:6" x14ac:dyDescent="0.2">
      <c r="A9" s="201">
        <v>50400</v>
      </c>
      <c r="B9" s="201" t="s">
        <v>275</v>
      </c>
      <c r="C9" s="200">
        <v>8.07</v>
      </c>
      <c r="D9" s="81"/>
      <c r="E9" s="76">
        <v>0.11</v>
      </c>
      <c r="F9" s="74"/>
    </row>
    <row r="10" spans="1:6" x14ac:dyDescent="0.2">
      <c r="A10" s="201">
        <v>50500</v>
      </c>
      <c r="B10" s="201" t="s">
        <v>276</v>
      </c>
      <c r="C10" s="200">
        <v>5.28</v>
      </c>
      <c r="D10" s="81"/>
      <c r="E10" s="76">
        <v>0.05</v>
      </c>
      <c r="F10" s="74"/>
    </row>
    <row r="11" spans="1:6" x14ac:dyDescent="0.2">
      <c r="A11" s="201">
        <v>90100</v>
      </c>
      <c r="B11" s="201" t="s">
        <v>277</v>
      </c>
      <c r="C11" s="200">
        <v>35.82</v>
      </c>
      <c r="D11" s="81"/>
      <c r="E11" s="76">
        <v>1.06</v>
      </c>
      <c r="F11" s="74"/>
    </row>
    <row r="12" spans="1:6" x14ac:dyDescent="0.2">
      <c r="A12" s="201">
        <v>90200</v>
      </c>
      <c r="B12" s="201" t="s">
        <v>278</v>
      </c>
      <c r="C12" s="200">
        <v>42.05</v>
      </c>
      <c r="D12" s="81"/>
      <c r="E12" s="76">
        <v>0.98</v>
      </c>
      <c r="F12" s="74"/>
    </row>
    <row r="13" spans="1:6" x14ac:dyDescent="0.2">
      <c r="A13" s="201">
        <v>90500</v>
      </c>
      <c r="B13" s="201" t="s">
        <v>279</v>
      </c>
      <c r="C13" s="200">
        <v>132.29</v>
      </c>
      <c r="D13" s="81"/>
      <c r="E13" s="76">
        <v>10</v>
      </c>
      <c r="F13" s="74"/>
    </row>
    <row r="14" spans="1:6" x14ac:dyDescent="0.2">
      <c r="A14" s="201">
        <v>90501</v>
      </c>
      <c r="B14" s="201" t="s">
        <v>280</v>
      </c>
      <c r="C14" s="200">
        <v>182.13</v>
      </c>
      <c r="D14" s="81"/>
      <c r="E14" s="76">
        <v>9</v>
      </c>
      <c r="F14" s="74"/>
    </row>
    <row r="15" spans="1:6" x14ac:dyDescent="0.2">
      <c r="A15" s="82" t="s">
        <v>281</v>
      </c>
      <c r="B15" s="80" t="s">
        <v>282</v>
      </c>
      <c r="C15" s="75">
        <v>0</v>
      </c>
      <c r="D15" s="81"/>
      <c r="E15" s="76">
        <v>0</v>
      </c>
      <c r="F15" s="74"/>
    </row>
    <row r="16" spans="1:6" x14ac:dyDescent="0.2">
      <c r="A16" s="201" t="s">
        <v>283</v>
      </c>
      <c r="B16" s="201" t="s">
        <v>284</v>
      </c>
      <c r="C16" s="200">
        <v>804.78</v>
      </c>
      <c r="D16" s="81"/>
      <c r="E16" s="76">
        <v>0</v>
      </c>
      <c r="F16" s="74"/>
    </row>
    <row r="17" spans="1:6" x14ac:dyDescent="0.2">
      <c r="A17" s="201" t="s">
        <v>285</v>
      </c>
      <c r="B17" s="201" t="s">
        <v>1027</v>
      </c>
      <c r="C17" s="200">
        <v>1344.06</v>
      </c>
      <c r="D17" s="81"/>
      <c r="E17" s="76">
        <v>0</v>
      </c>
      <c r="F17" s="74"/>
    </row>
    <row r="18" spans="1:6" ht="13.5" thickBot="1" x14ac:dyDescent="0.25">
      <c r="A18" s="201" t="s">
        <v>286</v>
      </c>
      <c r="B18" s="201" t="s">
        <v>1028</v>
      </c>
      <c r="C18" s="200">
        <v>1367.03</v>
      </c>
      <c r="D18" s="85"/>
      <c r="E18" s="76">
        <v>0</v>
      </c>
      <c r="F18" s="74"/>
    </row>
    <row r="19" spans="1:6" x14ac:dyDescent="0.2">
      <c r="A19" s="86"/>
      <c r="B19" s="80"/>
      <c r="F19" s="74"/>
    </row>
    <row r="20" spans="1:6" ht="15.75" thickBot="1" x14ac:dyDescent="0.3">
      <c r="A20" s="87" t="s">
        <v>287</v>
      </c>
      <c r="B20" s="80"/>
      <c r="D20" s="78"/>
      <c r="F20" s="74"/>
    </row>
    <row r="21" spans="1:6" x14ac:dyDescent="0.2">
      <c r="A21" s="201">
        <v>50120</v>
      </c>
      <c r="B21" s="201" t="s">
        <v>288</v>
      </c>
      <c r="C21" s="200">
        <v>6.32</v>
      </c>
      <c r="D21" s="79"/>
      <c r="E21" s="76">
        <v>0.19</v>
      </c>
      <c r="F21" s="74"/>
    </row>
    <row r="22" spans="1:6" x14ac:dyDescent="0.2">
      <c r="A22" s="201" t="s">
        <v>289</v>
      </c>
      <c r="B22" s="201" t="s">
        <v>290</v>
      </c>
      <c r="C22" s="200">
        <v>1.19</v>
      </c>
      <c r="D22" s="81"/>
      <c r="E22" s="76">
        <v>0</v>
      </c>
      <c r="F22" s="74"/>
    </row>
    <row r="23" spans="1:6" x14ac:dyDescent="0.2">
      <c r="A23" s="201">
        <v>50125</v>
      </c>
      <c r="B23" s="201" t="s">
        <v>291</v>
      </c>
      <c r="C23" s="200">
        <v>1.8</v>
      </c>
      <c r="D23" s="81"/>
      <c r="E23" s="76">
        <v>0.03</v>
      </c>
      <c r="F23" s="74"/>
    </row>
    <row r="24" spans="1:6" x14ac:dyDescent="0.2">
      <c r="A24" s="201">
        <v>50130</v>
      </c>
      <c r="B24" s="201" t="s">
        <v>292</v>
      </c>
      <c r="C24" s="200">
        <v>2.64</v>
      </c>
      <c r="D24" s="81"/>
      <c r="E24" s="76">
        <v>0.08</v>
      </c>
      <c r="F24" s="74"/>
    </row>
    <row r="25" spans="1:6" x14ac:dyDescent="0.2">
      <c r="A25" s="201">
        <v>50131</v>
      </c>
      <c r="B25" s="201" t="s">
        <v>293</v>
      </c>
      <c r="C25" s="200">
        <v>6.08</v>
      </c>
      <c r="D25" s="81"/>
      <c r="E25" s="76">
        <v>0.21</v>
      </c>
      <c r="F25" s="74"/>
    </row>
    <row r="26" spans="1:6" x14ac:dyDescent="0.2">
      <c r="A26" s="201">
        <v>50132</v>
      </c>
      <c r="B26" s="201" t="s">
        <v>294</v>
      </c>
      <c r="C26" s="200">
        <v>40.299999999999997</v>
      </c>
      <c r="D26" s="81"/>
      <c r="E26" s="76">
        <v>0.34399999999999997</v>
      </c>
      <c r="F26" s="74"/>
    </row>
    <row r="27" spans="1:6" x14ac:dyDescent="0.2">
      <c r="A27" s="201">
        <v>50134</v>
      </c>
      <c r="B27" s="201" t="s">
        <v>295</v>
      </c>
      <c r="C27" s="200">
        <v>1.3</v>
      </c>
      <c r="D27" s="81"/>
      <c r="E27" s="76">
        <v>0.02</v>
      </c>
      <c r="F27" s="74"/>
    </row>
    <row r="28" spans="1:6" x14ac:dyDescent="0.2">
      <c r="A28" s="201">
        <v>50135</v>
      </c>
      <c r="B28" s="201" t="s">
        <v>296</v>
      </c>
      <c r="C28" s="200">
        <v>1.8</v>
      </c>
      <c r="D28" s="81"/>
      <c r="E28" s="76">
        <v>0.03</v>
      </c>
      <c r="F28" s="74"/>
    </row>
    <row r="29" spans="1:6" x14ac:dyDescent="0.2">
      <c r="A29" s="201">
        <v>50136</v>
      </c>
      <c r="B29" s="201" t="s">
        <v>297</v>
      </c>
      <c r="C29" s="200">
        <v>3.59</v>
      </c>
      <c r="D29" s="81"/>
      <c r="E29" s="76">
        <v>0.06</v>
      </c>
      <c r="F29" s="74"/>
    </row>
    <row r="30" spans="1:6" x14ac:dyDescent="0.2">
      <c r="A30" s="201">
        <v>50137</v>
      </c>
      <c r="B30" s="201" t="s">
        <v>298</v>
      </c>
      <c r="C30" s="200">
        <v>8.8000000000000007</v>
      </c>
      <c r="D30" s="81"/>
      <c r="E30" s="76">
        <v>0.113</v>
      </c>
      <c r="F30" s="74"/>
    </row>
    <row r="31" spans="1:6" x14ac:dyDescent="0.2">
      <c r="A31" s="201">
        <v>50138</v>
      </c>
      <c r="B31" s="201" t="s">
        <v>299</v>
      </c>
      <c r="C31" s="200">
        <v>24.51</v>
      </c>
      <c r="D31" s="81"/>
      <c r="E31" s="76">
        <v>0.26900000000000002</v>
      </c>
      <c r="F31" s="74"/>
    </row>
    <row r="32" spans="1:6" x14ac:dyDescent="0.2">
      <c r="A32" s="201">
        <v>50604</v>
      </c>
      <c r="B32" s="201" t="s">
        <v>300</v>
      </c>
      <c r="C32" s="200">
        <v>7.93</v>
      </c>
      <c r="D32" s="81"/>
      <c r="E32" s="76">
        <v>0.16</v>
      </c>
      <c r="F32" s="74"/>
    </row>
    <row r="33" spans="1:6" x14ac:dyDescent="0.2">
      <c r="A33" s="201">
        <v>50605</v>
      </c>
      <c r="B33" s="201" t="s">
        <v>301</v>
      </c>
      <c r="C33" s="200">
        <v>21</v>
      </c>
      <c r="D33" s="81"/>
      <c r="E33" s="76">
        <v>0.31</v>
      </c>
      <c r="F33" s="74"/>
    </row>
    <row r="34" spans="1:6" x14ac:dyDescent="0.2">
      <c r="A34" s="201">
        <v>50606</v>
      </c>
      <c r="B34" s="201" t="s">
        <v>302</v>
      </c>
      <c r="C34" s="200">
        <v>19.170000000000002</v>
      </c>
      <c r="D34" s="81"/>
      <c r="E34" s="76">
        <v>0.35</v>
      </c>
      <c r="F34" s="74"/>
    </row>
    <row r="35" spans="1:6" x14ac:dyDescent="0.2">
      <c r="A35" s="201">
        <v>50607</v>
      </c>
      <c r="B35" s="201" t="s">
        <v>303</v>
      </c>
      <c r="C35" s="200">
        <v>12.36</v>
      </c>
      <c r="D35" s="81"/>
      <c r="E35" s="76">
        <v>0.24</v>
      </c>
      <c r="F35" s="74"/>
    </row>
    <row r="36" spans="1:6" x14ac:dyDescent="0.2">
      <c r="A36" s="201">
        <v>50609</v>
      </c>
      <c r="B36" s="201" t="s">
        <v>304</v>
      </c>
      <c r="C36" s="200">
        <v>2.4500000000000002</v>
      </c>
      <c r="D36" s="81"/>
      <c r="E36" s="76">
        <v>6.9000000000000006E-2</v>
      </c>
      <c r="F36" s="74"/>
    </row>
    <row r="37" spans="1:6" x14ac:dyDescent="0.2">
      <c r="A37" s="201">
        <v>50610</v>
      </c>
      <c r="B37" s="201" t="s">
        <v>305</v>
      </c>
      <c r="C37" s="200">
        <v>1.72</v>
      </c>
      <c r="D37" s="81"/>
      <c r="E37" s="76">
        <v>0.04</v>
      </c>
      <c r="F37" s="74"/>
    </row>
    <row r="38" spans="1:6" x14ac:dyDescent="0.2">
      <c r="A38" s="201">
        <v>50611</v>
      </c>
      <c r="B38" s="201" t="s">
        <v>306</v>
      </c>
      <c r="C38" s="200">
        <v>4.37</v>
      </c>
      <c r="D38" s="81"/>
      <c r="E38" s="76">
        <v>0.09</v>
      </c>
      <c r="F38" s="74"/>
    </row>
    <row r="39" spans="1:6" x14ac:dyDescent="0.2">
      <c r="A39" s="201">
        <v>50612</v>
      </c>
      <c r="B39" s="201" t="s">
        <v>307</v>
      </c>
      <c r="C39" s="200">
        <v>5.3</v>
      </c>
      <c r="D39" s="81"/>
      <c r="E39" s="76">
        <v>0.09</v>
      </c>
      <c r="F39" s="74"/>
    </row>
    <row r="40" spans="1:6" x14ac:dyDescent="0.2">
      <c r="A40" s="201">
        <v>50613</v>
      </c>
      <c r="B40" s="201" t="s">
        <v>308</v>
      </c>
      <c r="C40" s="200">
        <v>7.19</v>
      </c>
      <c r="D40" s="81"/>
      <c r="E40" s="76">
        <v>0.16</v>
      </c>
      <c r="F40" s="74"/>
    </row>
    <row r="41" spans="1:6" x14ac:dyDescent="0.2">
      <c r="A41" s="201">
        <v>50614</v>
      </c>
      <c r="B41" s="201" t="s">
        <v>309</v>
      </c>
      <c r="C41" s="200">
        <v>10.34</v>
      </c>
      <c r="D41" s="81"/>
      <c r="E41" s="76">
        <v>0.2</v>
      </c>
      <c r="F41" s="74"/>
    </row>
    <row r="42" spans="1:6" x14ac:dyDescent="0.2">
      <c r="A42" s="201">
        <v>50615</v>
      </c>
      <c r="B42" s="201" t="s">
        <v>310</v>
      </c>
      <c r="C42" s="200">
        <v>2.65</v>
      </c>
      <c r="D42" s="81"/>
      <c r="E42" s="76">
        <v>7.0000000000000007E-2</v>
      </c>
      <c r="F42" s="74"/>
    </row>
    <row r="43" spans="1:6" x14ac:dyDescent="0.2">
      <c r="A43" s="201">
        <v>50616</v>
      </c>
      <c r="B43" s="201" t="s">
        <v>1029</v>
      </c>
      <c r="C43" s="200">
        <v>4.59</v>
      </c>
      <c r="D43" s="81"/>
      <c r="E43" s="76">
        <v>0.11</v>
      </c>
      <c r="F43" s="74"/>
    </row>
    <row r="44" spans="1:6" x14ac:dyDescent="0.2">
      <c r="A44" s="201">
        <v>50617</v>
      </c>
      <c r="B44" s="201" t="s">
        <v>311</v>
      </c>
      <c r="C44" s="200">
        <v>10.67</v>
      </c>
      <c r="D44" s="81"/>
      <c r="E44" s="76">
        <v>0.23</v>
      </c>
      <c r="F44" s="74"/>
    </row>
    <row r="45" spans="1:6" x14ac:dyDescent="0.2">
      <c r="A45" s="201">
        <v>50618</v>
      </c>
      <c r="B45" s="201" t="s">
        <v>312</v>
      </c>
      <c r="C45" s="200">
        <v>5.12</v>
      </c>
      <c r="D45" s="81"/>
      <c r="E45" s="76">
        <v>0.11</v>
      </c>
      <c r="F45" s="74"/>
    </row>
    <row r="46" spans="1:6" x14ac:dyDescent="0.2">
      <c r="A46" s="201">
        <v>50619</v>
      </c>
      <c r="B46" s="201" t="s">
        <v>313</v>
      </c>
      <c r="C46" s="200">
        <v>11.58</v>
      </c>
      <c r="D46" s="81"/>
      <c r="E46" s="76">
        <v>0.25</v>
      </c>
      <c r="F46" s="74"/>
    </row>
    <row r="47" spans="1:6" x14ac:dyDescent="0.2">
      <c r="A47" s="201">
        <v>50620</v>
      </c>
      <c r="B47" s="201" t="s">
        <v>314</v>
      </c>
      <c r="C47" s="200">
        <v>7.9</v>
      </c>
      <c r="D47" s="81"/>
      <c r="E47" s="76">
        <v>0.15</v>
      </c>
      <c r="F47" s="74"/>
    </row>
    <row r="48" spans="1:6" x14ac:dyDescent="0.2">
      <c r="A48" s="201">
        <v>50621</v>
      </c>
      <c r="B48" s="201" t="s">
        <v>315</v>
      </c>
      <c r="C48" s="200">
        <v>17.5</v>
      </c>
      <c r="D48" s="81"/>
      <c r="E48" s="76">
        <v>0.43</v>
      </c>
      <c r="F48" s="74"/>
    </row>
    <row r="49" spans="1:6" x14ac:dyDescent="0.2">
      <c r="A49" s="201">
        <v>50622</v>
      </c>
      <c r="B49" s="201" t="s">
        <v>316</v>
      </c>
      <c r="C49" s="200">
        <v>16.399999999999999</v>
      </c>
      <c r="D49" s="81"/>
      <c r="E49" s="76">
        <v>0.25</v>
      </c>
      <c r="F49" s="74"/>
    </row>
    <row r="50" spans="1:6" x14ac:dyDescent="0.2">
      <c r="A50" s="201">
        <v>50702</v>
      </c>
      <c r="B50" s="201" t="s">
        <v>317</v>
      </c>
      <c r="C50" s="200">
        <v>10.52</v>
      </c>
      <c r="D50" s="81"/>
      <c r="E50" s="76">
        <v>0</v>
      </c>
      <c r="F50" s="74"/>
    </row>
    <row r="51" spans="1:6" x14ac:dyDescent="0.2">
      <c r="A51" s="201">
        <v>50703</v>
      </c>
      <c r="B51" s="201" t="s">
        <v>318</v>
      </c>
      <c r="C51" s="200">
        <v>5.29</v>
      </c>
      <c r="D51" s="81"/>
      <c r="E51" s="76">
        <v>0</v>
      </c>
      <c r="F51" s="74"/>
    </row>
    <row r="52" spans="1:6" x14ac:dyDescent="0.2">
      <c r="A52" s="201">
        <v>50704</v>
      </c>
      <c r="B52" s="201" t="s">
        <v>319</v>
      </c>
      <c r="C52" s="200">
        <v>15.44</v>
      </c>
      <c r="D52" s="81"/>
      <c r="E52" s="76">
        <v>0.77500000000000002</v>
      </c>
      <c r="F52" s="74"/>
    </row>
    <row r="53" spans="1:6" x14ac:dyDescent="0.2">
      <c r="A53" s="201">
        <v>50705</v>
      </c>
      <c r="B53" s="201" t="s">
        <v>320</v>
      </c>
      <c r="C53" s="200">
        <v>48.79</v>
      </c>
      <c r="D53" s="81"/>
      <c r="E53" s="76">
        <v>0.77500000000000002</v>
      </c>
      <c r="F53" s="74"/>
    </row>
    <row r="54" spans="1:6" x14ac:dyDescent="0.2">
      <c r="A54" s="201">
        <v>50706</v>
      </c>
      <c r="B54" s="201" t="s">
        <v>321</v>
      </c>
      <c r="C54" s="200">
        <v>60.38</v>
      </c>
      <c r="D54" s="81"/>
      <c r="E54" s="76">
        <v>0.77500000000000002</v>
      </c>
      <c r="F54" s="74"/>
    </row>
    <row r="55" spans="1:6" x14ac:dyDescent="0.2">
      <c r="A55" s="201">
        <v>50707</v>
      </c>
      <c r="B55" s="201" t="s">
        <v>322</v>
      </c>
      <c r="C55" s="200">
        <v>27.34</v>
      </c>
      <c r="D55" s="81"/>
      <c r="E55" s="76">
        <v>0.58099999999999996</v>
      </c>
      <c r="F55" s="74"/>
    </row>
    <row r="56" spans="1:6" x14ac:dyDescent="0.2">
      <c r="A56" s="201">
        <v>50708</v>
      </c>
      <c r="B56" s="201" t="s">
        <v>323</v>
      </c>
      <c r="C56" s="200">
        <v>33.450000000000003</v>
      </c>
      <c r="D56" s="81"/>
      <c r="E56" s="76">
        <v>0.66300000000000003</v>
      </c>
      <c r="F56" s="74"/>
    </row>
    <row r="57" spans="1:6" x14ac:dyDescent="0.2">
      <c r="A57" s="201">
        <v>50709</v>
      </c>
      <c r="B57" s="201" t="s">
        <v>324</v>
      </c>
      <c r="C57" s="200">
        <v>10.09</v>
      </c>
      <c r="D57" s="81"/>
      <c r="E57" s="76">
        <v>0.2</v>
      </c>
      <c r="F57" s="74"/>
    </row>
    <row r="58" spans="1:6" x14ac:dyDescent="0.2">
      <c r="A58" s="201">
        <v>50710</v>
      </c>
      <c r="B58" s="201" t="s">
        <v>325</v>
      </c>
      <c r="C58" s="200">
        <v>12.84</v>
      </c>
      <c r="D58" s="81"/>
      <c r="E58" s="76">
        <v>0.77500000000000002</v>
      </c>
      <c r="F58" s="74"/>
    </row>
    <row r="59" spans="1:6" x14ac:dyDescent="0.2">
      <c r="A59" s="201">
        <v>50711</v>
      </c>
      <c r="B59" s="201" t="s">
        <v>326</v>
      </c>
      <c r="C59" s="200">
        <v>13.04</v>
      </c>
      <c r="D59" s="81"/>
      <c r="E59" s="76">
        <v>0.3</v>
      </c>
      <c r="F59" s="74"/>
    </row>
    <row r="60" spans="1:6" x14ac:dyDescent="0.2">
      <c r="A60" s="201">
        <v>50712</v>
      </c>
      <c r="B60" s="201" t="s">
        <v>327</v>
      </c>
      <c r="C60" s="200">
        <v>5.03</v>
      </c>
      <c r="D60" s="81"/>
      <c r="E60" s="76">
        <v>0.11</v>
      </c>
      <c r="F60" s="74"/>
    </row>
    <row r="61" spans="1:6" x14ac:dyDescent="0.2">
      <c r="A61" s="201">
        <v>50713</v>
      </c>
      <c r="B61" s="201" t="s">
        <v>328</v>
      </c>
      <c r="C61" s="200">
        <v>6.9</v>
      </c>
      <c r="D61" s="81"/>
      <c r="E61" s="76">
        <v>0.15</v>
      </c>
      <c r="F61" s="74"/>
    </row>
    <row r="62" spans="1:6" x14ac:dyDescent="0.2">
      <c r="A62" s="201">
        <v>50714</v>
      </c>
      <c r="B62" s="201" t="s">
        <v>329</v>
      </c>
      <c r="C62" s="200">
        <v>5.87</v>
      </c>
      <c r="D62" s="81"/>
      <c r="E62" s="76">
        <v>0.18</v>
      </c>
      <c r="F62" s="74"/>
    </row>
    <row r="63" spans="1:6" x14ac:dyDescent="0.2">
      <c r="A63" s="201">
        <v>50715</v>
      </c>
      <c r="B63" s="201" t="s">
        <v>1030</v>
      </c>
      <c r="C63" s="200">
        <v>2.37</v>
      </c>
      <c r="D63" s="81"/>
      <c r="E63" s="76">
        <v>0.05</v>
      </c>
      <c r="F63" s="74"/>
    </row>
    <row r="64" spans="1:6" x14ac:dyDescent="0.2">
      <c r="A64" s="201">
        <v>50716</v>
      </c>
      <c r="B64" s="201" t="s">
        <v>1031</v>
      </c>
      <c r="C64" s="200">
        <v>3.28</v>
      </c>
      <c r="D64" s="81"/>
      <c r="E64" s="76">
        <v>0.08</v>
      </c>
      <c r="F64" s="74"/>
    </row>
    <row r="65" spans="1:6" x14ac:dyDescent="0.2">
      <c r="A65" s="201">
        <v>50717</v>
      </c>
      <c r="B65" s="201" t="s">
        <v>330</v>
      </c>
      <c r="C65" s="200">
        <v>1.7</v>
      </c>
      <c r="D65" s="81"/>
      <c r="E65" s="76">
        <v>0.03</v>
      </c>
      <c r="F65" s="74"/>
    </row>
    <row r="66" spans="1:6" x14ac:dyDescent="0.2">
      <c r="A66" s="201">
        <v>50750</v>
      </c>
      <c r="B66" s="201" t="s">
        <v>331</v>
      </c>
      <c r="C66" s="200">
        <v>14.32</v>
      </c>
      <c r="D66" s="81"/>
      <c r="E66" s="76">
        <v>0.62</v>
      </c>
      <c r="F66" s="74"/>
    </row>
    <row r="67" spans="1:6" x14ac:dyDescent="0.2">
      <c r="A67" s="201">
        <v>50810</v>
      </c>
      <c r="B67" s="201" t="s">
        <v>332</v>
      </c>
      <c r="C67" s="200">
        <v>3.31</v>
      </c>
      <c r="D67" s="81"/>
      <c r="E67" s="76">
        <v>0.08</v>
      </c>
      <c r="F67" s="74"/>
    </row>
    <row r="68" spans="1:6" x14ac:dyDescent="0.2">
      <c r="A68" s="201">
        <v>50811</v>
      </c>
      <c r="B68" s="201" t="s">
        <v>333</v>
      </c>
      <c r="C68" s="200">
        <v>7.23</v>
      </c>
      <c r="D68" s="81"/>
      <c r="E68" s="76">
        <v>0.08</v>
      </c>
      <c r="F68" s="74"/>
    </row>
    <row r="69" spans="1:6" x14ac:dyDescent="0.2">
      <c r="A69" s="201">
        <v>50812</v>
      </c>
      <c r="B69" s="201" t="s">
        <v>334</v>
      </c>
      <c r="C69" s="200">
        <v>9.2799999999999994</v>
      </c>
      <c r="D69" s="81"/>
      <c r="E69" s="76">
        <v>0.09</v>
      </c>
      <c r="F69" s="74"/>
    </row>
    <row r="70" spans="1:6" x14ac:dyDescent="0.2">
      <c r="A70" s="201">
        <v>50813</v>
      </c>
      <c r="B70" s="201" t="s">
        <v>335</v>
      </c>
      <c r="C70" s="200">
        <v>20.32</v>
      </c>
      <c r="D70" s="81"/>
      <c r="E70" s="76">
        <v>0.14000000000000001</v>
      </c>
      <c r="F70" s="74"/>
    </row>
    <row r="71" spans="1:6" x14ac:dyDescent="0.2">
      <c r="A71" s="201">
        <v>50860</v>
      </c>
      <c r="B71" s="201" t="s">
        <v>336</v>
      </c>
      <c r="C71" s="200">
        <v>4.12</v>
      </c>
      <c r="D71" s="81"/>
      <c r="E71" s="76">
        <v>8.7999999999999995E-2</v>
      </c>
      <c r="F71" s="74"/>
    </row>
    <row r="72" spans="1:6" x14ac:dyDescent="0.2">
      <c r="A72" s="201">
        <v>50861</v>
      </c>
      <c r="B72" s="201" t="s">
        <v>337</v>
      </c>
      <c r="C72" s="200">
        <v>3.01</v>
      </c>
      <c r="D72" s="81"/>
      <c r="E72" s="76">
        <v>6.3E-2</v>
      </c>
      <c r="F72" s="74"/>
    </row>
    <row r="73" spans="1:6" x14ac:dyDescent="0.2">
      <c r="A73" s="201">
        <v>50862</v>
      </c>
      <c r="B73" s="201" t="s">
        <v>338</v>
      </c>
      <c r="C73" s="200">
        <v>5.87</v>
      </c>
      <c r="D73" s="81"/>
      <c r="E73" s="76">
        <v>8.7999999999999995E-2</v>
      </c>
      <c r="F73" s="74"/>
    </row>
    <row r="74" spans="1:6" x14ac:dyDescent="0.2">
      <c r="A74" s="201">
        <v>50863</v>
      </c>
      <c r="B74" s="201" t="s">
        <v>339</v>
      </c>
      <c r="C74" s="200">
        <v>8.4600000000000009</v>
      </c>
      <c r="D74" s="81"/>
      <c r="E74" s="76">
        <v>0.18099999999999999</v>
      </c>
      <c r="F74" s="74"/>
    </row>
    <row r="75" spans="1:6" x14ac:dyDescent="0.2">
      <c r="A75" s="201">
        <v>50864</v>
      </c>
      <c r="B75" s="201" t="s">
        <v>340</v>
      </c>
      <c r="C75" s="200">
        <v>10.46</v>
      </c>
      <c r="D75" s="81"/>
      <c r="E75" s="76">
        <v>4.3999999999999997E-2</v>
      </c>
      <c r="F75" s="74"/>
    </row>
    <row r="76" spans="1:6" x14ac:dyDescent="0.2">
      <c r="A76" s="201">
        <v>50870</v>
      </c>
      <c r="B76" s="201" t="s">
        <v>341</v>
      </c>
      <c r="C76" s="200">
        <v>3.65</v>
      </c>
      <c r="D76" s="81"/>
      <c r="E76" s="76">
        <v>6.3E-2</v>
      </c>
      <c r="F76" s="74"/>
    </row>
    <row r="77" spans="1:6" x14ac:dyDescent="0.2">
      <c r="A77" s="201">
        <v>50871</v>
      </c>
      <c r="B77" s="201" t="s">
        <v>342</v>
      </c>
      <c r="C77" s="200">
        <v>7.94</v>
      </c>
      <c r="D77" s="81"/>
      <c r="E77" s="76">
        <v>6.3E-2</v>
      </c>
      <c r="F77" s="74"/>
    </row>
    <row r="78" spans="1:6" x14ac:dyDescent="0.2">
      <c r="A78" s="201">
        <v>50872</v>
      </c>
      <c r="B78" s="201" t="s">
        <v>343</v>
      </c>
      <c r="C78" s="200">
        <v>7.15</v>
      </c>
      <c r="D78" s="81"/>
      <c r="E78" s="76">
        <v>8.7999999999999995E-2</v>
      </c>
      <c r="F78" s="74"/>
    </row>
    <row r="79" spans="1:6" x14ac:dyDescent="0.2">
      <c r="A79" s="201">
        <v>50873</v>
      </c>
      <c r="B79" s="201" t="s">
        <v>344</v>
      </c>
      <c r="C79" s="75">
        <v>12.94</v>
      </c>
      <c r="D79" s="81"/>
      <c r="E79" s="76">
        <v>0.156</v>
      </c>
      <c r="F79" s="74"/>
    </row>
    <row r="80" spans="1:6" x14ac:dyDescent="0.2">
      <c r="A80" s="201">
        <v>50877</v>
      </c>
      <c r="B80" s="201" t="s">
        <v>345</v>
      </c>
      <c r="C80" s="75">
        <v>9.4</v>
      </c>
      <c r="D80" s="81"/>
      <c r="E80" s="76">
        <v>0.77500000000000002</v>
      </c>
      <c r="F80" s="74"/>
    </row>
    <row r="81" spans="1:6" x14ac:dyDescent="0.2">
      <c r="A81" s="201">
        <v>50878</v>
      </c>
      <c r="B81" s="201" t="s">
        <v>346</v>
      </c>
      <c r="C81" s="75">
        <v>18.89</v>
      </c>
      <c r="D81" s="81"/>
      <c r="E81" s="76">
        <v>0.76900000000000002</v>
      </c>
      <c r="F81" s="74"/>
    </row>
    <row r="82" spans="1:6" x14ac:dyDescent="0.2">
      <c r="A82" s="201">
        <v>50879</v>
      </c>
      <c r="B82" s="201" t="s">
        <v>347</v>
      </c>
      <c r="C82" s="75">
        <v>16.71</v>
      </c>
      <c r="D82" s="81"/>
      <c r="E82" s="76">
        <v>0.86899999999999999</v>
      </c>
      <c r="F82" s="74"/>
    </row>
    <row r="83" spans="1:6" x14ac:dyDescent="0.2">
      <c r="A83" s="201">
        <v>50880</v>
      </c>
      <c r="B83" s="201" t="s">
        <v>348</v>
      </c>
      <c r="C83" s="75">
        <v>22.79</v>
      </c>
      <c r="D83" s="81"/>
      <c r="E83" s="76">
        <v>0.60599999999999998</v>
      </c>
      <c r="F83" s="74"/>
    </row>
    <row r="84" spans="1:6" x14ac:dyDescent="0.2">
      <c r="A84" s="201">
        <v>50883</v>
      </c>
      <c r="B84" s="201" t="s">
        <v>349</v>
      </c>
      <c r="C84" s="75">
        <v>70.48</v>
      </c>
      <c r="D84" s="81"/>
      <c r="E84" s="76">
        <v>2.5249999999999999</v>
      </c>
      <c r="F84" s="74"/>
    </row>
    <row r="85" spans="1:6" x14ac:dyDescent="0.2">
      <c r="A85" s="201">
        <v>50885</v>
      </c>
      <c r="B85" s="201" t="s">
        <v>350</v>
      </c>
      <c r="C85" s="75">
        <v>91.04</v>
      </c>
      <c r="D85" s="81"/>
      <c r="E85" s="76">
        <v>3.3</v>
      </c>
      <c r="F85" s="74"/>
    </row>
    <row r="86" spans="1:6" x14ac:dyDescent="0.2">
      <c r="A86" s="201">
        <v>50910</v>
      </c>
      <c r="B86" s="201" t="s">
        <v>351</v>
      </c>
      <c r="C86" s="75">
        <v>6.44</v>
      </c>
      <c r="D86" s="81"/>
      <c r="E86" s="76">
        <v>0.17</v>
      </c>
      <c r="F86" s="74"/>
    </row>
    <row r="87" spans="1:6" x14ac:dyDescent="0.2">
      <c r="A87" s="201">
        <v>50911</v>
      </c>
      <c r="B87" s="201" t="s">
        <v>352</v>
      </c>
      <c r="C87" s="75">
        <v>10.27</v>
      </c>
      <c r="D87" s="81"/>
      <c r="E87" s="76">
        <v>0.22</v>
      </c>
      <c r="F87" s="74"/>
    </row>
    <row r="88" spans="1:6" x14ac:dyDescent="0.2">
      <c r="A88" s="201">
        <v>50912</v>
      </c>
      <c r="B88" s="201" t="s">
        <v>353</v>
      </c>
      <c r="C88" s="75">
        <v>13.83</v>
      </c>
      <c r="D88" s="81"/>
      <c r="E88" s="76">
        <v>0.43</v>
      </c>
      <c r="F88" s="74"/>
    </row>
    <row r="89" spans="1:6" x14ac:dyDescent="0.2">
      <c r="A89" s="201">
        <v>50913</v>
      </c>
      <c r="B89" s="201" t="s">
        <v>354</v>
      </c>
      <c r="C89" s="75">
        <v>18.2</v>
      </c>
      <c r="D89" s="81"/>
      <c r="E89" s="76">
        <v>0.53100000000000003</v>
      </c>
      <c r="F89" s="74"/>
    </row>
    <row r="90" spans="1:6" x14ac:dyDescent="0.2">
      <c r="A90" s="201">
        <v>50914</v>
      </c>
      <c r="B90" s="201" t="s">
        <v>355</v>
      </c>
      <c r="C90" s="75">
        <v>32.28</v>
      </c>
      <c r="D90" s="81"/>
      <c r="E90" s="76">
        <v>0.88800000000000001</v>
      </c>
      <c r="F90" s="74"/>
    </row>
    <row r="91" spans="1:6" x14ac:dyDescent="0.2">
      <c r="A91" s="201">
        <v>90120</v>
      </c>
      <c r="B91" s="201" t="s">
        <v>356</v>
      </c>
      <c r="C91" s="200">
        <v>12</v>
      </c>
      <c r="D91" s="81"/>
      <c r="E91" s="76">
        <v>0.47</v>
      </c>
      <c r="F91" s="74"/>
    </row>
    <row r="92" spans="1:6" x14ac:dyDescent="0.2">
      <c r="A92" s="201">
        <v>90220</v>
      </c>
      <c r="B92" s="201" t="s">
        <v>357</v>
      </c>
      <c r="C92" s="200">
        <v>12</v>
      </c>
      <c r="D92" s="81"/>
      <c r="E92" s="76">
        <v>0.48</v>
      </c>
      <c r="F92" s="74"/>
    </row>
    <row r="93" spans="1:6" x14ac:dyDescent="0.2">
      <c r="A93" s="82" t="s">
        <v>358</v>
      </c>
      <c r="B93" s="80" t="s">
        <v>359</v>
      </c>
      <c r="C93" s="75">
        <v>0</v>
      </c>
      <c r="D93" s="81"/>
      <c r="E93" s="76">
        <v>0</v>
      </c>
      <c r="F93" s="74"/>
    </row>
    <row r="94" spans="1:6" x14ac:dyDescent="0.2">
      <c r="A94" s="82" t="s">
        <v>360</v>
      </c>
      <c r="B94" s="80" t="s">
        <v>361</v>
      </c>
      <c r="C94" s="75">
        <v>45.41</v>
      </c>
      <c r="D94" s="81"/>
      <c r="E94" s="76">
        <v>0</v>
      </c>
      <c r="F94" s="74"/>
    </row>
    <row r="95" spans="1:6" x14ac:dyDescent="0.2">
      <c r="A95" s="82" t="s">
        <v>362</v>
      </c>
      <c r="B95" s="80" t="s">
        <v>363</v>
      </c>
      <c r="C95" s="75">
        <v>29.48</v>
      </c>
      <c r="D95" s="81"/>
      <c r="E95" s="76">
        <v>0</v>
      </c>
      <c r="F95" s="74"/>
    </row>
    <row r="96" spans="1:6" x14ac:dyDescent="0.2">
      <c r="A96" s="82" t="s">
        <v>364</v>
      </c>
      <c r="B96" s="80" t="s">
        <v>365</v>
      </c>
      <c r="C96" s="75">
        <v>21.04</v>
      </c>
      <c r="D96" s="81"/>
      <c r="E96" s="76">
        <v>0</v>
      </c>
      <c r="F96" s="74"/>
    </row>
    <row r="97" spans="1:6" x14ac:dyDescent="0.2">
      <c r="A97" s="82" t="s">
        <v>366</v>
      </c>
      <c r="B97" s="80" t="s">
        <v>367</v>
      </c>
      <c r="C97" s="75">
        <v>50.96</v>
      </c>
      <c r="D97" s="81"/>
      <c r="E97" s="76">
        <v>0</v>
      </c>
      <c r="F97" s="74"/>
    </row>
    <row r="98" spans="1:6" x14ac:dyDescent="0.2">
      <c r="A98" s="82" t="s">
        <v>368</v>
      </c>
      <c r="B98" s="80" t="s">
        <v>369</v>
      </c>
      <c r="C98" s="75">
        <v>18.43</v>
      </c>
      <c r="D98" s="81"/>
      <c r="E98" s="76">
        <v>0</v>
      </c>
      <c r="F98" s="74"/>
    </row>
    <row r="99" spans="1:6" x14ac:dyDescent="0.2">
      <c r="A99" s="82" t="s">
        <v>370</v>
      </c>
      <c r="B99" s="80" t="s">
        <v>371</v>
      </c>
      <c r="C99" s="75">
        <v>81.31</v>
      </c>
      <c r="D99" s="81"/>
      <c r="E99" s="76">
        <v>0</v>
      </c>
      <c r="F99" s="74"/>
    </row>
    <row r="100" spans="1:6" x14ac:dyDescent="0.2">
      <c r="A100" s="82" t="s">
        <v>372</v>
      </c>
      <c r="B100" s="80" t="s">
        <v>373</v>
      </c>
      <c r="C100" s="75">
        <v>199.64</v>
      </c>
      <c r="D100" s="81"/>
      <c r="E100" s="76">
        <v>0</v>
      </c>
      <c r="F100" s="74"/>
    </row>
    <row r="101" spans="1:6" x14ac:dyDescent="0.2">
      <c r="A101" s="82" t="s">
        <v>374</v>
      </c>
      <c r="B101" s="80" t="s">
        <v>375</v>
      </c>
      <c r="C101" s="75">
        <v>237.83</v>
      </c>
      <c r="D101" s="81"/>
      <c r="E101" s="76">
        <v>0</v>
      </c>
      <c r="F101" s="74"/>
    </row>
    <row r="102" spans="1:6" x14ac:dyDescent="0.2">
      <c r="A102" s="82" t="s">
        <v>376</v>
      </c>
      <c r="B102" s="80" t="s">
        <v>377</v>
      </c>
      <c r="C102" s="75">
        <v>208.43</v>
      </c>
      <c r="D102" s="81"/>
      <c r="E102" s="76">
        <v>0</v>
      </c>
      <c r="F102" s="74"/>
    </row>
    <row r="103" spans="1:6" x14ac:dyDescent="0.2">
      <c r="A103" s="82" t="s">
        <v>378</v>
      </c>
      <c r="B103" s="80" t="s">
        <v>379</v>
      </c>
      <c r="C103" s="75">
        <v>348.68</v>
      </c>
      <c r="D103" s="81"/>
      <c r="E103" s="76">
        <v>0</v>
      </c>
      <c r="F103" s="74"/>
    </row>
    <row r="104" spans="1:6" x14ac:dyDescent="0.2">
      <c r="A104" s="82" t="s">
        <v>380</v>
      </c>
      <c r="B104" s="80" t="s">
        <v>381</v>
      </c>
      <c r="C104" s="75">
        <v>423.68</v>
      </c>
      <c r="D104" s="81"/>
      <c r="E104" s="76">
        <v>0</v>
      </c>
      <c r="F104" s="74"/>
    </row>
    <row r="105" spans="1:6" x14ac:dyDescent="0.2">
      <c r="A105" s="82" t="s">
        <v>382</v>
      </c>
      <c r="B105" s="80" t="s">
        <v>383</v>
      </c>
      <c r="C105" s="75">
        <v>380.1</v>
      </c>
      <c r="D105" s="81"/>
      <c r="E105" s="76">
        <v>0</v>
      </c>
      <c r="F105" s="74"/>
    </row>
    <row r="106" spans="1:6" x14ac:dyDescent="0.2">
      <c r="A106" s="82" t="s">
        <v>384</v>
      </c>
      <c r="B106" s="80" t="s">
        <v>385</v>
      </c>
      <c r="C106" s="75">
        <v>561.75</v>
      </c>
      <c r="D106" s="81"/>
      <c r="E106" s="76">
        <v>0</v>
      </c>
      <c r="F106" s="74"/>
    </row>
    <row r="107" spans="1:6" x14ac:dyDescent="0.2">
      <c r="A107" s="82" t="s">
        <v>386</v>
      </c>
      <c r="B107" s="80" t="s">
        <v>387</v>
      </c>
      <c r="C107" s="75">
        <v>600.6</v>
      </c>
      <c r="D107" s="81"/>
      <c r="E107" s="76">
        <v>0</v>
      </c>
      <c r="F107" s="74"/>
    </row>
    <row r="108" spans="1:6" x14ac:dyDescent="0.2">
      <c r="A108" s="201" t="s">
        <v>388</v>
      </c>
      <c r="B108" s="201" t="s">
        <v>389</v>
      </c>
      <c r="C108" s="200">
        <v>42.05</v>
      </c>
      <c r="D108" s="81"/>
      <c r="E108" s="76">
        <v>0.2</v>
      </c>
      <c r="F108" s="74"/>
    </row>
    <row r="109" spans="1:6" x14ac:dyDescent="0.2">
      <c r="A109" s="201" t="s">
        <v>390</v>
      </c>
      <c r="B109" s="201" t="s">
        <v>391</v>
      </c>
      <c r="C109" s="200">
        <v>60.07</v>
      </c>
      <c r="D109" s="81"/>
      <c r="E109" s="76">
        <v>0.2</v>
      </c>
      <c r="F109" s="74"/>
    </row>
    <row r="110" spans="1:6" x14ac:dyDescent="0.2">
      <c r="A110" s="201" t="s">
        <v>392</v>
      </c>
      <c r="B110" s="201" t="s">
        <v>393</v>
      </c>
      <c r="C110" s="200">
        <v>78.099999999999994</v>
      </c>
      <c r="D110" s="81"/>
      <c r="E110" s="76">
        <v>0.25</v>
      </c>
      <c r="F110" s="74"/>
    </row>
    <row r="111" spans="1:6" x14ac:dyDescent="0.2">
      <c r="A111" s="201" t="s">
        <v>394</v>
      </c>
      <c r="B111" s="201" t="s">
        <v>395</v>
      </c>
      <c r="C111" s="200">
        <v>120.16</v>
      </c>
      <c r="D111" s="81"/>
      <c r="E111" s="76">
        <v>0.33</v>
      </c>
      <c r="F111" s="74"/>
    </row>
    <row r="112" spans="1:6" x14ac:dyDescent="0.2">
      <c r="A112" s="201" t="s">
        <v>396</v>
      </c>
      <c r="B112" s="201" t="s">
        <v>1032</v>
      </c>
      <c r="C112" s="200">
        <v>360.51</v>
      </c>
      <c r="D112" s="81"/>
      <c r="E112" s="76">
        <v>0.4</v>
      </c>
      <c r="F112" s="74"/>
    </row>
    <row r="113" spans="1:6" x14ac:dyDescent="0.2">
      <c r="A113" s="201" t="s">
        <v>397</v>
      </c>
      <c r="B113" s="201" t="s">
        <v>398</v>
      </c>
      <c r="C113" s="200">
        <v>24.02</v>
      </c>
      <c r="D113" s="81"/>
      <c r="E113" s="76">
        <v>1.03</v>
      </c>
      <c r="F113" s="74"/>
    </row>
    <row r="114" spans="1:6" x14ac:dyDescent="0.2">
      <c r="A114" s="201" t="s">
        <v>399</v>
      </c>
      <c r="B114" s="201"/>
      <c r="C114" s="200">
        <v>60.07</v>
      </c>
      <c r="D114" s="81"/>
      <c r="E114" s="76">
        <v>1.21</v>
      </c>
      <c r="F114" s="74"/>
    </row>
    <row r="115" spans="1:6" x14ac:dyDescent="0.2">
      <c r="A115" s="201" t="s">
        <v>400</v>
      </c>
      <c r="B115" s="201" t="s">
        <v>401</v>
      </c>
      <c r="C115" s="200">
        <v>1.8</v>
      </c>
      <c r="D115" s="81"/>
      <c r="E115" s="76">
        <v>0</v>
      </c>
      <c r="F115" s="74"/>
    </row>
    <row r="116" spans="1:6" x14ac:dyDescent="0.2">
      <c r="A116" s="201" t="s">
        <v>402</v>
      </c>
      <c r="B116" s="201" t="s">
        <v>403</v>
      </c>
      <c r="C116" s="200">
        <v>1.8</v>
      </c>
      <c r="D116" s="81"/>
      <c r="E116" s="76">
        <v>0</v>
      </c>
      <c r="F116" s="74"/>
    </row>
    <row r="117" spans="1:6" x14ac:dyDescent="0.2">
      <c r="A117" s="201" t="s">
        <v>404</v>
      </c>
      <c r="B117" s="201" t="s">
        <v>405</v>
      </c>
      <c r="C117" s="200">
        <v>1.8</v>
      </c>
      <c r="D117" s="81"/>
      <c r="E117" s="76">
        <v>0</v>
      </c>
      <c r="F117" s="74"/>
    </row>
    <row r="118" spans="1:6" x14ac:dyDescent="0.2">
      <c r="A118" s="201" t="s">
        <v>406</v>
      </c>
      <c r="B118" s="201" t="s">
        <v>1033</v>
      </c>
      <c r="C118" s="200">
        <v>1.8</v>
      </c>
      <c r="D118" s="81"/>
      <c r="E118" s="76">
        <v>0</v>
      </c>
      <c r="F118" s="74"/>
    </row>
    <row r="119" spans="1:6" x14ac:dyDescent="0.2">
      <c r="A119" s="201" t="s">
        <v>407</v>
      </c>
      <c r="B119" s="201" t="s">
        <v>408</v>
      </c>
      <c r="C119" s="200">
        <v>1.8</v>
      </c>
      <c r="D119" s="81"/>
      <c r="E119" s="76">
        <v>0</v>
      </c>
      <c r="F119" s="74"/>
    </row>
    <row r="120" spans="1:6" x14ac:dyDescent="0.2">
      <c r="A120" s="201" t="s">
        <v>409</v>
      </c>
      <c r="B120" s="201" t="s">
        <v>410</v>
      </c>
      <c r="C120" s="200">
        <v>27.55</v>
      </c>
      <c r="D120" s="81"/>
      <c r="E120" s="76">
        <v>1.6</v>
      </c>
      <c r="F120" s="74"/>
    </row>
    <row r="121" spans="1:6" x14ac:dyDescent="0.2">
      <c r="A121" s="201" t="s">
        <v>411</v>
      </c>
      <c r="B121" s="201" t="s">
        <v>412</v>
      </c>
      <c r="C121" s="200">
        <v>60.07</v>
      </c>
      <c r="D121" s="81"/>
      <c r="E121" s="76">
        <v>1.61</v>
      </c>
      <c r="F121" s="74"/>
    </row>
    <row r="122" spans="1:6" x14ac:dyDescent="0.2">
      <c r="A122" s="201" t="s">
        <v>413</v>
      </c>
      <c r="B122" s="201" t="s">
        <v>1034</v>
      </c>
      <c r="C122" s="200">
        <v>120.16</v>
      </c>
      <c r="D122" s="81"/>
      <c r="E122" s="76">
        <v>1.5</v>
      </c>
      <c r="F122" s="74"/>
    </row>
    <row r="123" spans="1:6" x14ac:dyDescent="0.2">
      <c r="A123" s="201" t="s">
        <v>414</v>
      </c>
      <c r="B123" s="201" t="s">
        <v>1035</v>
      </c>
      <c r="C123" s="200">
        <v>27.55</v>
      </c>
      <c r="D123" s="81"/>
      <c r="E123" s="76" t="s">
        <v>415</v>
      </c>
      <c r="F123" s="74"/>
    </row>
    <row r="124" spans="1:6" x14ac:dyDescent="0.2">
      <c r="A124" s="201" t="s">
        <v>416</v>
      </c>
      <c r="B124" s="201" t="s">
        <v>417</v>
      </c>
      <c r="C124" s="200">
        <v>24.24</v>
      </c>
      <c r="D124" s="81"/>
      <c r="E124" s="76">
        <v>1.1299999999999999</v>
      </c>
      <c r="F124" s="74"/>
    </row>
    <row r="125" spans="1:6" x14ac:dyDescent="0.2">
      <c r="A125" s="201" t="s">
        <v>418</v>
      </c>
      <c r="B125" s="201" t="s">
        <v>419</v>
      </c>
      <c r="C125" s="200">
        <v>28.65</v>
      </c>
      <c r="D125" s="81"/>
      <c r="E125" s="76">
        <v>0.8</v>
      </c>
      <c r="F125" s="74"/>
    </row>
    <row r="126" spans="1:6" x14ac:dyDescent="0.2">
      <c r="A126" s="201" t="s">
        <v>420</v>
      </c>
      <c r="B126" s="201" t="s">
        <v>421</v>
      </c>
      <c r="C126" s="200">
        <v>28.65</v>
      </c>
      <c r="D126" s="81"/>
      <c r="E126" s="76">
        <v>0.6</v>
      </c>
      <c r="F126" s="74"/>
    </row>
    <row r="127" spans="1:6" x14ac:dyDescent="0.2">
      <c r="A127" s="201" t="s">
        <v>422</v>
      </c>
      <c r="B127" s="201" t="s">
        <v>1036</v>
      </c>
      <c r="C127" s="200">
        <v>84.88</v>
      </c>
      <c r="D127" s="81"/>
      <c r="E127" s="76">
        <v>3.14</v>
      </c>
      <c r="F127" s="74"/>
    </row>
    <row r="128" spans="1:6" x14ac:dyDescent="0.2">
      <c r="A128" s="201" t="s">
        <v>423</v>
      </c>
      <c r="B128" s="201" t="s">
        <v>1037</v>
      </c>
      <c r="C128" s="200">
        <v>97.01</v>
      </c>
      <c r="D128" s="81"/>
      <c r="E128" s="76">
        <v>4.0999999999999996</v>
      </c>
      <c r="F128" s="74"/>
    </row>
    <row r="129" spans="1:6" x14ac:dyDescent="0.2">
      <c r="A129" s="201" t="s">
        <v>424</v>
      </c>
      <c r="B129" s="201" t="s">
        <v>1038</v>
      </c>
      <c r="C129" s="200">
        <v>109.14</v>
      </c>
      <c r="D129" s="81"/>
      <c r="E129" s="76">
        <v>5.09</v>
      </c>
      <c r="F129" s="74"/>
    </row>
    <row r="130" spans="1:6" x14ac:dyDescent="0.2">
      <c r="A130" s="201" t="s">
        <v>425</v>
      </c>
      <c r="B130" s="201" t="s">
        <v>426</v>
      </c>
      <c r="C130" s="200">
        <v>48.5</v>
      </c>
      <c r="D130" s="81"/>
      <c r="E130" s="76">
        <v>1.8</v>
      </c>
      <c r="F130" s="74"/>
    </row>
    <row r="131" spans="1:6" x14ac:dyDescent="0.2">
      <c r="A131" s="201" t="s">
        <v>427</v>
      </c>
      <c r="B131" s="201" t="s">
        <v>428</v>
      </c>
      <c r="C131" s="200">
        <v>60.63</v>
      </c>
      <c r="D131" s="81"/>
      <c r="E131" s="76">
        <v>2.2400000000000002</v>
      </c>
      <c r="F131" s="74"/>
    </row>
    <row r="132" spans="1:6" x14ac:dyDescent="0.2">
      <c r="A132" s="201" t="s">
        <v>429</v>
      </c>
      <c r="B132" s="201" t="s">
        <v>430</v>
      </c>
      <c r="C132" s="200">
        <v>72.75</v>
      </c>
      <c r="D132" s="81"/>
      <c r="E132" s="76">
        <v>1.1200000000000001</v>
      </c>
      <c r="F132" s="74"/>
    </row>
    <row r="133" spans="1:6" x14ac:dyDescent="0.2">
      <c r="A133" s="201" t="s">
        <v>431</v>
      </c>
      <c r="B133" s="201" t="s">
        <v>432</v>
      </c>
      <c r="C133" s="200">
        <v>84.88</v>
      </c>
      <c r="D133" s="81"/>
      <c r="E133" s="76">
        <v>2.16</v>
      </c>
      <c r="F133" s="74"/>
    </row>
    <row r="134" spans="1:6" x14ac:dyDescent="0.2">
      <c r="A134" s="201" t="s">
        <v>433</v>
      </c>
      <c r="B134" s="201" t="s">
        <v>1039</v>
      </c>
      <c r="C134" s="200">
        <v>44.86</v>
      </c>
      <c r="D134" s="81"/>
      <c r="E134" s="76">
        <v>1.6</v>
      </c>
      <c r="F134" s="74"/>
    </row>
    <row r="135" spans="1:6" x14ac:dyDescent="0.2">
      <c r="A135" s="201" t="s">
        <v>434</v>
      </c>
      <c r="B135" s="201" t="s">
        <v>435</v>
      </c>
      <c r="C135" s="200">
        <v>72.75</v>
      </c>
      <c r="D135" s="81"/>
      <c r="E135" s="76">
        <v>3.1</v>
      </c>
      <c r="F135" s="74"/>
    </row>
    <row r="136" spans="1:6" x14ac:dyDescent="0.2">
      <c r="A136" s="201" t="s">
        <v>436</v>
      </c>
      <c r="B136" s="201" t="s">
        <v>437</v>
      </c>
      <c r="C136" s="200">
        <v>84.88</v>
      </c>
      <c r="D136" s="81"/>
      <c r="E136" s="76">
        <v>4.09</v>
      </c>
      <c r="F136" s="74"/>
    </row>
    <row r="137" spans="1:6" x14ac:dyDescent="0.2">
      <c r="A137" s="201" t="s">
        <v>438</v>
      </c>
      <c r="B137" s="201" t="s">
        <v>439</v>
      </c>
      <c r="C137" s="200">
        <v>97.01</v>
      </c>
      <c r="D137" s="81"/>
      <c r="E137" s="76">
        <v>5.14</v>
      </c>
      <c r="F137" s="74"/>
    </row>
    <row r="138" spans="1:6" x14ac:dyDescent="0.2">
      <c r="A138" s="201" t="s">
        <v>440</v>
      </c>
      <c r="B138" s="201" t="s">
        <v>441</v>
      </c>
      <c r="C138" s="200">
        <v>84.88</v>
      </c>
      <c r="D138" s="81"/>
      <c r="E138" s="76">
        <v>3</v>
      </c>
      <c r="F138" s="74"/>
    </row>
    <row r="139" spans="1:6" x14ac:dyDescent="0.2">
      <c r="A139" s="201" t="s">
        <v>442</v>
      </c>
      <c r="B139" s="201" t="s">
        <v>443</v>
      </c>
      <c r="C139" s="200">
        <v>97.01</v>
      </c>
      <c r="D139" s="81"/>
      <c r="E139" s="76">
        <v>4.0999999999999996</v>
      </c>
      <c r="F139" s="74"/>
    </row>
    <row r="140" spans="1:6" x14ac:dyDescent="0.2">
      <c r="A140" s="201" t="s">
        <v>444</v>
      </c>
      <c r="B140" s="201" t="s">
        <v>445</v>
      </c>
      <c r="C140" s="200">
        <v>109.14</v>
      </c>
      <c r="D140" s="81"/>
      <c r="E140" s="76">
        <v>5.0999999999999996</v>
      </c>
      <c r="F140" s="74"/>
    </row>
    <row r="141" spans="1:6" x14ac:dyDescent="0.2">
      <c r="A141" s="201" t="s">
        <v>446</v>
      </c>
      <c r="B141" s="201" t="s">
        <v>1040</v>
      </c>
      <c r="C141" s="200">
        <v>12</v>
      </c>
      <c r="D141" s="81"/>
      <c r="E141" s="76">
        <v>0.05</v>
      </c>
      <c r="F141" s="74"/>
    </row>
    <row r="142" spans="1:6" x14ac:dyDescent="0.2">
      <c r="A142" s="201" t="s">
        <v>447</v>
      </c>
      <c r="B142" s="201" t="s">
        <v>448</v>
      </c>
      <c r="C142" s="200">
        <v>10.8</v>
      </c>
      <c r="D142" s="81"/>
      <c r="E142" s="76">
        <v>0.15</v>
      </c>
      <c r="F142" s="74"/>
    </row>
    <row r="143" spans="1:6" x14ac:dyDescent="0.2">
      <c r="A143" s="201" t="s">
        <v>449</v>
      </c>
      <c r="B143" s="201" t="s">
        <v>450</v>
      </c>
      <c r="C143" s="200">
        <v>10.8</v>
      </c>
      <c r="D143" s="81"/>
      <c r="E143" s="76">
        <v>0.05</v>
      </c>
      <c r="F143" s="74"/>
    </row>
    <row r="144" spans="1:6" x14ac:dyDescent="0.2">
      <c r="A144" s="201" t="s">
        <v>451</v>
      </c>
      <c r="B144" s="201" t="s">
        <v>452</v>
      </c>
      <c r="C144" s="200">
        <v>6.35</v>
      </c>
      <c r="D144" s="81"/>
      <c r="E144" s="76">
        <v>0.04</v>
      </c>
      <c r="F144" s="74"/>
    </row>
    <row r="145" spans="1:6" x14ac:dyDescent="0.2">
      <c r="A145" s="201" t="s">
        <v>453</v>
      </c>
      <c r="B145" s="201" t="s">
        <v>454</v>
      </c>
      <c r="C145" s="200">
        <v>10.8</v>
      </c>
      <c r="D145" s="81"/>
      <c r="E145" s="76">
        <v>0.02</v>
      </c>
      <c r="F145" s="74"/>
    </row>
    <row r="146" spans="1:6" x14ac:dyDescent="0.2">
      <c r="A146" s="201" t="s">
        <v>455</v>
      </c>
      <c r="B146" s="201" t="s">
        <v>456</v>
      </c>
      <c r="C146" s="200">
        <v>9.09</v>
      </c>
      <c r="D146" s="81"/>
      <c r="E146" s="76">
        <v>0.09</v>
      </c>
      <c r="F146" s="74"/>
    </row>
    <row r="147" spans="1:6" x14ac:dyDescent="0.2">
      <c r="A147" s="201" t="s">
        <v>457</v>
      </c>
      <c r="B147" s="201" t="s">
        <v>458</v>
      </c>
      <c r="C147" s="200">
        <v>12</v>
      </c>
      <c r="D147" s="81"/>
      <c r="E147" s="76">
        <v>0.25</v>
      </c>
      <c r="F147" s="74"/>
    </row>
    <row r="148" spans="1:6" x14ac:dyDescent="0.2">
      <c r="A148" s="201" t="s">
        <v>459</v>
      </c>
      <c r="B148" s="201" t="s">
        <v>460</v>
      </c>
      <c r="C148" s="200">
        <v>12</v>
      </c>
      <c r="D148" s="81"/>
      <c r="E148" s="76">
        <v>0.25</v>
      </c>
      <c r="F148" s="74"/>
    </row>
    <row r="149" spans="1:6" x14ac:dyDescent="0.2">
      <c r="A149" s="201" t="s">
        <v>461</v>
      </c>
      <c r="B149" s="201" t="s">
        <v>462</v>
      </c>
      <c r="C149" s="200">
        <v>12</v>
      </c>
      <c r="D149" s="81"/>
      <c r="E149" s="76">
        <v>0.05</v>
      </c>
      <c r="F149" s="74"/>
    </row>
    <row r="150" spans="1:6" x14ac:dyDescent="0.2">
      <c r="A150" s="201" t="s">
        <v>463</v>
      </c>
      <c r="B150" s="201" t="s">
        <v>1041</v>
      </c>
      <c r="C150" s="200">
        <v>12</v>
      </c>
      <c r="D150" s="81"/>
      <c r="E150" s="76">
        <v>0.15</v>
      </c>
      <c r="F150" s="74"/>
    </row>
    <row r="151" spans="1:6" x14ac:dyDescent="0.2">
      <c r="A151" s="201" t="s">
        <v>464</v>
      </c>
      <c r="B151" s="201" t="s">
        <v>1042</v>
      </c>
      <c r="C151" s="200">
        <v>48.06</v>
      </c>
      <c r="D151" s="81"/>
      <c r="E151" s="76">
        <v>0</v>
      </c>
      <c r="F151" s="74"/>
    </row>
    <row r="152" spans="1:6" x14ac:dyDescent="0.2">
      <c r="A152" s="201" t="s">
        <v>465</v>
      </c>
      <c r="B152" s="201" t="s">
        <v>1043</v>
      </c>
      <c r="C152" s="200">
        <v>84.11</v>
      </c>
      <c r="D152" s="81"/>
      <c r="E152" s="76">
        <v>0</v>
      </c>
      <c r="F152" s="74"/>
    </row>
    <row r="153" spans="1:6" x14ac:dyDescent="0.2">
      <c r="A153" s="201" t="s">
        <v>466</v>
      </c>
      <c r="B153" s="201" t="s">
        <v>467</v>
      </c>
      <c r="C153" s="200">
        <v>176.39</v>
      </c>
      <c r="D153" s="81"/>
      <c r="E153" s="76">
        <v>5</v>
      </c>
      <c r="F153" s="74"/>
    </row>
    <row r="154" spans="1:6" x14ac:dyDescent="0.2">
      <c r="A154" s="201" t="s">
        <v>468</v>
      </c>
      <c r="B154" s="201" t="s">
        <v>469</v>
      </c>
      <c r="C154" s="200">
        <v>220.49</v>
      </c>
      <c r="D154" s="81"/>
      <c r="E154" s="76">
        <v>5</v>
      </c>
      <c r="F154" s="74"/>
    </row>
    <row r="155" spans="1:6" x14ac:dyDescent="0.2">
      <c r="A155" s="201" t="s">
        <v>470</v>
      </c>
      <c r="B155" s="201" t="s">
        <v>471</v>
      </c>
      <c r="C155" s="200">
        <v>9.84</v>
      </c>
      <c r="D155" s="81"/>
      <c r="E155" s="76">
        <v>0.27</v>
      </c>
      <c r="F155" s="74"/>
    </row>
    <row r="156" spans="1:6" x14ac:dyDescent="0.2">
      <c r="A156" s="201" t="s">
        <v>472</v>
      </c>
      <c r="B156" s="201" t="s">
        <v>473</v>
      </c>
      <c r="C156" s="200">
        <v>10.8</v>
      </c>
      <c r="D156" s="81"/>
      <c r="E156" s="76">
        <v>0.43099999999999999</v>
      </c>
      <c r="F156" s="74"/>
    </row>
    <row r="157" spans="1:6" x14ac:dyDescent="0.2">
      <c r="A157" s="201" t="s">
        <v>474</v>
      </c>
      <c r="B157" s="201" t="s">
        <v>475</v>
      </c>
      <c r="C157" s="200">
        <v>10.8</v>
      </c>
      <c r="D157" s="81"/>
      <c r="E157" s="76">
        <v>0.47</v>
      </c>
      <c r="F157" s="74"/>
    </row>
    <row r="158" spans="1:6" x14ac:dyDescent="0.2">
      <c r="A158" s="201" t="s">
        <v>476</v>
      </c>
      <c r="B158" s="201" t="s">
        <v>477</v>
      </c>
      <c r="C158" s="200">
        <v>12</v>
      </c>
      <c r="D158" s="81"/>
      <c r="E158" s="76">
        <v>0.79</v>
      </c>
      <c r="F158" s="74"/>
    </row>
    <row r="159" spans="1:6" x14ac:dyDescent="0.2">
      <c r="A159" s="201" t="s">
        <v>478</v>
      </c>
      <c r="B159" s="201" t="s">
        <v>479</v>
      </c>
      <c r="C159" s="200">
        <v>13.21</v>
      </c>
      <c r="D159" s="81"/>
      <c r="E159" s="76">
        <v>0.72</v>
      </c>
      <c r="F159" s="74"/>
    </row>
    <row r="160" spans="1:6" x14ac:dyDescent="0.2">
      <c r="A160" s="201" t="s">
        <v>480</v>
      </c>
      <c r="B160" s="201" t="s">
        <v>481</v>
      </c>
      <c r="C160" s="200">
        <v>18.02</v>
      </c>
      <c r="D160" s="81"/>
      <c r="E160" s="76">
        <v>1.1000000000000001</v>
      </c>
      <c r="F160" s="74"/>
    </row>
    <row r="161" spans="1:6" x14ac:dyDescent="0.2">
      <c r="A161" s="201" t="s">
        <v>482</v>
      </c>
      <c r="B161" s="201" t="s">
        <v>483</v>
      </c>
      <c r="C161" s="200">
        <v>19.22</v>
      </c>
      <c r="D161" s="81"/>
      <c r="E161" s="76">
        <v>1.1060000000000001</v>
      </c>
      <c r="F161" s="74"/>
    </row>
    <row r="162" spans="1:6" x14ac:dyDescent="0.2">
      <c r="A162" s="201" t="s">
        <v>484</v>
      </c>
      <c r="B162" s="201" t="s">
        <v>485</v>
      </c>
      <c r="C162" s="200">
        <v>42.05</v>
      </c>
      <c r="D162" s="81"/>
      <c r="E162" s="76">
        <v>2.39</v>
      </c>
      <c r="F162" s="74"/>
    </row>
    <row r="163" spans="1:6" x14ac:dyDescent="0.2">
      <c r="A163" s="201" t="s">
        <v>486</v>
      </c>
      <c r="B163" s="201" t="s">
        <v>487</v>
      </c>
      <c r="C163" s="200">
        <v>54.06</v>
      </c>
      <c r="D163" s="81"/>
      <c r="E163" s="76">
        <v>3.44</v>
      </c>
      <c r="F163" s="74"/>
    </row>
    <row r="164" spans="1:6" x14ac:dyDescent="0.2">
      <c r="A164" s="201" t="s">
        <v>488</v>
      </c>
      <c r="B164" s="201" t="s">
        <v>489</v>
      </c>
      <c r="C164" s="200">
        <v>192.27</v>
      </c>
      <c r="D164" s="81"/>
      <c r="E164" s="76">
        <v>10.5</v>
      </c>
      <c r="F164" s="74"/>
    </row>
    <row r="165" spans="1:6" x14ac:dyDescent="0.2">
      <c r="A165" s="201" t="s">
        <v>490</v>
      </c>
      <c r="B165" s="201" t="s">
        <v>491</v>
      </c>
      <c r="C165" s="200">
        <v>9.02</v>
      </c>
      <c r="D165" s="81"/>
      <c r="E165" s="76">
        <v>0.3</v>
      </c>
      <c r="F165" s="74"/>
    </row>
    <row r="166" spans="1:6" x14ac:dyDescent="0.2">
      <c r="A166" s="201" t="s">
        <v>492</v>
      </c>
      <c r="B166" s="201" t="s">
        <v>493</v>
      </c>
      <c r="C166" s="200">
        <v>9.02</v>
      </c>
      <c r="D166" s="81"/>
      <c r="E166" s="76">
        <v>0.34399999999999997</v>
      </c>
      <c r="F166" s="74"/>
    </row>
    <row r="167" spans="1:6" x14ac:dyDescent="0.2">
      <c r="A167" s="201" t="s">
        <v>494</v>
      </c>
      <c r="B167" s="201" t="s">
        <v>495</v>
      </c>
      <c r="C167" s="200">
        <v>1.0900000000000001</v>
      </c>
      <c r="D167" s="81"/>
      <c r="E167" s="76">
        <v>0.05</v>
      </c>
      <c r="F167" s="74"/>
    </row>
    <row r="168" spans="1:6" x14ac:dyDescent="0.2">
      <c r="A168" s="201" t="s">
        <v>496</v>
      </c>
      <c r="B168" s="201" t="s">
        <v>497</v>
      </c>
      <c r="C168" s="200">
        <v>1.0900000000000001</v>
      </c>
      <c r="D168" s="81"/>
      <c r="E168" s="76">
        <v>0.05</v>
      </c>
      <c r="F168" s="74"/>
    </row>
    <row r="169" spans="1:6" x14ac:dyDescent="0.2">
      <c r="A169" s="201" t="s">
        <v>169</v>
      </c>
      <c r="B169" s="201" t="s">
        <v>1044</v>
      </c>
      <c r="C169" s="200">
        <v>5.5</v>
      </c>
      <c r="D169" s="81"/>
      <c r="E169" s="76">
        <v>0.32</v>
      </c>
      <c r="F169" s="74"/>
    </row>
    <row r="170" spans="1:6" x14ac:dyDescent="0.2">
      <c r="A170" s="201" t="s">
        <v>498</v>
      </c>
      <c r="B170" s="201" t="s">
        <v>499</v>
      </c>
      <c r="C170" s="200">
        <v>7.71</v>
      </c>
      <c r="D170" s="81"/>
      <c r="E170" s="76">
        <v>0.25</v>
      </c>
      <c r="F170" s="74"/>
    </row>
    <row r="171" spans="1:6" x14ac:dyDescent="0.2">
      <c r="A171" s="201" t="s">
        <v>500</v>
      </c>
      <c r="B171" s="201" t="s">
        <v>501</v>
      </c>
      <c r="C171" s="200">
        <v>7.71</v>
      </c>
      <c r="D171" s="81"/>
      <c r="E171" s="76">
        <v>0.22</v>
      </c>
      <c r="F171" s="74"/>
    </row>
    <row r="172" spans="1:6" x14ac:dyDescent="0.2">
      <c r="A172" s="201" t="s">
        <v>502</v>
      </c>
      <c r="B172" s="201" t="s">
        <v>503</v>
      </c>
      <c r="C172" s="200">
        <v>8.81</v>
      </c>
      <c r="D172" s="81"/>
      <c r="E172" s="76">
        <v>0.28999999999999998</v>
      </c>
      <c r="F172" s="74"/>
    </row>
    <row r="173" spans="1:6" x14ac:dyDescent="0.2">
      <c r="A173" s="201" t="s">
        <v>166</v>
      </c>
      <c r="B173" s="201" t="s">
        <v>1045</v>
      </c>
      <c r="C173" s="200">
        <v>9.8699999999999992</v>
      </c>
      <c r="D173" s="81"/>
      <c r="E173" s="76">
        <v>0.32</v>
      </c>
      <c r="F173" s="74"/>
    </row>
    <row r="174" spans="1:6" x14ac:dyDescent="0.2">
      <c r="A174" s="201" t="s">
        <v>167</v>
      </c>
      <c r="B174" s="201" t="s">
        <v>1046</v>
      </c>
      <c r="C174" s="200">
        <v>9.91</v>
      </c>
      <c r="D174" s="81"/>
      <c r="E174" s="76">
        <v>0.25</v>
      </c>
      <c r="F174" s="74"/>
    </row>
    <row r="175" spans="1:6" x14ac:dyDescent="0.2">
      <c r="A175" s="201" t="s">
        <v>168</v>
      </c>
      <c r="B175" s="201" t="s">
        <v>1047</v>
      </c>
      <c r="C175" s="200">
        <v>11.01</v>
      </c>
      <c r="D175" s="81"/>
      <c r="E175" s="76">
        <v>0.32</v>
      </c>
      <c r="F175" s="74"/>
    </row>
    <row r="176" spans="1:6" x14ac:dyDescent="0.2">
      <c r="A176" s="201" t="s">
        <v>504</v>
      </c>
      <c r="B176" s="201" t="s">
        <v>505</v>
      </c>
      <c r="C176" s="200">
        <v>3.26</v>
      </c>
      <c r="D176" s="81"/>
      <c r="E176" s="76">
        <v>0.06</v>
      </c>
      <c r="F176" s="74"/>
    </row>
    <row r="177" spans="1:6" x14ac:dyDescent="0.2">
      <c r="A177" s="201" t="s">
        <v>506</v>
      </c>
      <c r="B177" s="201" t="s">
        <v>507</v>
      </c>
      <c r="C177" s="200">
        <v>3.3</v>
      </c>
      <c r="D177" s="81"/>
      <c r="E177" s="76">
        <v>0.06</v>
      </c>
      <c r="F177" s="74"/>
    </row>
    <row r="178" spans="1:6" x14ac:dyDescent="0.2">
      <c r="A178" s="201" t="s">
        <v>508</v>
      </c>
      <c r="B178" s="201" t="s">
        <v>509</v>
      </c>
      <c r="C178" s="200">
        <v>4.3600000000000003</v>
      </c>
      <c r="D178" s="81"/>
      <c r="E178" s="76">
        <v>0.12</v>
      </c>
      <c r="F178" s="74"/>
    </row>
    <row r="179" spans="1:6" x14ac:dyDescent="0.2">
      <c r="A179" s="201" t="s">
        <v>510</v>
      </c>
      <c r="B179" s="201" t="s">
        <v>511</v>
      </c>
      <c r="C179" s="200">
        <v>4.4000000000000004</v>
      </c>
      <c r="D179" s="81"/>
      <c r="E179" s="76">
        <v>0.12</v>
      </c>
      <c r="F179" s="74"/>
    </row>
    <row r="180" spans="1:6" x14ac:dyDescent="0.2">
      <c r="A180" s="201" t="s">
        <v>512</v>
      </c>
      <c r="B180" s="201" t="s">
        <v>513</v>
      </c>
      <c r="C180" s="200">
        <v>4.95</v>
      </c>
      <c r="D180" s="81"/>
      <c r="E180" s="76">
        <v>0.19</v>
      </c>
      <c r="F180" s="74"/>
    </row>
    <row r="181" spans="1:6" x14ac:dyDescent="0.2">
      <c r="A181" s="201" t="s">
        <v>514</v>
      </c>
      <c r="B181" s="201" t="s">
        <v>515</v>
      </c>
      <c r="C181" s="200">
        <v>4.9000000000000004</v>
      </c>
      <c r="D181" s="81"/>
      <c r="E181" s="76">
        <v>0.19</v>
      </c>
      <c r="F181" s="74"/>
    </row>
    <row r="182" spans="1:6" x14ac:dyDescent="0.2">
      <c r="A182" s="201" t="s">
        <v>516</v>
      </c>
      <c r="B182" s="201" t="s">
        <v>517</v>
      </c>
      <c r="C182" s="200">
        <v>24.24</v>
      </c>
      <c r="D182" s="81"/>
      <c r="E182" s="76">
        <v>0.75</v>
      </c>
      <c r="F182" s="74"/>
    </row>
    <row r="183" spans="1:6" x14ac:dyDescent="0.2">
      <c r="A183" s="201" t="s">
        <v>518</v>
      </c>
      <c r="B183" s="201" t="s">
        <v>519</v>
      </c>
      <c r="C183" s="200">
        <v>33.06</v>
      </c>
      <c r="D183" s="81"/>
      <c r="E183" s="76">
        <v>1.43</v>
      </c>
      <c r="F183" s="74"/>
    </row>
    <row r="184" spans="1:6" x14ac:dyDescent="0.2">
      <c r="A184" s="201" t="s">
        <v>520</v>
      </c>
      <c r="B184" s="201" t="s">
        <v>521</v>
      </c>
      <c r="C184" s="200">
        <v>38.58</v>
      </c>
      <c r="D184" s="81"/>
      <c r="E184" s="76">
        <v>2</v>
      </c>
      <c r="F184" s="74"/>
    </row>
    <row r="185" spans="1:6" x14ac:dyDescent="0.2">
      <c r="A185" s="201" t="s">
        <v>522</v>
      </c>
      <c r="B185" s="201" t="s">
        <v>523</v>
      </c>
      <c r="C185" s="200">
        <v>38.58</v>
      </c>
      <c r="D185" s="81"/>
      <c r="E185" s="76">
        <v>0.74</v>
      </c>
      <c r="F185" s="74"/>
    </row>
    <row r="186" spans="1:6" x14ac:dyDescent="0.2">
      <c r="A186" s="201" t="s">
        <v>524</v>
      </c>
      <c r="B186" s="201" t="s">
        <v>525</v>
      </c>
      <c r="C186" s="200">
        <v>44.09</v>
      </c>
      <c r="D186" s="81"/>
      <c r="E186" s="76">
        <v>1.4</v>
      </c>
      <c r="F186" s="74"/>
    </row>
    <row r="187" spans="1:6" x14ac:dyDescent="0.2">
      <c r="A187" s="201" t="s">
        <v>526</v>
      </c>
      <c r="B187" s="201" t="s">
        <v>527</v>
      </c>
      <c r="C187" s="200">
        <v>55.11</v>
      </c>
      <c r="D187" s="81"/>
      <c r="E187" s="76">
        <v>1.54</v>
      </c>
      <c r="F187" s="74"/>
    </row>
    <row r="188" spans="1:6" x14ac:dyDescent="0.2">
      <c r="A188" s="201" t="s">
        <v>528</v>
      </c>
      <c r="B188" s="201" t="s">
        <v>529</v>
      </c>
      <c r="C188" s="200">
        <v>19.239999999999998</v>
      </c>
      <c r="D188" s="81"/>
      <c r="E188" s="76">
        <v>0.32</v>
      </c>
      <c r="F188" s="74"/>
    </row>
    <row r="189" spans="1:6" x14ac:dyDescent="0.2">
      <c r="A189" s="201" t="s">
        <v>530</v>
      </c>
      <c r="B189" s="201" t="s">
        <v>531</v>
      </c>
      <c r="C189" s="200">
        <v>19.28</v>
      </c>
      <c r="D189" s="81"/>
      <c r="E189" s="76">
        <v>0.32</v>
      </c>
      <c r="F189" s="74"/>
    </row>
    <row r="190" spans="1:6" x14ac:dyDescent="0.2">
      <c r="A190" s="201" t="s">
        <v>532</v>
      </c>
      <c r="B190" s="201" t="s">
        <v>533</v>
      </c>
      <c r="C190" s="200">
        <v>19.79</v>
      </c>
      <c r="D190" s="81"/>
      <c r="E190" s="76">
        <v>0.38</v>
      </c>
      <c r="F190" s="74"/>
    </row>
    <row r="191" spans="1:6" x14ac:dyDescent="0.2">
      <c r="A191" s="201" t="s">
        <v>534</v>
      </c>
      <c r="B191" s="201" t="s">
        <v>1048</v>
      </c>
      <c r="C191" s="200">
        <v>19.829999999999998</v>
      </c>
      <c r="D191" s="81"/>
      <c r="E191" s="76">
        <v>0.38</v>
      </c>
      <c r="F191" s="74"/>
    </row>
    <row r="192" spans="1:6" x14ac:dyDescent="0.2">
      <c r="A192" s="201" t="s">
        <v>535</v>
      </c>
      <c r="B192" s="201" t="s">
        <v>536</v>
      </c>
      <c r="C192" s="200">
        <v>38.58</v>
      </c>
      <c r="D192" s="81"/>
      <c r="E192" s="76">
        <v>0.7</v>
      </c>
      <c r="F192" s="74"/>
    </row>
    <row r="193" spans="1:6" x14ac:dyDescent="0.2">
      <c r="A193" s="201" t="s">
        <v>537</v>
      </c>
      <c r="B193" s="201" t="s">
        <v>538</v>
      </c>
      <c r="C193" s="200">
        <v>47.4</v>
      </c>
      <c r="D193" s="81"/>
      <c r="E193" s="76">
        <v>1.1200000000000001</v>
      </c>
      <c r="F193" s="74"/>
    </row>
    <row r="194" spans="1:6" x14ac:dyDescent="0.2">
      <c r="A194" s="201" t="s">
        <v>539</v>
      </c>
      <c r="B194" s="201" t="s">
        <v>540</v>
      </c>
      <c r="C194" s="200">
        <v>55.11</v>
      </c>
      <c r="D194" s="81"/>
      <c r="E194" s="76">
        <v>2.27</v>
      </c>
      <c r="F194" s="74"/>
    </row>
    <row r="195" spans="1:6" x14ac:dyDescent="0.2">
      <c r="A195" s="201" t="s">
        <v>227</v>
      </c>
      <c r="B195" s="201" t="s">
        <v>541</v>
      </c>
      <c r="C195" s="200">
        <v>52.91</v>
      </c>
      <c r="D195" s="81"/>
      <c r="E195" s="76">
        <v>1.48</v>
      </c>
      <c r="F195" s="74"/>
    </row>
    <row r="196" spans="1:6" x14ac:dyDescent="0.2">
      <c r="A196" s="201" t="s">
        <v>228</v>
      </c>
      <c r="B196" s="201" t="s">
        <v>542</v>
      </c>
      <c r="C196" s="200">
        <v>77.16</v>
      </c>
      <c r="D196" s="81"/>
      <c r="E196" s="76">
        <v>3.08</v>
      </c>
      <c r="F196" s="74"/>
    </row>
    <row r="197" spans="1:6" x14ac:dyDescent="0.2">
      <c r="A197" s="201" t="s">
        <v>229</v>
      </c>
      <c r="B197" s="201" t="s">
        <v>543</v>
      </c>
      <c r="C197" s="200">
        <v>99.21</v>
      </c>
      <c r="D197" s="81"/>
      <c r="E197" s="76">
        <v>3.15</v>
      </c>
      <c r="F197" s="74"/>
    </row>
    <row r="198" spans="1:6" x14ac:dyDescent="0.2">
      <c r="A198" s="201" t="s">
        <v>230</v>
      </c>
      <c r="B198" s="201" t="s">
        <v>544</v>
      </c>
      <c r="C198" s="200">
        <v>110.2</v>
      </c>
      <c r="D198" s="81"/>
      <c r="E198" s="76">
        <v>4.6399999999999997</v>
      </c>
      <c r="F198" s="74"/>
    </row>
    <row r="199" spans="1:6" x14ac:dyDescent="0.2">
      <c r="A199" s="201" t="s">
        <v>1049</v>
      </c>
      <c r="B199" s="201" t="s">
        <v>1050</v>
      </c>
      <c r="C199" s="200">
        <v>440.99</v>
      </c>
      <c r="D199" s="81"/>
      <c r="E199" s="76">
        <v>6.6</v>
      </c>
      <c r="F199" s="74"/>
    </row>
    <row r="200" spans="1:6" x14ac:dyDescent="0.2">
      <c r="A200" s="201" t="s">
        <v>1051</v>
      </c>
      <c r="B200" s="201" t="s">
        <v>1052</v>
      </c>
      <c r="C200" s="200">
        <v>551.24</v>
      </c>
      <c r="D200" s="81"/>
      <c r="E200" s="76">
        <v>17.2</v>
      </c>
      <c r="F200" s="74"/>
    </row>
    <row r="201" spans="1:6" x14ac:dyDescent="0.2">
      <c r="A201" s="201" t="s">
        <v>232</v>
      </c>
      <c r="B201" s="201" t="s">
        <v>1053</v>
      </c>
      <c r="C201" s="200">
        <v>110.24</v>
      </c>
      <c r="D201" s="81"/>
      <c r="E201" s="76">
        <v>5</v>
      </c>
      <c r="F201" s="74"/>
    </row>
    <row r="202" spans="1:6" x14ac:dyDescent="0.2">
      <c r="A202" s="201" t="s">
        <v>233</v>
      </c>
      <c r="B202" s="201" t="s">
        <v>1054</v>
      </c>
      <c r="C202" s="200">
        <v>110.24</v>
      </c>
      <c r="D202" s="81"/>
      <c r="E202" s="76">
        <v>5</v>
      </c>
      <c r="F202" s="74"/>
    </row>
    <row r="203" spans="1:6" x14ac:dyDescent="0.2">
      <c r="A203" s="201" t="s">
        <v>545</v>
      </c>
      <c r="B203" s="201" t="s">
        <v>546</v>
      </c>
      <c r="C203" s="200">
        <v>173.2</v>
      </c>
      <c r="D203" s="81"/>
      <c r="E203" s="76">
        <v>11.5</v>
      </c>
      <c r="F203" s="74"/>
    </row>
    <row r="204" spans="1:6" x14ac:dyDescent="0.2">
      <c r="A204" s="201" t="s">
        <v>249</v>
      </c>
      <c r="B204" s="201" t="s">
        <v>1055</v>
      </c>
      <c r="C204" s="200">
        <v>225.4</v>
      </c>
      <c r="D204" s="81"/>
      <c r="E204" s="76">
        <v>35</v>
      </c>
      <c r="F204" s="74"/>
    </row>
    <row r="205" spans="1:6" x14ac:dyDescent="0.2">
      <c r="A205" s="201" t="s">
        <v>250</v>
      </c>
      <c r="B205" s="201" t="s">
        <v>1056</v>
      </c>
      <c r="C205" s="200">
        <v>308.26</v>
      </c>
      <c r="D205" s="81"/>
      <c r="E205" s="76">
        <v>55</v>
      </c>
      <c r="F205" s="74"/>
    </row>
    <row r="206" spans="1:6" x14ac:dyDescent="0.2">
      <c r="A206" s="201" t="s">
        <v>251</v>
      </c>
      <c r="B206" s="201" t="s">
        <v>1057</v>
      </c>
      <c r="C206" s="200">
        <v>273.52999999999997</v>
      </c>
      <c r="D206" s="81"/>
      <c r="E206" s="76">
        <v>50</v>
      </c>
      <c r="F206" s="74"/>
    </row>
    <row r="207" spans="1:6" x14ac:dyDescent="0.2">
      <c r="A207" s="201" t="s">
        <v>547</v>
      </c>
      <c r="B207" s="201" t="s">
        <v>1058</v>
      </c>
      <c r="C207" s="200">
        <v>546.32000000000005</v>
      </c>
      <c r="D207" s="81"/>
      <c r="E207" s="76">
        <v>75</v>
      </c>
      <c r="F207" s="74"/>
    </row>
    <row r="208" spans="1:6" x14ac:dyDescent="0.2">
      <c r="A208" s="201" t="s">
        <v>252</v>
      </c>
      <c r="B208" s="201" t="s">
        <v>548</v>
      </c>
      <c r="C208" s="200">
        <v>55.11</v>
      </c>
      <c r="D208" s="81"/>
      <c r="E208" s="76">
        <v>3.5</v>
      </c>
      <c r="F208" s="74"/>
    </row>
    <row r="209" spans="1:6" x14ac:dyDescent="0.2">
      <c r="A209" s="201" t="s">
        <v>253</v>
      </c>
      <c r="B209" s="201" t="s">
        <v>1059</v>
      </c>
      <c r="C209" s="200">
        <v>62.99</v>
      </c>
      <c r="D209" s="81"/>
      <c r="E209" s="76">
        <v>5</v>
      </c>
      <c r="F209" s="74"/>
    </row>
    <row r="210" spans="1:6" x14ac:dyDescent="0.2">
      <c r="A210" s="201" t="s">
        <v>549</v>
      </c>
      <c r="B210" s="201" t="s">
        <v>1060</v>
      </c>
      <c r="C210" s="200">
        <v>2.5099999999999998</v>
      </c>
      <c r="D210" s="81"/>
      <c r="E210" s="76">
        <v>0.125</v>
      </c>
      <c r="F210" s="74"/>
    </row>
    <row r="211" spans="1:6" x14ac:dyDescent="0.2">
      <c r="A211" s="201" t="s">
        <v>550</v>
      </c>
      <c r="B211" s="201" t="s">
        <v>1061</v>
      </c>
      <c r="C211" s="200">
        <v>2.93</v>
      </c>
      <c r="D211" s="81"/>
      <c r="E211" s="76">
        <v>0.21249999999999999</v>
      </c>
      <c r="F211" s="74"/>
    </row>
    <row r="212" spans="1:6" x14ac:dyDescent="0.2">
      <c r="A212" s="201" t="s">
        <v>551</v>
      </c>
      <c r="B212" s="201" t="s">
        <v>1062</v>
      </c>
      <c r="C212" s="200">
        <v>4.3899999999999997</v>
      </c>
      <c r="D212" s="81"/>
      <c r="E212" s="76">
        <v>0.45</v>
      </c>
      <c r="F212" s="74"/>
    </row>
    <row r="213" spans="1:6" x14ac:dyDescent="0.2">
      <c r="A213" s="201" t="s">
        <v>552</v>
      </c>
      <c r="B213" s="201" t="s">
        <v>553</v>
      </c>
      <c r="C213" s="200">
        <v>15.61</v>
      </c>
      <c r="D213" s="81"/>
      <c r="E213" s="76">
        <v>0</v>
      </c>
      <c r="F213" s="74"/>
    </row>
    <row r="214" spans="1:6" x14ac:dyDescent="0.2">
      <c r="A214" s="201" t="s">
        <v>235</v>
      </c>
      <c r="B214" s="201" t="s">
        <v>1063</v>
      </c>
      <c r="C214" s="200">
        <v>240.33</v>
      </c>
      <c r="D214" s="81"/>
      <c r="E214" s="76">
        <v>21</v>
      </c>
      <c r="F214" s="74"/>
    </row>
    <row r="215" spans="1:6" x14ac:dyDescent="0.2">
      <c r="A215" s="201" t="s">
        <v>236</v>
      </c>
      <c r="B215" s="201" t="s">
        <v>1064</v>
      </c>
      <c r="C215" s="200">
        <v>2.2799999999999998</v>
      </c>
      <c r="D215" s="81"/>
      <c r="E215" s="76">
        <v>0.12</v>
      </c>
      <c r="F215" s="74"/>
    </row>
    <row r="216" spans="1:6" x14ac:dyDescent="0.2">
      <c r="A216" s="201" t="s">
        <v>242</v>
      </c>
      <c r="B216" s="201" t="s">
        <v>1065</v>
      </c>
      <c r="C216" s="200">
        <v>300.42</v>
      </c>
      <c r="D216" s="81"/>
      <c r="E216" s="76">
        <v>30</v>
      </c>
      <c r="F216" s="74"/>
    </row>
    <row r="217" spans="1:6" x14ac:dyDescent="0.2">
      <c r="A217" s="201" t="s">
        <v>243</v>
      </c>
      <c r="B217" s="201" t="s">
        <v>1066</v>
      </c>
      <c r="C217" s="200">
        <v>2.76</v>
      </c>
      <c r="D217" s="81"/>
      <c r="E217" s="76">
        <v>0.16</v>
      </c>
      <c r="F217" s="74"/>
    </row>
    <row r="218" spans="1:6" x14ac:dyDescent="0.2">
      <c r="A218" s="201" t="s">
        <v>554</v>
      </c>
      <c r="B218" s="201" t="s">
        <v>555</v>
      </c>
      <c r="C218" s="200">
        <v>77.16</v>
      </c>
      <c r="D218" s="81"/>
      <c r="E218" s="76">
        <v>2.21</v>
      </c>
      <c r="F218" s="74"/>
    </row>
    <row r="219" spans="1:6" x14ac:dyDescent="0.2">
      <c r="A219" s="201" t="s">
        <v>556</v>
      </c>
      <c r="B219" s="201" t="s">
        <v>557</v>
      </c>
      <c r="C219" s="200">
        <v>99.21</v>
      </c>
      <c r="D219" s="81"/>
      <c r="E219" s="76">
        <v>4.78</v>
      </c>
      <c r="F219" s="74"/>
    </row>
    <row r="220" spans="1:6" x14ac:dyDescent="0.2">
      <c r="A220" s="201" t="s">
        <v>558</v>
      </c>
      <c r="B220" s="201" t="s">
        <v>559</v>
      </c>
      <c r="C220" s="200">
        <v>115.75</v>
      </c>
      <c r="D220" s="81"/>
      <c r="E220" s="76">
        <v>5</v>
      </c>
      <c r="F220" s="74"/>
    </row>
    <row r="221" spans="1:6" ht="13.5" thickBot="1" x14ac:dyDescent="0.25">
      <c r="A221" s="201">
        <v>50700</v>
      </c>
      <c r="B221" s="201" t="s">
        <v>1067</v>
      </c>
      <c r="C221" s="200">
        <v>11.01</v>
      </c>
      <c r="D221" s="85"/>
      <c r="E221" s="76">
        <v>1</v>
      </c>
      <c r="F221" s="74"/>
    </row>
    <row r="222" spans="1:6" x14ac:dyDescent="0.2">
      <c r="A222" s="86"/>
      <c r="B222" s="80"/>
      <c r="F222" s="74"/>
    </row>
    <row r="223" spans="1:6" ht="15.75" thickBot="1" x14ac:dyDescent="0.3">
      <c r="A223" s="88" t="s">
        <v>560</v>
      </c>
      <c r="B223" s="80"/>
      <c r="D223" s="78"/>
      <c r="F223" s="74"/>
    </row>
    <row r="224" spans="1:6" x14ac:dyDescent="0.2">
      <c r="A224" s="201" t="s">
        <v>561</v>
      </c>
      <c r="B224" s="201" t="s">
        <v>562</v>
      </c>
      <c r="C224" s="200">
        <v>15.71</v>
      </c>
      <c r="D224" s="79"/>
      <c r="E224" s="76">
        <v>0.4</v>
      </c>
      <c r="F224" s="74"/>
    </row>
    <row r="225" spans="1:6" x14ac:dyDescent="0.2">
      <c r="A225" s="201" t="s">
        <v>563</v>
      </c>
      <c r="B225" s="201" t="s">
        <v>564</v>
      </c>
      <c r="C225" s="200">
        <v>22.04</v>
      </c>
      <c r="D225" s="81"/>
      <c r="E225" s="76">
        <v>0.8</v>
      </c>
      <c r="F225" s="74"/>
    </row>
    <row r="226" spans="1:6" x14ac:dyDescent="0.2">
      <c r="A226" s="201" t="s">
        <v>565</v>
      </c>
      <c r="B226" s="201" t="s">
        <v>566</v>
      </c>
      <c r="C226" s="200">
        <v>167.58</v>
      </c>
      <c r="D226" s="81"/>
      <c r="E226" s="76">
        <v>1.4</v>
      </c>
      <c r="F226" s="74"/>
    </row>
    <row r="227" spans="1:6" x14ac:dyDescent="0.2">
      <c r="A227" s="201" t="s">
        <v>567</v>
      </c>
      <c r="B227" s="201" t="s">
        <v>568</v>
      </c>
      <c r="C227" s="200">
        <v>267.08</v>
      </c>
      <c r="D227" s="81"/>
      <c r="E227" s="76">
        <v>0</v>
      </c>
      <c r="F227" s="74"/>
    </row>
    <row r="228" spans="1:6" x14ac:dyDescent="0.2">
      <c r="A228" s="201" t="s">
        <v>569</v>
      </c>
      <c r="B228" s="201" t="s">
        <v>570</v>
      </c>
      <c r="C228" s="200">
        <v>324.69</v>
      </c>
      <c r="D228" s="81"/>
      <c r="E228" s="76">
        <v>0</v>
      </c>
      <c r="F228" s="74"/>
    </row>
    <row r="229" spans="1:6" x14ac:dyDescent="0.2">
      <c r="A229" s="201" t="s">
        <v>571</v>
      </c>
      <c r="B229" s="201" t="s">
        <v>572</v>
      </c>
      <c r="C229" s="200">
        <v>324.69</v>
      </c>
      <c r="D229" s="81"/>
      <c r="E229" s="76">
        <v>5.6</v>
      </c>
      <c r="F229" s="74"/>
    </row>
    <row r="230" spans="1:6" x14ac:dyDescent="0.2">
      <c r="A230" s="201" t="s">
        <v>573</v>
      </c>
      <c r="B230" s="201" t="s">
        <v>574</v>
      </c>
      <c r="C230" s="200">
        <v>52.37</v>
      </c>
      <c r="D230" s="81"/>
      <c r="E230" s="76">
        <v>0</v>
      </c>
      <c r="F230" s="74"/>
    </row>
    <row r="231" spans="1:6" x14ac:dyDescent="0.2">
      <c r="A231" s="201" t="s">
        <v>575</v>
      </c>
      <c r="B231" s="201" t="s">
        <v>576</v>
      </c>
      <c r="C231" s="200">
        <v>62.84</v>
      </c>
      <c r="D231" s="81"/>
      <c r="E231" s="76">
        <v>0.6</v>
      </c>
      <c r="F231" s="74"/>
    </row>
    <row r="232" spans="1:6" x14ac:dyDescent="0.2">
      <c r="A232" s="201" t="s">
        <v>577</v>
      </c>
      <c r="B232" s="201" t="s">
        <v>578</v>
      </c>
      <c r="C232" s="200">
        <v>94.27</v>
      </c>
      <c r="D232" s="81"/>
      <c r="E232" s="76">
        <v>0.9</v>
      </c>
      <c r="F232" s="74"/>
    </row>
    <row r="233" spans="1:6" x14ac:dyDescent="0.2">
      <c r="A233" s="201" t="s">
        <v>579</v>
      </c>
      <c r="B233" s="201" t="s">
        <v>580</v>
      </c>
      <c r="C233" s="200">
        <v>167.58</v>
      </c>
      <c r="D233" s="81"/>
      <c r="E233" s="76">
        <v>1.4</v>
      </c>
      <c r="F233" s="74"/>
    </row>
    <row r="234" spans="1:6" x14ac:dyDescent="0.2">
      <c r="A234" s="201" t="s">
        <v>581</v>
      </c>
      <c r="B234" s="201" t="s">
        <v>582</v>
      </c>
      <c r="C234" s="200">
        <v>277.56</v>
      </c>
      <c r="D234" s="81"/>
      <c r="E234" s="76">
        <v>3.5</v>
      </c>
      <c r="F234" s="74"/>
    </row>
    <row r="235" spans="1:6" x14ac:dyDescent="0.2">
      <c r="A235" s="201" t="s">
        <v>583</v>
      </c>
      <c r="B235" s="201" t="s">
        <v>584</v>
      </c>
      <c r="C235" s="200">
        <v>329.92</v>
      </c>
      <c r="D235" s="81"/>
      <c r="E235" s="76">
        <v>0</v>
      </c>
      <c r="F235" s="74"/>
    </row>
    <row r="236" spans="1:6" x14ac:dyDescent="0.2">
      <c r="A236" s="201" t="s">
        <v>585</v>
      </c>
      <c r="B236" s="201" t="s">
        <v>586</v>
      </c>
      <c r="C236" s="200">
        <v>27.24</v>
      </c>
      <c r="D236" s="81"/>
      <c r="E236" s="76">
        <v>0.3</v>
      </c>
      <c r="F236" s="74"/>
    </row>
    <row r="237" spans="1:6" x14ac:dyDescent="0.2">
      <c r="A237" s="201" t="s">
        <v>587</v>
      </c>
      <c r="B237" s="201" t="s">
        <v>588</v>
      </c>
      <c r="C237" s="200">
        <v>38.76</v>
      </c>
      <c r="D237" s="81"/>
      <c r="E237" s="76">
        <v>0.6</v>
      </c>
      <c r="F237" s="74"/>
    </row>
    <row r="238" spans="1:6" x14ac:dyDescent="0.2">
      <c r="A238" s="201" t="s">
        <v>589</v>
      </c>
      <c r="B238" s="201" t="s">
        <v>590</v>
      </c>
      <c r="C238" s="200">
        <v>157.11000000000001</v>
      </c>
      <c r="D238" s="81"/>
      <c r="E238" s="76">
        <v>1.4</v>
      </c>
      <c r="F238" s="74"/>
    </row>
    <row r="239" spans="1:6" x14ac:dyDescent="0.2">
      <c r="A239" s="201" t="s">
        <v>591</v>
      </c>
      <c r="B239" s="201" t="s">
        <v>592</v>
      </c>
      <c r="C239" s="200">
        <v>251.37</v>
      </c>
      <c r="D239" s="81"/>
      <c r="E239" s="76">
        <v>3.5</v>
      </c>
      <c r="F239" s="74"/>
    </row>
    <row r="240" spans="1:6" x14ac:dyDescent="0.2">
      <c r="A240" s="201" t="s">
        <v>593</v>
      </c>
      <c r="B240" s="201" t="s">
        <v>594</v>
      </c>
      <c r="C240" s="200">
        <v>37.71</v>
      </c>
      <c r="D240" s="81"/>
      <c r="E240" s="76">
        <v>0.3</v>
      </c>
      <c r="F240" s="74"/>
    </row>
    <row r="241" spans="1:6" x14ac:dyDescent="0.2">
      <c r="A241" s="201" t="s">
        <v>595</v>
      </c>
      <c r="B241" s="201" t="s">
        <v>596</v>
      </c>
      <c r="C241" s="200">
        <v>80.650000000000006</v>
      </c>
      <c r="D241" s="81"/>
      <c r="E241" s="76">
        <v>1</v>
      </c>
      <c r="F241" s="74"/>
    </row>
    <row r="242" spans="1:6" x14ac:dyDescent="0.2">
      <c r="A242" s="201" t="s">
        <v>597</v>
      </c>
      <c r="B242" s="201" t="s">
        <v>598</v>
      </c>
      <c r="C242" s="200">
        <v>528.92999999999995</v>
      </c>
      <c r="D242" s="81"/>
      <c r="E242" s="76">
        <v>5</v>
      </c>
      <c r="F242" s="74"/>
    </row>
    <row r="243" spans="1:6" ht="13.5" thickBot="1" x14ac:dyDescent="0.25">
      <c r="A243" s="201" t="s">
        <v>599</v>
      </c>
      <c r="B243" s="201" t="s">
        <v>600</v>
      </c>
      <c r="C243" s="200">
        <v>811.71</v>
      </c>
      <c r="D243" s="85"/>
      <c r="E243" s="76">
        <v>18</v>
      </c>
      <c r="F243" s="74"/>
    </row>
    <row r="245" spans="1:6" x14ac:dyDescent="0.2">
      <c r="A245" s="86"/>
      <c r="B245" s="80"/>
      <c r="F245" s="74"/>
    </row>
    <row r="246" spans="1:6" ht="15.75" thickBot="1" x14ac:dyDescent="0.3">
      <c r="A246" s="88" t="s">
        <v>601</v>
      </c>
      <c r="B246" s="80"/>
      <c r="D246" s="78"/>
      <c r="F246" s="74"/>
    </row>
    <row r="247" spans="1:6" x14ac:dyDescent="0.2">
      <c r="A247" s="201" t="s">
        <v>602</v>
      </c>
      <c r="B247" s="201" t="s">
        <v>1068</v>
      </c>
      <c r="C247" s="200">
        <v>147.38999999999999</v>
      </c>
      <c r="D247" s="79"/>
      <c r="E247" s="76">
        <v>9</v>
      </c>
      <c r="F247" s="74"/>
    </row>
    <row r="248" spans="1:6" x14ac:dyDescent="0.2">
      <c r="A248" s="201" t="s">
        <v>603</v>
      </c>
      <c r="B248" s="201" t="s">
        <v>1069</v>
      </c>
      <c r="C248" s="200">
        <v>442.53</v>
      </c>
      <c r="D248" s="81"/>
      <c r="E248" s="76">
        <v>27</v>
      </c>
      <c r="F248" s="74"/>
    </row>
    <row r="249" spans="1:6" x14ac:dyDescent="0.2">
      <c r="A249" s="201" t="s">
        <v>604</v>
      </c>
      <c r="B249" s="201" t="s">
        <v>1070</v>
      </c>
      <c r="C249" s="200">
        <v>237.49</v>
      </c>
      <c r="D249" s="81"/>
      <c r="E249" s="76">
        <v>15</v>
      </c>
      <c r="F249" s="74"/>
    </row>
    <row r="250" spans="1:6" x14ac:dyDescent="0.2">
      <c r="A250" s="201" t="s">
        <v>605</v>
      </c>
      <c r="B250" s="201" t="s">
        <v>1071</v>
      </c>
      <c r="C250" s="200">
        <v>682.66</v>
      </c>
      <c r="D250" s="81"/>
      <c r="E250" s="76">
        <v>48</v>
      </c>
      <c r="F250" s="74"/>
    </row>
    <row r="251" spans="1:6" x14ac:dyDescent="0.2">
      <c r="A251" s="201" t="s">
        <v>606</v>
      </c>
      <c r="B251" s="201" t="s">
        <v>1072</v>
      </c>
      <c r="C251" s="200">
        <v>300.76</v>
      </c>
      <c r="D251" s="81"/>
      <c r="E251" s="76">
        <v>27</v>
      </c>
      <c r="F251" s="74"/>
    </row>
    <row r="252" spans="1:6" x14ac:dyDescent="0.2">
      <c r="A252" s="201" t="s">
        <v>607</v>
      </c>
      <c r="B252" s="201" t="s">
        <v>1073</v>
      </c>
      <c r="C252" s="200">
        <v>900.94</v>
      </c>
      <c r="D252" s="81"/>
      <c r="E252" s="76">
        <v>76</v>
      </c>
      <c r="F252" s="74"/>
    </row>
    <row r="253" spans="1:6" x14ac:dyDescent="0.2">
      <c r="A253" s="201" t="s">
        <v>608</v>
      </c>
      <c r="B253" s="201" t="s">
        <v>1074</v>
      </c>
      <c r="C253" s="200">
        <v>10.08</v>
      </c>
      <c r="D253" s="81"/>
      <c r="E253" s="76">
        <v>0.18</v>
      </c>
      <c r="F253" s="74"/>
    </row>
    <row r="254" spans="1:6" x14ac:dyDescent="0.2">
      <c r="A254" s="201" t="s">
        <v>609</v>
      </c>
      <c r="B254" s="201" t="s">
        <v>610</v>
      </c>
      <c r="C254" s="200">
        <v>20.65</v>
      </c>
      <c r="D254" s="81"/>
      <c r="E254" s="76">
        <v>0.35</v>
      </c>
      <c r="F254" s="74"/>
    </row>
    <row r="255" spans="1:6" x14ac:dyDescent="0.2">
      <c r="A255" s="201" t="s">
        <v>611</v>
      </c>
      <c r="B255" s="201" t="s">
        <v>612</v>
      </c>
      <c r="C255" s="200">
        <v>30.81</v>
      </c>
      <c r="D255" s="81"/>
      <c r="E255" s="76">
        <v>0.54</v>
      </c>
      <c r="F255" s="74"/>
    </row>
    <row r="256" spans="1:6" x14ac:dyDescent="0.2">
      <c r="A256" s="201" t="s">
        <v>613</v>
      </c>
      <c r="B256" s="201" t="s">
        <v>614</v>
      </c>
      <c r="C256" s="200">
        <v>10.77</v>
      </c>
      <c r="D256" s="81"/>
      <c r="E256" s="76">
        <v>0.18</v>
      </c>
      <c r="F256" s="74"/>
    </row>
    <row r="257" spans="1:6" x14ac:dyDescent="0.2">
      <c r="A257" s="201" t="s">
        <v>615</v>
      </c>
      <c r="B257" s="201" t="s">
        <v>1075</v>
      </c>
      <c r="C257" s="200">
        <v>20.85</v>
      </c>
      <c r="D257" s="81"/>
      <c r="E257" s="76">
        <v>0.33</v>
      </c>
      <c r="F257" s="74"/>
    </row>
    <row r="258" spans="1:6" x14ac:dyDescent="0.2">
      <c r="A258" s="201" t="s">
        <v>616</v>
      </c>
      <c r="B258" s="201" t="s">
        <v>617</v>
      </c>
      <c r="C258" s="200">
        <v>34.22</v>
      </c>
      <c r="D258" s="81"/>
      <c r="E258" s="76">
        <v>0.54</v>
      </c>
      <c r="F258" s="74"/>
    </row>
    <row r="259" spans="1:6" x14ac:dyDescent="0.2">
      <c r="A259" s="201" t="s">
        <v>618</v>
      </c>
      <c r="B259" s="201" t="s">
        <v>619</v>
      </c>
      <c r="C259" s="200">
        <v>16</v>
      </c>
      <c r="D259" s="81"/>
      <c r="E259" s="76">
        <v>0.25</v>
      </c>
      <c r="F259" s="74"/>
    </row>
    <row r="260" spans="1:6" x14ac:dyDescent="0.2">
      <c r="A260" s="201" t="s">
        <v>620</v>
      </c>
      <c r="B260" s="201" t="s">
        <v>621</v>
      </c>
      <c r="C260" s="200">
        <v>25.15</v>
      </c>
      <c r="D260" s="81"/>
      <c r="E260" s="76">
        <v>0.38</v>
      </c>
      <c r="F260" s="74"/>
    </row>
    <row r="261" spans="1:6" x14ac:dyDescent="0.2">
      <c r="A261" s="201" t="s">
        <v>622</v>
      </c>
      <c r="B261" s="201" t="s">
        <v>623</v>
      </c>
      <c r="C261" s="200">
        <v>45.22</v>
      </c>
      <c r="D261" s="81"/>
      <c r="E261" s="76">
        <v>0.83</v>
      </c>
      <c r="F261" s="74"/>
    </row>
    <row r="262" spans="1:6" x14ac:dyDescent="0.2">
      <c r="A262" s="201" t="s">
        <v>624</v>
      </c>
      <c r="B262" s="201" t="s">
        <v>625</v>
      </c>
      <c r="C262" s="200">
        <v>78.180000000000007</v>
      </c>
      <c r="D262" s="81"/>
      <c r="E262" s="76">
        <v>1.38</v>
      </c>
      <c r="F262" s="74"/>
    </row>
    <row r="263" spans="1:6" x14ac:dyDescent="0.2">
      <c r="A263" s="201" t="s">
        <v>626</v>
      </c>
      <c r="B263" s="201" t="s">
        <v>627</v>
      </c>
      <c r="C263" s="200">
        <v>39.700000000000003</v>
      </c>
      <c r="D263" s="81"/>
      <c r="E263" s="76">
        <v>0.65</v>
      </c>
      <c r="F263" s="74"/>
    </row>
    <row r="264" spans="1:6" x14ac:dyDescent="0.2">
      <c r="A264" s="201" t="s">
        <v>628</v>
      </c>
      <c r="B264" s="201" t="s">
        <v>629</v>
      </c>
      <c r="C264" s="200">
        <v>66.989999999999995</v>
      </c>
      <c r="D264" s="81"/>
      <c r="E264" s="76">
        <v>1.1100000000000001</v>
      </c>
      <c r="F264" s="74"/>
    </row>
    <row r="265" spans="1:6" x14ac:dyDescent="0.2">
      <c r="A265" s="201" t="s">
        <v>630</v>
      </c>
      <c r="B265" s="201" t="s">
        <v>631</v>
      </c>
      <c r="C265" s="200">
        <v>74.540000000000006</v>
      </c>
      <c r="D265" s="81"/>
      <c r="E265" s="76">
        <v>1.18</v>
      </c>
      <c r="F265" s="74"/>
    </row>
    <row r="266" spans="1:6" x14ac:dyDescent="0.2">
      <c r="A266" s="201" t="s">
        <v>632</v>
      </c>
      <c r="B266" s="201" t="s">
        <v>633</v>
      </c>
      <c r="C266" s="200">
        <v>23.01</v>
      </c>
      <c r="D266" s="81"/>
      <c r="E266" s="76">
        <v>0.34</v>
      </c>
      <c r="F266" s="74"/>
    </row>
    <row r="267" spans="1:6" x14ac:dyDescent="0.2">
      <c r="A267" s="201" t="s">
        <v>634</v>
      </c>
      <c r="B267" s="201" t="s">
        <v>635</v>
      </c>
      <c r="C267" s="200">
        <v>12.58</v>
      </c>
      <c r="D267" s="81"/>
      <c r="E267" s="76">
        <v>0.26</v>
      </c>
      <c r="F267" s="74"/>
    </row>
    <row r="268" spans="1:6" x14ac:dyDescent="0.2">
      <c r="A268" s="201" t="s">
        <v>636</v>
      </c>
      <c r="B268" s="201" t="s">
        <v>1076</v>
      </c>
      <c r="C268" s="200">
        <v>31.34</v>
      </c>
      <c r="D268" s="81"/>
      <c r="E268" s="76">
        <v>0.57999999999999996</v>
      </c>
      <c r="F268" s="74"/>
    </row>
    <row r="269" spans="1:6" x14ac:dyDescent="0.2">
      <c r="A269" s="201" t="s">
        <v>637</v>
      </c>
      <c r="B269" s="201" t="s">
        <v>638</v>
      </c>
      <c r="C269" s="200">
        <v>52.43</v>
      </c>
      <c r="D269" s="81"/>
      <c r="E269" s="76">
        <v>0.81</v>
      </c>
      <c r="F269" s="74"/>
    </row>
    <row r="270" spans="1:6" x14ac:dyDescent="0.2">
      <c r="A270" s="201" t="s">
        <v>639</v>
      </c>
      <c r="B270" s="201" t="s">
        <v>640</v>
      </c>
      <c r="C270" s="200">
        <v>26.17</v>
      </c>
      <c r="D270" s="81"/>
      <c r="E270" s="76">
        <v>0.48</v>
      </c>
      <c r="F270" s="74"/>
    </row>
    <row r="271" spans="1:6" x14ac:dyDescent="0.2">
      <c r="A271" s="201" t="s">
        <v>641</v>
      </c>
      <c r="B271" s="201" t="s">
        <v>642</v>
      </c>
      <c r="C271" s="200">
        <v>36.51</v>
      </c>
      <c r="D271" s="81"/>
      <c r="E271" s="76">
        <v>0.83</v>
      </c>
      <c r="F271" s="74"/>
    </row>
    <row r="272" spans="1:6" x14ac:dyDescent="0.2">
      <c r="A272" s="201" t="s">
        <v>643</v>
      </c>
      <c r="B272" s="201" t="s">
        <v>644</v>
      </c>
      <c r="C272" s="200">
        <v>10.5</v>
      </c>
      <c r="D272" s="81"/>
      <c r="E272" s="76">
        <v>0.13</v>
      </c>
      <c r="F272" s="74"/>
    </row>
    <row r="273" spans="1:6" x14ac:dyDescent="0.2">
      <c r="A273" s="201" t="s">
        <v>645</v>
      </c>
      <c r="B273" s="201" t="s">
        <v>646</v>
      </c>
      <c r="C273" s="200">
        <v>19.079999999999998</v>
      </c>
      <c r="D273" s="81"/>
      <c r="E273" s="76">
        <v>0.28999999999999998</v>
      </c>
      <c r="F273" s="74"/>
    </row>
    <row r="274" spans="1:6" x14ac:dyDescent="0.2">
      <c r="A274" s="201" t="s">
        <v>647</v>
      </c>
      <c r="B274" s="201" t="s">
        <v>648</v>
      </c>
      <c r="C274" s="200">
        <v>26.93</v>
      </c>
      <c r="D274" s="81"/>
      <c r="E274" s="76">
        <v>0.5</v>
      </c>
      <c r="F274" s="74"/>
    </row>
    <row r="275" spans="1:6" x14ac:dyDescent="0.2">
      <c r="A275" s="201" t="s">
        <v>649</v>
      </c>
      <c r="B275" s="201" t="s">
        <v>650</v>
      </c>
      <c r="C275" s="200">
        <v>30.84</v>
      </c>
      <c r="D275" s="81"/>
      <c r="E275" s="76">
        <v>0.18</v>
      </c>
      <c r="F275" s="74"/>
    </row>
    <row r="276" spans="1:6" x14ac:dyDescent="0.2">
      <c r="A276" s="201" t="s">
        <v>651</v>
      </c>
      <c r="B276" s="201" t="s">
        <v>652</v>
      </c>
      <c r="C276" s="200">
        <v>57.42</v>
      </c>
      <c r="D276" s="81"/>
      <c r="E276" s="76">
        <v>0.35</v>
      </c>
      <c r="F276" s="74"/>
    </row>
    <row r="277" spans="1:6" x14ac:dyDescent="0.2">
      <c r="A277" s="201" t="s">
        <v>653</v>
      </c>
      <c r="B277" s="201" t="s">
        <v>654</v>
      </c>
      <c r="C277" s="200">
        <v>72.53</v>
      </c>
      <c r="D277" s="81"/>
      <c r="E277" s="76">
        <v>0.54</v>
      </c>
      <c r="F277" s="74"/>
    </row>
    <row r="278" spans="1:6" x14ac:dyDescent="0.2">
      <c r="A278" s="201" t="s">
        <v>655</v>
      </c>
      <c r="B278" s="201" t="s">
        <v>1077</v>
      </c>
      <c r="C278" s="200">
        <v>43.42</v>
      </c>
      <c r="D278" s="81"/>
      <c r="E278" s="76">
        <v>0.45</v>
      </c>
      <c r="F278" s="74"/>
    </row>
    <row r="279" spans="1:6" x14ac:dyDescent="0.2">
      <c r="A279" s="201" t="s">
        <v>656</v>
      </c>
      <c r="B279" s="201" t="s">
        <v>657</v>
      </c>
      <c r="C279" s="200">
        <v>56.45</v>
      </c>
      <c r="D279" s="81"/>
      <c r="E279" s="76">
        <v>0.81</v>
      </c>
      <c r="F279" s="74"/>
    </row>
    <row r="280" spans="1:6" x14ac:dyDescent="0.2">
      <c r="A280" s="201" t="s">
        <v>658</v>
      </c>
      <c r="B280" s="201" t="s">
        <v>659</v>
      </c>
      <c r="C280" s="200">
        <v>72.45</v>
      </c>
      <c r="D280" s="81"/>
      <c r="E280" s="76">
        <v>1.63</v>
      </c>
      <c r="F280" s="74"/>
    </row>
    <row r="281" spans="1:6" x14ac:dyDescent="0.2">
      <c r="A281" s="201" t="s">
        <v>660</v>
      </c>
      <c r="B281" s="201" t="s">
        <v>661</v>
      </c>
      <c r="C281" s="200">
        <v>0.86</v>
      </c>
      <c r="D281" s="81"/>
      <c r="E281" s="76">
        <v>0.02</v>
      </c>
      <c r="F281" s="74"/>
    </row>
    <row r="282" spans="1:6" x14ac:dyDescent="0.2">
      <c r="A282" s="201" t="s">
        <v>662</v>
      </c>
      <c r="B282" s="201" t="s">
        <v>663</v>
      </c>
      <c r="C282" s="200">
        <v>1.01</v>
      </c>
      <c r="D282" s="81"/>
      <c r="E282" s="76">
        <v>0.03</v>
      </c>
      <c r="F282" s="74"/>
    </row>
    <row r="283" spans="1:6" x14ac:dyDescent="0.2">
      <c r="A283" s="201" t="s">
        <v>664</v>
      </c>
      <c r="B283" s="201" t="s">
        <v>665</v>
      </c>
      <c r="C283" s="200">
        <v>2.06</v>
      </c>
      <c r="D283" s="81"/>
      <c r="E283" s="76">
        <v>0</v>
      </c>
      <c r="F283" s="74"/>
    </row>
    <row r="284" spans="1:6" x14ac:dyDescent="0.2">
      <c r="A284" s="201" t="s">
        <v>666</v>
      </c>
      <c r="B284" s="201" t="s">
        <v>667</v>
      </c>
      <c r="C284" s="200">
        <v>14.41</v>
      </c>
      <c r="D284" s="81"/>
      <c r="E284" s="76">
        <v>1</v>
      </c>
      <c r="F284" s="74"/>
    </row>
    <row r="285" spans="1:6" x14ac:dyDescent="0.2">
      <c r="A285" s="201" t="s">
        <v>668</v>
      </c>
      <c r="B285" s="201" t="s">
        <v>669</v>
      </c>
      <c r="C285" s="200">
        <v>0.68</v>
      </c>
      <c r="D285" s="81"/>
      <c r="E285" s="76">
        <v>0.01</v>
      </c>
      <c r="F285" s="74"/>
    </row>
    <row r="286" spans="1:6" x14ac:dyDescent="0.2">
      <c r="A286" s="201" t="s">
        <v>670</v>
      </c>
      <c r="B286" s="201" t="s">
        <v>671</v>
      </c>
      <c r="C286" s="200">
        <v>0.8</v>
      </c>
      <c r="D286" s="81"/>
      <c r="E286" s="76">
        <v>0.01</v>
      </c>
      <c r="F286" s="74"/>
    </row>
    <row r="287" spans="1:6" x14ac:dyDescent="0.2">
      <c r="A287" s="201" t="s">
        <v>672</v>
      </c>
      <c r="B287" s="201" t="s">
        <v>673</v>
      </c>
      <c r="C287" s="200">
        <v>1.06</v>
      </c>
      <c r="D287" s="81"/>
      <c r="E287" s="76">
        <v>0.01</v>
      </c>
      <c r="F287" s="74"/>
    </row>
    <row r="288" spans="1:6" x14ac:dyDescent="0.2">
      <c r="A288" s="201" t="s">
        <v>674</v>
      </c>
      <c r="B288" s="201" t="s">
        <v>1078</v>
      </c>
      <c r="C288" s="200">
        <v>3.6</v>
      </c>
      <c r="D288" s="81"/>
      <c r="E288" s="76">
        <v>0.25</v>
      </c>
      <c r="F288" s="74"/>
    </row>
    <row r="289" spans="1:6" x14ac:dyDescent="0.2">
      <c r="A289" s="201" t="s">
        <v>675</v>
      </c>
      <c r="B289" s="201" t="s">
        <v>676</v>
      </c>
      <c r="C289" s="200">
        <v>36.04</v>
      </c>
      <c r="D289" s="81"/>
      <c r="E289" s="76">
        <v>0.57999999999999996</v>
      </c>
      <c r="F289" s="74"/>
    </row>
    <row r="290" spans="1:6" x14ac:dyDescent="0.2">
      <c r="A290" s="201" t="s">
        <v>677</v>
      </c>
      <c r="B290" s="201" t="s">
        <v>678</v>
      </c>
      <c r="C290" s="200">
        <v>45.35</v>
      </c>
      <c r="D290" s="81"/>
      <c r="E290" s="76">
        <v>0.96</v>
      </c>
      <c r="F290" s="74"/>
    </row>
    <row r="291" spans="1:6" x14ac:dyDescent="0.2">
      <c r="A291" s="201" t="s">
        <v>679</v>
      </c>
      <c r="B291" s="201" t="s">
        <v>680</v>
      </c>
      <c r="C291" s="200">
        <v>25.66</v>
      </c>
      <c r="D291" s="81"/>
      <c r="E291" s="76">
        <v>0.61</v>
      </c>
      <c r="F291" s="74"/>
    </row>
    <row r="292" spans="1:6" x14ac:dyDescent="0.2">
      <c r="A292" s="201" t="s">
        <v>681</v>
      </c>
      <c r="B292" s="201" t="s">
        <v>1079</v>
      </c>
      <c r="C292" s="200">
        <v>14.14</v>
      </c>
      <c r="D292" s="81"/>
      <c r="E292" s="76">
        <v>0.25</v>
      </c>
      <c r="F292" s="74"/>
    </row>
    <row r="293" spans="1:6" x14ac:dyDescent="0.2">
      <c r="A293" s="201" t="s">
        <v>682</v>
      </c>
      <c r="B293" s="201" t="s">
        <v>683</v>
      </c>
      <c r="C293" s="200">
        <v>12</v>
      </c>
      <c r="D293" s="81"/>
      <c r="E293" s="76">
        <v>0.11</v>
      </c>
      <c r="F293" s="74"/>
    </row>
    <row r="294" spans="1:6" x14ac:dyDescent="0.2">
      <c r="A294" s="201" t="s">
        <v>684</v>
      </c>
      <c r="B294" s="201" t="s">
        <v>685</v>
      </c>
      <c r="C294" s="200">
        <v>19.22</v>
      </c>
      <c r="D294" s="81"/>
      <c r="E294" s="76">
        <v>0.18</v>
      </c>
      <c r="F294" s="74"/>
    </row>
    <row r="295" spans="1:6" x14ac:dyDescent="0.2">
      <c r="A295" s="201" t="s">
        <v>686</v>
      </c>
      <c r="B295" s="201" t="s">
        <v>687</v>
      </c>
      <c r="C295" s="200">
        <v>24.02</v>
      </c>
      <c r="D295" s="81"/>
      <c r="E295" s="76">
        <v>0.2</v>
      </c>
      <c r="F295" s="74"/>
    </row>
    <row r="296" spans="1:6" x14ac:dyDescent="0.2">
      <c r="A296" s="201" t="s">
        <v>688</v>
      </c>
      <c r="B296" s="201" t="s">
        <v>1080</v>
      </c>
      <c r="C296" s="200">
        <v>42.05</v>
      </c>
      <c r="D296" s="81"/>
      <c r="E296" s="76">
        <v>0.83</v>
      </c>
      <c r="F296" s="74"/>
    </row>
    <row r="297" spans="1:6" x14ac:dyDescent="0.2">
      <c r="A297" s="201" t="s">
        <v>689</v>
      </c>
      <c r="B297" s="201" t="s">
        <v>690</v>
      </c>
      <c r="C297" s="200">
        <v>52.87</v>
      </c>
      <c r="D297" s="81"/>
      <c r="E297" s="76">
        <v>1</v>
      </c>
      <c r="F297" s="74"/>
    </row>
    <row r="298" spans="1:6" x14ac:dyDescent="0.2">
      <c r="A298" s="201" t="s">
        <v>691</v>
      </c>
      <c r="B298" s="201" t="s">
        <v>692</v>
      </c>
      <c r="C298" s="200">
        <v>48.06</v>
      </c>
      <c r="D298" s="81"/>
      <c r="E298" s="76">
        <v>2</v>
      </c>
      <c r="F298" s="74"/>
    </row>
    <row r="299" spans="1:6" x14ac:dyDescent="0.2">
      <c r="A299" s="201" t="s">
        <v>693</v>
      </c>
      <c r="B299" s="201" t="s">
        <v>694</v>
      </c>
      <c r="C299" s="200">
        <v>56.47</v>
      </c>
      <c r="D299" s="81"/>
      <c r="E299" s="76">
        <v>2</v>
      </c>
      <c r="F299" s="74"/>
    </row>
    <row r="300" spans="1:6" x14ac:dyDescent="0.2">
      <c r="A300" s="201" t="s">
        <v>695</v>
      </c>
      <c r="B300" s="201" t="s">
        <v>696</v>
      </c>
      <c r="C300" s="200">
        <v>54.06</v>
      </c>
      <c r="D300" s="81"/>
      <c r="E300" s="76">
        <v>2</v>
      </c>
      <c r="F300" s="74"/>
    </row>
    <row r="301" spans="1:6" ht="13.5" thickBot="1" x14ac:dyDescent="0.25">
      <c r="A301" s="201" t="s">
        <v>697</v>
      </c>
      <c r="B301" s="201" t="s">
        <v>698</v>
      </c>
      <c r="C301" s="200">
        <v>63.68</v>
      </c>
      <c r="D301" s="85"/>
      <c r="E301" s="76">
        <v>2.72</v>
      </c>
      <c r="F301" s="74"/>
    </row>
    <row r="302" spans="1:6" x14ac:dyDescent="0.2">
      <c r="A302" s="82"/>
      <c r="B302" s="80"/>
      <c r="F302" s="74"/>
    </row>
    <row r="303" spans="1:6" ht="15.75" thickBot="1" x14ac:dyDescent="0.3">
      <c r="A303" s="90" t="s">
        <v>699</v>
      </c>
      <c r="B303" s="80"/>
      <c r="D303" s="78"/>
      <c r="F303" s="74"/>
    </row>
    <row r="304" spans="1:6" ht="13.5" thickBot="1" x14ac:dyDescent="0.25">
      <c r="A304" s="201" t="s">
        <v>231</v>
      </c>
      <c r="B304" s="201" t="s">
        <v>1081</v>
      </c>
      <c r="C304" s="200">
        <v>1322.99</v>
      </c>
      <c r="D304" s="91"/>
      <c r="E304" s="76">
        <v>80</v>
      </c>
      <c r="F304" s="74"/>
    </row>
    <row r="305" spans="1:6" x14ac:dyDescent="0.2">
      <c r="A305" s="86"/>
      <c r="B305" s="80"/>
      <c r="F305" s="74"/>
    </row>
    <row r="306" spans="1:6" ht="15.75" thickBot="1" x14ac:dyDescent="0.3">
      <c r="A306" s="88" t="s">
        <v>700</v>
      </c>
      <c r="B306" s="80"/>
      <c r="D306" s="78"/>
      <c r="F306" s="74"/>
    </row>
    <row r="307" spans="1:6" x14ac:dyDescent="0.2">
      <c r="A307" s="201" t="s">
        <v>48</v>
      </c>
      <c r="B307" s="201" t="s">
        <v>1082</v>
      </c>
      <c r="C307" s="200">
        <v>2.64</v>
      </c>
      <c r="D307" s="79"/>
      <c r="E307" s="76">
        <v>0.13750000000000001</v>
      </c>
      <c r="F307" s="74"/>
    </row>
    <row r="308" spans="1:6" x14ac:dyDescent="0.2">
      <c r="A308" s="201" t="s">
        <v>42</v>
      </c>
      <c r="B308" s="201" t="s">
        <v>1083</v>
      </c>
      <c r="C308" s="200">
        <v>3.72</v>
      </c>
      <c r="D308" s="81"/>
      <c r="E308" s="76">
        <v>0.33</v>
      </c>
      <c r="F308" s="74"/>
    </row>
    <row r="309" spans="1:6" x14ac:dyDescent="0.2">
      <c r="A309" s="201" t="s">
        <v>43</v>
      </c>
      <c r="B309" s="201" t="s">
        <v>1084</v>
      </c>
      <c r="C309" s="200">
        <v>1.44</v>
      </c>
      <c r="D309" s="81"/>
      <c r="E309" s="76">
        <v>0.09</v>
      </c>
      <c r="F309" s="74"/>
    </row>
    <row r="310" spans="1:6" x14ac:dyDescent="0.2">
      <c r="A310" s="201" t="s">
        <v>45</v>
      </c>
      <c r="B310" s="201" t="s">
        <v>1085</v>
      </c>
      <c r="C310" s="200">
        <v>1.8</v>
      </c>
      <c r="D310" s="81"/>
      <c r="E310" s="76">
        <v>0.1</v>
      </c>
      <c r="F310" s="74"/>
    </row>
    <row r="311" spans="1:6" x14ac:dyDescent="0.2">
      <c r="A311" s="201" t="s">
        <v>55</v>
      </c>
      <c r="B311" s="201" t="s">
        <v>1086</v>
      </c>
      <c r="C311" s="200">
        <v>17.420000000000002</v>
      </c>
      <c r="D311" s="81"/>
      <c r="E311" s="76">
        <v>2.61</v>
      </c>
      <c r="F311" s="74"/>
    </row>
    <row r="312" spans="1:6" x14ac:dyDescent="0.2">
      <c r="A312" s="201" t="s">
        <v>50</v>
      </c>
      <c r="B312" s="201" t="s">
        <v>1087</v>
      </c>
      <c r="C312" s="200">
        <v>3</v>
      </c>
      <c r="D312" s="81"/>
      <c r="E312" s="76">
        <v>0.156</v>
      </c>
      <c r="F312" s="74"/>
    </row>
    <row r="313" spans="1:6" x14ac:dyDescent="0.2">
      <c r="A313" s="201" t="s">
        <v>51</v>
      </c>
      <c r="B313" s="201" t="s">
        <v>1088</v>
      </c>
      <c r="C313" s="200">
        <v>3.72</v>
      </c>
      <c r="D313" s="81"/>
      <c r="E313" s="76">
        <v>0.28110000000000002</v>
      </c>
      <c r="F313" s="74"/>
    </row>
    <row r="314" spans="1:6" x14ac:dyDescent="0.2">
      <c r="A314" s="201" t="s">
        <v>47</v>
      </c>
      <c r="B314" s="201" t="s">
        <v>1089</v>
      </c>
      <c r="C314" s="200">
        <v>2.04</v>
      </c>
      <c r="D314" s="81"/>
      <c r="E314" s="76">
        <v>0.12</v>
      </c>
      <c r="F314" s="74"/>
    </row>
    <row r="315" spans="1:6" x14ac:dyDescent="0.2">
      <c r="A315" s="201" t="s">
        <v>52</v>
      </c>
      <c r="B315" s="201" t="s">
        <v>1090</v>
      </c>
      <c r="C315" s="200">
        <v>4.68</v>
      </c>
      <c r="D315" s="81"/>
      <c r="E315" s="76">
        <v>0.4</v>
      </c>
      <c r="F315" s="74"/>
    </row>
    <row r="316" spans="1:6" x14ac:dyDescent="0.2">
      <c r="A316" s="201" t="s">
        <v>38</v>
      </c>
      <c r="B316" s="201" t="s">
        <v>1091</v>
      </c>
      <c r="C316" s="200">
        <v>6.73</v>
      </c>
      <c r="D316" s="81"/>
      <c r="E316" s="76">
        <v>1.7</v>
      </c>
      <c r="F316" s="74"/>
    </row>
    <row r="317" spans="1:6" x14ac:dyDescent="0.2">
      <c r="A317" s="201" t="s">
        <v>40</v>
      </c>
      <c r="B317" s="201" t="s">
        <v>1092</v>
      </c>
      <c r="C317" s="200">
        <v>10.8</v>
      </c>
      <c r="D317" s="81"/>
      <c r="E317" s="76">
        <v>1.63</v>
      </c>
      <c r="F317" s="74"/>
    </row>
    <row r="318" spans="1:6" x14ac:dyDescent="0.2">
      <c r="A318" s="201" t="s">
        <v>184</v>
      </c>
      <c r="B318" s="201" t="s">
        <v>1093</v>
      </c>
      <c r="C318" s="200">
        <v>24.02</v>
      </c>
      <c r="D318" s="81"/>
      <c r="E318" s="76">
        <v>0.2</v>
      </c>
      <c r="F318" s="74"/>
    </row>
    <row r="319" spans="1:6" x14ac:dyDescent="0.2">
      <c r="A319" s="201" t="s">
        <v>185</v>
      </c>
      <c r="B319" s="201" t="s">
        <v>1094</v>
      </c>
      <c r="C319" s="200">
        <v>24.02</v>
      </c>
      <c r="D319" s="81"/>
      <c r="E319" s="76">
        <v>0.2</v>
      </c>
      <c r="F319" s="74"/>
    </row>
    <row r="320" spans="1:6" x14ac:dyDescent="0.2">
      <c r="A320" s="201" t="s">
        <v>701</v>
      </c>
      <c r="B320" s="201" t="s">
        <v>1095</v>
      </c>
      <c r="C320" s="200">
        <v>24.02</v>
      </c>
      <c r="D320" s="81"/>
      <c r="E320" s="76">
        <v>0.3</v>
      </c>
      <c r="F320" s="74"/>
    </row>
    <row r="321" spans="1:6" x14ac:dyDescent="0.2">
      <c r="A321" s="201" t="s">
        <v>183</v>
      </c>
      <c r="B321" s="201" t="s">
        <v>1096</v>
      </c>
      <c r="C321" s="200">
        <v>10.8</v>
      </c>
      <c r="D321" s="81"/>
      <c r="E321" s="76">
        <v>0.2</v>
      </c>
      <c r="F321" s="74"/>
    </row>
    <row r="322" spans="1:6" x14ac:dyDescent="0.2">
      <c r="A322" s="201" t="s">
        <v>181</v>
      </c>
      <c r="B322" s="201" t="s">
        <v>1097</v>
      </c>
      <c r="C322" s="200">
        <v>40.85</v>
      </c>
      <c r="D322" s="81"/>
      <c r="E322" s="76">
        <v>1.19</v>
      </c>
      <c r="F322" s="74"/>
    </row>
    <row r="323" spans="1:6" x14ac:dyDescent="0.2">
      <c r="A323" s="201" t="s">
        <v>180</v>
      </c>
      <c r="B323" s="201" t="s">
        <v>1098</v>
      </c>
      <c r="C323" s="200">
        <v>95.91</v>
      </c>
      <c r="D323" s="81"/>
      <c r="E323" s="76">
        <v>1</v>
      </c>
      <c r="F323" s="74"/>
    </row>
    <row r="324" spans="1:6" x14ac:dyDescent="0.2">
      <c r="A324" s="201" t="s">
        <v>179</v>
      </c>
      <c r="B324" s="201" t="s">
        <v>1099</v>
      </c>
      <c r="C324" s="200">
        <v>20.420000000000002</v>
      </c>
      <c r="D324" s="81"/>
      <c r="E324" s="76">
        <v>0.14000000000000001</v>
      </c>
      <c r="F324" s="74"/>
    </row>
    <row r="325" spans="1:6" x14ac:dyDescent="0.2">
      <c r="A325" s="201" t="s">
        <v>702</v>
      </c>
      <c r="B325" s="201" t="s">
        <v>703</v>
      </c>
      <c r="C325" s="200">
        <v>14.41</v>
      </c>
      <c r="D325" s="81"/>
      <c r="E325" s="76">
        <v>0.15</v>
      </c>
      <c r="F325" s="74"/>
    </row>
    <row r="326" spans="1:6" x14ac:dyDescent="0.2">
      <c r="A326" s="201" t="s">
        <v>215</v>
      </c>
      <c r="B326" s="201" t="s">
        <v>1100</v>
      </c>
      <c r="C326" s="200">
        <v>32.43</v>
      </c>
      <c r="D326" s="81"/>
      <c r="E326" s="76">
        <v>0.54</v>
      </c>
      <c r="F326" s="74"/>
    </row>
    <row r="327" spans="1:6" x14ac:dyDescent="0.2">
      <c r="A327" s="201" t="s">
        <v>216</v>
      </c>
      <c r="B327" s="201" t="s">
        <v>1101</v>
      </c>
      <c r="C327" s="200">
        <v>34.840000000000003</v>
      </c>
      <c r="D327" s="81"/>
      <c r="E327" s="76">
        <v>0.69</v>
      </c>
      <c r="F327" s="74"/>
    </row>
    <row r="328" spans="1:6" x14ac:dyDescent="0.2">
      <c r="A328" s="201" t="s">
        <v>217</v>
      </c>
      <c r="B328" s="201" t="s">
        <v>1102</v>
      </c>
      <c r="C328" s="200">
        <v>38.44</v>
      </c>
      <c r="D328" s="81"/>
      <c r="E328" s="76">
        <v>0.88</v>
      </c>
      <c r="F328" s="74"/>
    </row>
    <row r="329" spans="1:6" x14ac:dyDescent="0.2">
      <c r="A329" s="201" t="s">
        <v>218</v>
      </c>
      <c r="B329" s="201" t="s">
        <v>1103</v>
      </c>
      <c r="C329" s="200">
        <v>48.06</v>
      </c>
      <c r="D329" s="81"/>
      <c r="E329" s="76">
        <v>1.22</v>
      </c>
      <c r="F329" s="74"/>
    </row>
    <row r="330" spans="1:6" x14ac:dyDescent="0.2">
      <c r="A330" s="201" t="s">
        <v>220</v>
      </c>
      <c r="B330" s="201" t="s">
        <v>1104</v>
      </c>
      <c r="C330" s="200">
        <v>72.09</v>
      </c>
      <c r="D330" s="81"/>
      <c r="E330" s="76">
        <v>1.52</v>
      </c>
      <c r="F330" s="74"/>
    </row>
    <row r="331" spans="1:6" x14ac:dyDescent="0.2">
      <c r="A331" s="201" t="s">
        <v>221</v>
      </c>
      <c r="B331" s="201" t="s">
        <v>1105</v>
      </c>
      <c r="C331" s="200">
        <v>79.31</v>
      </c>
      <c r="D331" s="81"/>
      <c r="E331" s="76">
        <v>1.96</v>
      </c>
      <c r="F331" s="74"/>
    </row>
    <row r="332" spans="1:6" x14ac:dyDescent="0.2">
      <c r="A332" s="201" t="s">
        <v>219</v>
      </c>
      <c r="B332" s="201" t="s">
        <v>1106</v>
      </c>
      <c r="C332" s="200">
        <v>51.66</v>
      </c>
      <c r="D332" s="81"/>
      <c r="E332" s="76">
        <v>1.81</v>
      </c>
      <c r="F332" s="74"/>
    </row>
    <row r="333" spans="1:6" x14ac:dyDescent="0.2">
      <c r="A333" s="201" t="s">
        <v>223</v>
      </c>
      <c r="B333" s="201" t="s">
        <v>1107</v>
      </c>
      <c r="C333" s="200">
        <v>127.38</v>
      </c>
      <c r="D333" s="81"/>
      <c r="E333" s="76">
        <v>3.63</v>
      </c>
      <c r="F333" s="74"/>
    </row>
    <row r="334" spans="1:6" x14ac:dyDescent="0.2">
      <c r="A334" s="201" t="s">
        <v>224</v>
      </c>
      <c r="B334" s="201" t="s">
        <v>1108</v>
      </c>
      <c r="C334" s="200">
        <v>180.24</v>
      </c>
      <c r="D334" s="81"/>
      <c r="E334" s="76">
        <v>6</v>
      </c>
      <c r="F334" s="74"/>
    </row>
    <row r="335" spans="1:6" x14ac:dyDescent="0.2">
      <c r="A335" s="201" t="s">
        <v>225</v>
      </c>
      <c r="B335" s="201" t="s">
        <v>1109</v>
      </c>
      <c r="C335" s="200">
        <v>216.3</v>
      </c>
      <c r="D335" s="81"/>
      <c r="E335" s="76">
        <v>9</v>
      </c>
      <c r="F335" s="74"/>
    </row>
    <row r="336" spans="1:6" x14ac:dyDescent="0.2">
      <c r="A336" s="201" t="s">
        <v>704</v>
      </c>
      <c r="B336" s="201" t="s">
        <v>1110</v>
      </c>
      <c r="C336" s="200">
        <v>420.59</v>
      </c>
      <c r="D336" s="81"/>
      <c r="E336" s="76">
        <v>20</v>
      </c>
      <c r="F336" s="74"/>
    </row>
    <row r="337" spans="1:6" x14ac:dyDescent="0.2">
      <c r="A337" s="201" t="s">
        <v>705</v>
      </c>
      <c r="B337" s="201" t="s">
        <v>1111</v>
      </c>
      <c r="C337" s="200">
        <v>420.59</v>
      </c>
      <c r="D337" s="81"/>
      <c r="E337" s="76">
        <v>26</v>
      </c>
      <c r="F337" s="74"/>
    </row>
    <row r="338" spans="1:6" x14ac:dyDescent="0.2">
      <c r="A338" s="201" t="s">
        <v>706</v>
      </c>
      <c r="B338" s="201" t="s">
        <v>1112</v>
      </c>
      <c r="C338" s="200">
        <v>660.93</v>
      </c>
      <c r="D338" s="81"/>
      <c r="E338" s="76">
        <v>42</v>
      </c>
      <c r="F338" s="74"/>
    </row>
    <row r="339" spans="1:6" x14ac:dyDescent="0.2">
      <c r="A339" s="201" t="s">
        <v>235</v>
      </c>
      <c r="B339" s="201" t="s">
        <v>1063</v>
      </c>
      <c r="C339" s="200">
        <v>240.33</v>
      </c>
      <c r="D339" s="81"/>
      <c r="E339" s="76">
        <v>21</v>
      </c>
      <c r="F339" s="74"/>
    </row>
    <row r="340" spans="1:6" x14ac:dyDescent="0.2">
      <c r="A340" s="201" t="s">
        <v>236</v>
      </c>
      <c r="B340" s="201" t="s">
        <v>1064</v>
      </c>
      <c r="C340" s="200">
        <v>2.2799999999999998</v>
      </c>
      <c r="D340" s="81"/>
      <c r="E340" s="76">
        <v>0.12</v>
      </c>
      <c r="F340" s="74"/>
    </row>
    <row r="341" spans="1:6" x14ac:dyDescent="0.2">
      <c r="A341" s="201" t="s">
        <v>246</v>
      </c>
      <c r="B341" s="201" t="s">
        <v>1113</v>
      </c>
      <c r="C341" s="200">
        <v>11.99</v>
      </c>
      <c r="D341" s="81"/>
      <c r="E341" s="76">
        <v>0.2</v>
      </c>
      <c r="F341" s="74"/>
    </row>
    <row r="342" spans="1:6" x14ac:dyDescent="0.2">
      <c r="A342" s="201" t="s">
        <v>237</v>
      </c>
      <c r="B342" s="201" t="s">
        <v>1114</v>
      </c>
      <c r="C342" s="200">
        <v>2.66</v>
      </c>
      <c r="D342" s="81"/>
      <c r="E342" s="76">
        <v>0.06</v>
      </c>
      <c r="F342" s="74"/>
    </row>
    <row r="343" spans="1:6" x14ac:dyDescent="0.2">
      <c r="A343" s="201" t="s">
        <v>238</v>
      </c>
      <c r="B343" s="201" t="s">
        <v>1115</v>
      </c>
      <c r="C343" s="200">
        <v>3.32</v>
      </c>
      <c r="D343" s="81"/>
      <c r="E343" s="76">
        <v>0.08</v>
      </c>
      <c r="F343" s="74"/>
    </row>
    <row r="344" spans="1:6" x14ac:dyDescent="0.2">
      <c r="A344" s="201" t="s">
        <v>239</v>
      </c>
      <c r="B344" s="201" t="s">
        <v>1116</v>
      </c>
      <c r="C344" s="200">
        <v>3.99</v>
      </c>
      <c r="D344" s="81"/>
      <c r="E344" s="76">
        <v>0.12</v>
      </c>
      <c r="F344" s="74"/>
    </row>
    <row r="345" spans="1:6" x14ac:dyDescent="0.2">
      <c r="A345" s="201" t="s">
        <v>240</v>
      </c>
      <c r="B345" s="201" t="s">
        <v>1117</v>
      </c>
      <c r="C345" s="200">
        <v>3.32</v>
      </c>
      <c r="D345" s="81"/>
      <c r="E345" s="76">
        <v>0.06</v>
      </c>
      <c r="F345" s="74"/>
    </row>
    <row r="346" spans="1:6" x14ac:dyDescent="0.2">
      <c r="A346" s="201" t="s">
        <v>241</v>
      </c>
      <c r="B346" s="201" t="s">
        <v>1118</v>
      </c>
      <c r="C346" s="200">
        <v>4.8099999999999996</v>
      </c>
      <c r="D346" s="81"/>
      <c r="E346" s="76">
        <v>0.2</v>
      </c>
      <c r="F346" s="74"/>
    </row>
    <row r="347" spans="1:6" x14ac:dyDescent="0.2">
      <c r="A347" s="82" t="s">
        <v>242</v>
      </c>
      <c r="B347" s="80" t="s">
        <v>707</v>
      </c>
      <c r="C347" s="75">
        <v>286.11</v>
      </c>
      <c r="D347" s="81"/>
      <c r="E347" s="76">
        <v>30</v>
      </c>
      <c r="F347" s="74"/>
    </row>
    <row r="348" spans="1:6" x14ac:dyDescent="0.2">
      <c r="A348" s="82" t="s">
        <v>243</v>
      </c>
      <c r="B348" s="80" t="s">
        <v>708</v>
      </c>
      <c r="C348" s="75">
        <v>2.63</v>
      </c>
      <c r="D348" s="81"/>
      <c r="E348" s="76">
        <v>0.16</v>
      </c>
      <c r="F348" s="74"/>
    </row>
    <row r="349" spans="1:6" x14ac:dyDescent="0.2">
      <c r="A349" s="201" t="s">
        <v>244</v>
      </c>
      <c r="B349" s="201" t="s">
        <v>1119</v>
      </c>
      <c r="C349" s="200">
        <v>4.6500000000000004</v>
      </c>
      <c r="D349" s="81"/>
      <c r="E349" s="76">
        <v>0.125</v>
      </c>
      <c r="F349" s="74"/>
    </row>
    <row r="350" spans="1:6" x14ac:dyDescent="0.2">
      <c r="A350" s="201" t="s">
        <v>245</v>
      </c>
      <c r="B350" s="201" t="s">
        <v>1120</v>
      </c>
      <c r="C350" s="200">
        <v>6.66</v>
      </c>
      <c r="D350" s="81"/>
      <c r="E350" s="76">
        <v>0.113</v>
      </c>
      <c r="F350" s="74"/>
    </row>
    <row r="351" spans="1:6" x14ac:dyDescent="0.2">
      <c r="A351" s="201" t="s">
        <v>247</v>
      </c>
      <c r="B351" s="201" t="s">
        <v>1121</v>
      </c>
      <c r="C351" s="200">
        <v>13.32</v>
      </c>
      <c r="D351" s="81"/>
      <c r="E351" s="76">
        <v>0.2</v>
      </c>
      <c r="F351" s="74"/>
    </row>
    <row r="352" spans="1:6" x14ac:dyDescent="0.2">
      <c r="A352" s="201" t="s">
        <v>709</v>
      </c>
      <c r="B352" s="201" t="s">
        <v>710</v>
      </c>
      <c r="C352" s="200">
        <v>36.04</v>
      </c>
      <c r="D352" s="81"/>
      <c r="E352" s="76">
        <v>3.9</v>
      </c>
      <c r="F352" s="74"/>
    </row>
    <row r="353" spans="1:6" x14ac:dyDescent="0.2">
      <c r="A353" s="201" t="s">
        <v>711</v>
      </c>
      <c r="B353" s="201" t="s">
        <v>712</v>
      </c>
      <c r="C353" s="200">
        <v>54.06</v>
      </c>
      <c r="D353" s="81"/>
      <c r="E353" s="76">
        <v>7.5</v>
      </c>
      <c r="F353" s="74"/>
    </row>
    <row r="354" spans="1:6" x14ac:dyDescent="0.2">
      <c r="A354" s="201" t="s">
        <v>109</v>
      </c>
      <c r="B354" s="201" t="s">
        <v>1122</v>
      </c>
      <c r="C354" s="200">
        <v>54.06</v>
      </c>
      <c r="D354" s="81"/>
      <c r="E354" s="76">
        <v>3</v>
      </c>
      <c r="F354" s="74"/>
    </row>
    <row r="355" spans="1:6" x14ac:dyDescent="0.2">
      <c r="A355" s="201" t="s">
        <v>110</v>
      </c>
      <c r="B355" s="201" t="s">
        <v>1123</v>
      </c>
      <c r="C355" s="200">
        <v>80.5</v>
      </c>
      <c r="D355" s="81"/>
      <c r="E355" s="76">
        <v>4</v>
      </c>
      <c r="F355" s="74"/>
    </row>
    <row r="356" spans="1:6" x14ac:dyDescent="0.2">
      <c r="A356" s="201" t="s">
        <v>111</v>
      </c>
      <c r="B356" s="201" t="s">
        <v>1124</v>
      </c>
      <c r="C356" s="200">
        <v>93.72</v>
      </c>
      <c r="D356" s="81"/>
      <c r="E356" s="76">
        <v>6</v>
      </c>
      <c r="F356" s="74"/>
    </row>
    <row r="357" spans="1:6" x14ac:dyDescent="0.2">
      <c r="A357" s="201" t="s">
        <v>713</v>
      </c>
      <c r="B357" s="201" t="s">
        <v>1125</v>
      </c>
      <c r="C357" s="200">
        <v>168.23</v>
      </c>
      <c r="D357" s="81"/>
      <c r="E357" s="76">
        <v>12</v>
      </c>
      <c r="F357" s="74"/>
    </row>
    <row r="358" spans="1:6" x14ac:dyDescent="0.2">
      <c r="A358" s="201" t="s">
        <v>714</v>
      </c>
      <c r="B358" s="201" t="s">
        <v>1126</v>
      </c>
      <c r="C358" s="200">
        <v>120.16</v>
      </c>
      <c r="D358" s="81"/>
      <c r="E358" s="76">
        <v>18</v>
      </c>
      <c r="F358" s="74"/>
    </row>
    <row r="359" spans="1:6" x14ac:dyDescent="0.2">
      <c r="A359" s="201" t="s">
        <v>715</v>
      </c>
      <c r="B359" s="201" t="s">
        <v>1127</v>
      </c>
      <c r="C359" s="200">
        <v>204.28</v>
      </c>
      <c r="D359" s="81"/>
      <c r="E359" s="76">
        <v>28</v>
      </c>
      <c r="F359" s="74"/>
    </row>
    <row r="360" spans="1:6" x14ac:dyDescent="0.2">
      <c r="A360" s="201" t="s">
        <v>16</v>
      </c>
      <c r="B360" s="201" t="s">
        <v>1128</v>
      </c>
      <c r="C360" s="200">
        <v>38.58</v>
      </c>
      <c r="D360" s="81"/>
      <c r="E360" s="76">
        <v>3</v>
      </c>
      <c r="F360" s="74"/>
    </row>
    <row r="361" spans="1:6" x14ac:dyDescent="0.2">
      <c r="A361" s="201" t="s">
        <v>716</v>
      </c>
      <c r="B361" s="201" t="s">
        <v>717</v>
      </c>
      <c r="C361" s="200">
        <v>44.09</v>
      </c>
      <c r="D361" s="81"/>
      <c r="E361" s="76">
        <v>3</v>
      </c>
      <c r="F361" s="74"/>
    </row>
    <row r="362" spans="1:6" x14ac:dyDescent="0.2">
      <c r="A362" s="201" t="s">
        <v>24</v>
      </c>
      <c r="B362" s="201" t="s">
        <v>1129</v>
      </c>
      <c r="C362" s="200">
        <v>38.58</v>
      </c>
      <c r="D362" s="81"/>
      <c r="E362" s="76">
        <v>3</v>
      </c>
      <c r="F362" s="74"/>
    </row>
    <row r="363" spans="1:6" x14ac:dyDescent="0.2">
      <c r="A363" s="201" t="s">
        <v>57</v>
      </c>
      <c r="B363" s="201" t="s">
        <v>1130</v>
      </c>
      <c r="C363" s="200">
        <v>13.21</v>
      </c>
      <c r="D363" s="81"/>
      <c r="E363" s="76">
        <v>0.17</v>
      </c>
      <c r="F363" s="74"/>
    </row>
    <row r="364" spans="1:6" x14ac:dyDescent="0.2">
      <c r="A364" s="201" t="s">
        <v>68</v>
      </c>
      <c r="B364" s="201" t="s">
        <v>1131</v>
      </c>
      <c r="C364" s="200">
        <v>14.41</v>
      </c>
      <c r="D364" s="81"/>
      <c r="E364" s="76">
        <v>0.19</v>
      </c>
      <c r="F364" s="74"/>
    </row>
    <row r="365" spans="1:6" x14ac:dyDescent="0.2">
      <c r="A365" s="201" t="s">
        <v>83</v>
      </c>
      <c r="B365" s="201" t="s">
        <v>1132</v>
      </c>
      <c r="C365" s="200">
        <v>18.02</v>
      </c>
      <c r="D365" s="81"/>
      <c r="E365" s="76">
        <v>0.28000000000000003</v>
      </c>
      <c r="F365" s="74"/>
    </row>
    <row r="366" spans="1:6" x14ac:dyDescent="0.2">
      <c r="A366" s="201" t="s">
        <v>153</v>
      </c>
      <c r="B366" s="201" t="s">
        <v>1133</v>
      </c>
      <c r="C366" s="200">
        <v>24.02</v>
      </c>
      <c r="D366" s="81"/>
      <c r="E366" s="76">
        <v>0.17</v>
      </c>
      <c r="F366" s="74"/>
    </row>
    <row r="367" spans="1:6" x14ac:dyDescent="0.2">
      <c r="A367" s="201" t="s">
        <v>133</v>
      </c>
      <c r="B367" s="201" t="s">
        <v>1134</v>
      </c>
      <c r="C367" s="200">
        <v>20.37</v>
      </c>
      <c r="D367" s="81"/>
      <c r="E367" s="76">
        <v>0.19</v>
      </c>
      <c r="F367" s="74"/>
    </row>
    <row r="368" spans="1:6" x14ac:dyDescent="0.2">
      <c r="A368" s="201" t="s">
        <v>175</v>
      </c>
      <c r="B368" s="201" t="s">
        <v>1135</v>
      </c>
      <c r="C368" s="200">
        <v>6</v>
      </c>
      <c r="D368" s="81"/>
      <c r="E368" s="76">
        <v>7.0000000000000007E-2</v>
      </c>
      <c r="F368" s="74"/>
    </row>
    <row r="369" spans="1:6" x14ac:dyDescent="0.2">
      <c r="A369" s="201" t="s">
        <v>33</v>
      </c>
      <c r="B369" s="201" t="s">
        <v>1136</v>
      </c>
      <c r="C369" s="200">
        <v>18.02</v>
      </c>
      <c r="D369" s="81"/>
      <c r="E369" s="76">
        <v>0.44</v>
      </c>
      <c r="F369" s="74"/>
    </row>
    <row r="370" spans="1:6" x14ac:dyDescent="0.2">
      <c r="A370" s="201" t="s">
        <v>158</v>
      </c>
      <c r="B370" s="201" t="s">
        <v>1137</v>
      </c>
      <c r="C370" s="200">
        <v>39.119999999999997</v>
      </c>
      <c r="D370" s="81"/>
      <c r="E370" s="76">
        <v>1.17</v>
      </c>
      <c r="F370" s="74"/>
    </row>
    <row r="371" spans="1:6" x14ac:dyDescent="0.2">
      <c r="A371" s="201" t="s">
        <v>88</v>
      </c>
      <c r="B371" s="201" t="s">
        <v>1138</v>
      </c>
      <c r="C371" s="200">
        <v>19.22</v>
      </c>
      <c r="D371" s="81"/>
      <c r="E371" s="76">
        <v>0.4</v>
      </c>
      <c r="F371" s="74"/>
    </row>
    <row r="372" spans="1:6" x14ac:dyDescent="0.2">
      <c r="A372" s="201" t="s">
        <v>718</v>
      </c>
      <c r="B372" s="201" t="s">
        <v>719</v>
      </c>
      <c r="C372" s="200">
        <v>1.19</v>
      </c>
      <c r="D372" s="81"/>
      <c r="E372" s="76">
        <v>0</v>
      </c>
      <c r="F372" s="74"/>
    </row>
    <row r="373" spans="1:6" x14ac:dyDescent="0.2">
      <c r="A373" s="201" t="s">
        <v>187</v>
      </c>
      <c r="B373" s="201" t="s">
        <v>1139</v>
      </c>
      <c r="C373" s="200">
        <v>3.3</v>
      </c>
      <c r="D373" s="81"/>
      <c r="E373" s="76">
        <v>0.5</v>
      </c>
      <c r="F373" s="74"/>
    </row>
    <row r="374" spans="1:6" x14ac:dyDescent="0.2">
      <c r="A374" s="201" t="s">
        <v>134</v>
      </c>
      <c r="B374" s="201" t="s">
        <v>1140</v>
      </c>
      <c r="C374" s="200">
        <v>20.420000000000002</v>
      </c>
      <c r="D374" s="81"/>
      <c r="E374" s="76">
        <v>0.19</v>
      </c>
      <c r="F374" s="74"/>
    </row>
    <row r="375" spans="1:6" x14ac:dyDescent="0.2">
      <c r="A375" s="201" t="s">
        <v>143</v>
      </c>
      <c r="B375" s="201" t="s">
        <v>1141</v>
      </c>
      <c r="C375" s="200">
        <v>22.83</v>
      </c>
      <c r="D375" s="81"/>
      <c r="E375" s="76">
        <v>0.19</v>
      </c>
      <c r="F375" s="74"/>
    </row>
    <row r="376" spans="1:6" x14ac:dyDescent="0.2">
      <c r="A376" s="201" t="s">
        <v>28</v>
      </c>
      <c r="B376" s="201" t="s">
        <v>1142</v>
      </c>
      <c r="C376" s="200">
        <v>19.829999999999998</v>
      </c>
      <c r="D376" s="81"/>
      <c r="E376" s="76">
        <v>1.3</v>
      </c>
      <c r="F376" s="74"/>
    </row>
    <row r="377" spans="1:6" x14ac:dyDescent="0.2">
      <c r="A377" s="201" t="s">
        <v>18</v>
      </c>
      <c r="B377" s="201" t="s">
        <v>1143</v>
      </c>
      <c r="C377" s="200">
        <v>60.63</v>
      </c>
      <c r="D377" s="81"/>
      <c r="E377" s="76">
        <v>4.2</v>
      </c>
      <c r="F377" s="74"/>
    </row>
    <row r="378" spans="1:6" x14ac:dyDescent="0.2">
      <c r="A378" s="201" t="s">
        <v>720</v>
      </c>
      <c r="B378" s="201" t="s">
        <v>721</v>
      </c>
      <c r="C378" s="200">
        <v>60.63</v>
      </c>
      <c r="D378" s="81"/>
      <c r="E378" s="76">
        <v>4.2</v>
      </c>
      <c r="F378" s="74"/>
    </row>
    <row r="379" spans="1:6" x14ac:dyDescent="0.2">
      <c r="A379" s="201" t="s">
        <v>25</v>
      </c>
      <c r="B379" s="201" t="s">
        <v>1144</v>
      </c>
      <c r="C379" s="200">
        <v>60.63</v>
      </c>
      <c r="D379" s="81"/>
      <c r="E379" s="76">
        <v>4.2</v>
      </c>
      <c r="F379" s="74"/>
    </row>
    <row r="380" spans="1:6" x14ac:dyDescent="0.2">
      <c r="A380" s="201" t="s">
        <v>58</v>
      </c>
      <c r="B380" s="201" t="s">
        <v>1145</v>
      </c>
      <c r="C380" s="200">
        <v>21.15</v>
      </c>
      <c r="D380" s="81"/>
      <c r="E380" s="76">
        <v>0.31</v>
      </c>
      <c r="F380" s="74"/>
    </row>
    <row r="381" spans="1:6" x14ac:dyDescent="0.2">
      <c r="A381" s="201" t="s">
        <v>69</v>
      </c>
      <c r="B381" s="201" t="s">
        <v>1146</v>
      </c>
      <c r="C381" s="200">
        <v>22.47</v>
      </c>
      <c r="D381" s="81"/>
      <c r="E381" s="76">
        <v>0.36</v>
      </c>
      <c r="F381" s="74"/>
    </row>
    <row r="382" spans="1:6" x14ac:dyDescent="0.2">
      <c r="A382" s="201" t="s">
        <v>72</v>
      </c>
      <c r="B382" s="201" t="s">
        <v>1147</v>
      </c>
      <c r="C382" s="200">
        <v>22.83</v>
      </c>
      <c r="D382" s="81"/>
      <c r="E382" s="76">
        <v>0.33</v>
      </c>
      <c r="F382" s="74"/>
    </row>
    <row r="383" spans="1:6" x14ac:dyDescent="0.2">
      <c r="A383" s="201" t="s">
        <v>84</v>
      </c>
      <c r="B383" s="201" t="s">
        <v>1148</v>
      </c>
      <c r="C383" s="200">
        <v>26.43</v>
      </c>
      <c r="D383" s="81"/>
      <c r="E383" s="76">
        <v>0.5</v>
      </c>
      <c r="F383" s="74"/>
    </row>
    <row r="384" spans="1:6" x14ac:dyDescent="0.2">
      <c r="A384" s="201" t="s">
        <v>154</v>
      </c>
      <c r="B384" s="201" t="s">
        <v>1149</v>
      </c>
      <c r="C384" s="200">
        <v>32.43</v>
      </c>
      <c r="D384" s="81"/>
      <c r="E384" s="76">
        <v>0.31</v>
      </c>
      <c r="F384" s="74"/>
    </row>
    <row r="385" spans="1:6" x14ac:dyDescent="0.2">
      <c r="A385" s="201" t="s">
        <v>135</v>
      </c>
      <c r="B385" s="201" t="s">
        <v>1150</v>
      </c>
      <c r="C385" s="200">
        <v>26.32</v>
      </c>
      <c r="D385" s="81"/>
      <c r="E385" s="76">
        <v>0.3</v>
      </c>
      <c r="F385" s="74"/>
    </row>
    <row r="386" spans="1:6" x14ac:dyDescent="0.2">
      <c r="A386" s="201" t="s">
        <v>176</v>
      </c>
      <c r="B386" s="201" t="s">
        <v>1151</v>
      </c>
      <c r="C386" s="200">
        <v>7.2</v>
      </c>
      <c r="D386" s="81"/>
      <c r="E386" s="76">
        <v>0.1</v>
      </c>
      <c r="F386" s="74"/>
    </row>
    <row r="387" spans="1:6" x14ac:dyDescent="0.2">
      <c r="A387" s="201" t="s">
        <v>34</v>
      </c>
      <c r="B387" s="201" t="s">
        <v>1152</v>
      </c>
      <c r="C387" s="200">
        <v>21.62</v>
      </c>
      <c r="D387" s="81"/>
      <c r="E387" s="76">
        <v>0.5</v>
      </c>
      <c r="F387" s="74"/>
    </row>
    <row r="388" spans="1:6" x14ac:dyDescent="0.2">
      <c r="A388" s="201" t="s">
        <v>159</v>
      </c>
      <c r="B388" s="201" t="s">
        <v>1153</v>
      </c>
      <c r="C388" s="200">
        <v>39.68</v>
      </c>
      <c r="D388" s="81"/>
      <c r="E388" s="76">
        <v>1.18</v>
      </c>
      <c r="F388" s="74"/>
    </row>
    <row r="389" spans="1:6" x14ac:dyDescent="0.2">
      <c r="A389" s="201" t="s">
        <v>722</v>
      </c>
      <c r="B389" s="201" t="s">
        <v>1154</v>
      </c>
      <c r="C389" s="200">
        <v>42.06</v>
      </c>
      <c r="D389" s="81"/>
      <c r="E389" s="76">
        <v>1.71</v>
      </c>
      <c r="F389" s="74"/>
    </row>
    <row r="390" spans="1:6" x14ac:dyDescent="0.2">
      <c r="A390" s="201" t="s">
        <v>723</v>
      </c>
      <c r="B390" s="201" t="s">
        <v>724</v>
      </c>
      <c r="C390" s="200">
        <v>43.26</v>
      </c>
      <c r="D390" s="81"/>
      <c r="E390" s="76">
        <v>1.71</v>
      </c>
      <c r="F390" s="74"/>
    </row>
    <row r="391" spans="1:6" x14ac:dyDescent="0.2">
      <c r="A391" s="201" t="s">
        <v>89</v>
      </c>
      <c r="B391" s="201" t="s">
        <v>1155</v>
      </c>
      <c r="C391" s="200">
        <v>30.03</v>
      </c>
      <c r="D391" s="81"/>
      <c r="E391" s="76">
        <v>0.7</v>
      </c>
      <c r="F391" s="74"/>
    </row>
    <row r="392" spans="1:6" x14ac:dyDescent="0.2">
      <c r="A392" s="201" t="s">
        <v>725</v>
      </c>
      <c r="B392" s="201" t="s">
        <v>726</v>
      </c>
      <c r="C392" s="200">
        <v>1.19</v>
      </c>
      <c r="D392" s="81"/>
      <c r="E392" s="76">
        <v>0.01</v>
      </c>
      <c r="F392" s="74"/>
    </row>
    <row r="393" spans="1:6" x14ac:dyDescent="0.2">
      <c r="A393" s="201" t="s">
        <v>727</v>
      </c>
      <c r="B393" s="201" t="s">
        <v>728</v>
      </c>
      <c r="C393" s="200">
        <v>2.39</v>
      </c>
      <c r="D393" s="81"/>
      <c r="E393" s="76">
        <v>0.01</v>
      </c>
      <c r="F393" s="74"/>
    </row>
    <row r="394" spans="1:6" x14ac:dyDescent="0.2">
      <c r="A394" s="201" t="s">
        <v>729</v>
      </c>
      <c r="B394" s="201" t="s">
        <v>730</v>
      </c>
      <c r="C394" s="200">
        <v>1.19</v>
      </c>
      <c r="D394" s="81"/>
      <c r="E394" s="76">
        <v>0</v>
      </c>
      <c r="F394" s="74"/>
    </row>
    <row r="395" spans="1:6" x14ac:dyDescent="0.2">
      <c r="A395" s="201" t="s">
        <v>188</v>
      </c>
      <c r="B395" s="201" t="s">
        <v>1156</v>
      </c>
      <c r="C395" s="200">
        <v>3.3</v>
      </c>
      <c r="D395" s="81"/>
      <c r="E395" s="76">
        <v>0.5</v>
      </c>
      <c r="F395" s="74"/>
    </row>
    <row r="396" spans="1:6" x14ac:dyDescent="0.2">
      <c r="A396" s="201" t="s">
        <v>93</v>
      </c>
      <c r="B396" s="201" t="s">
        <v>1157</v>
      </c>
      <c r="C396" s="200">
        <v>26.43</v>
      </c>
      <c r="D396" s="81"/>
      <c r="E396" s="76">
        <v>0.44</v>
      </c>
      <c r="F396" s="74"/>
    </row>
    <row r="397" spans="1:6" x14ac:dyDescent="0.2">
      <c r="A397" s="201" t="s">
        <v>136</v>
      </c>
      <c r="B397" s="201" t="s">
        <v>1158</v>
      </c>
      <c r="C397" s="200">
        <v>26.39</v>
      </c>
      <c r="D397" s="81"/>
      <c r="E397" s="76">
        <v>0.28999999999999998</v>
      </c>
      <c r="F397" s="74"/>
    </row>
    <row r="398" spans="1:6" x14ac:dyDescent="0.2">
      <c r="A398" s="201" t="s">
        <v>61</v>
      </c>
      <c r="B398" s="201" t="s">
        <v>1159</v>
      </c>
      <c r="C398" s="200">
        <v>21.62</v>
      </c>
      <c r="D398" s="81"/>
      <c r="E398" s="76">
        <v>0.27</v>
      </c>
      <c r="F398" s="74"/>
    </row>
    <row r="399" spans="1:6" x14ac:dyDescent="0.2">
      <c r="A399" s="201" t="s">
        <v>118</v>
      </c>
      <c r="B399" s="201" t="s">
        <v>1160</v>
      </c>
      <c r="C399" s="200">
        <v>31.24</v>
      </c>
      <c r="D399" s="81"/>
      <c r="E399" s="76">
        <v>0.63</v>
      </c>
      <c r="F399" s="74"/>
    </row>
    <row r="400" spans="1:6" x14ac:dyDescent="0.2">
      <c r="A400" s="201" t="s">
        <v>192</v>
      </c>
      <c r="B400" s="201" t="s">
        <v>1161</v>
      </c>
      <c r="C400" s="200">
        <v>2.39</v>
      </c>
      <c r="D400" s="81"/>
      <c r="E400" s="76">
        <v>0.01</v>
      </c>
      <c r="F400" s="74"/>
    </row>
    <row r="401" spans="1:6" x14ac:dyDescent="0.2">
      <c r="A401" s="201" t="s">
        <v>137</v>
      </c>
      <c r="B401" s="201" t="s">
        <v>1162</v>
      </c>
      <c r="C401" s="200">
        <v>26.43</v>
      </c>
      <c r="D401" s="81"/>
      <c r="E401" s="76">
        <v>0.31</v>
      </c>
      <c r="F401" s="74"/>
    </row>
    <row r="402" spans="1:6" x14ac:dyDescent="0.2">
      <c r="A402" s="201" t="s">
        <v>144</v>
      </c>
      <c r="B402" s="201" t="s">
        <v>1163</v>
      </c>
      <c r="C402" s="200">
        <v>30.03</v>
      </c>
      <c r="D402" s="81"/>
      <c r="E402" s="76">
        <v>0.35</v>
      </c>
      <c r="F402" s="74"/>
    </row>
    <row r="403" spans="1:6" x14ac:dyDescent="0.2">
      <c r="A403" s="201" t="s">
        <v>29</v>
      </c>
      <c r="B403" s="201" t="s">
        <v>1164</v>
      </c>
      <c r="C403" s="200">
        <v>29.76</v>
      </c>
      <c r="D403" s="81"/>
      <c r="E403" s="76">
        <v>1.5</v>
      </c>
      <c r="F403" s="74"/>
    </row>
    <row r="404" spans="1:6" x14ac:dyDescent="0.2">
      <c r="A404" s="201" t="s">
        <v>731</v>
      </c>
      <c r="B404" s="201" t="s">
        <v>732</v>
      </c>
      <c r="C404" s="200">
        <v>6</v>
      </c>
      <c r="D404" s="81"/>
      <c r="E404" s="76">
        <v>0.35</v>
      </c>
      <c r="F404" s="74"/>
    </row>
    <row r="405" spans="1:6" x14ac:dyDescent="0.2">
      <c r="A405" s="201" t="s">
        <v>733</v>
      </c>
      <c r="B405" s="201" t="s">
        <v>734</v>
      </c>
      <c r="C405" s="200">
        <v>1.19</v>
      </c>
      <c r="D405" s="81"/>
      <c r="E405" s="76">
        <v>0.02</v>
      </c>
      <c r="F405" s="74"/>
    </row>
    <row r="406" spans="1:6" x14ac:dyDescent="0.2">
      <c r="A406" s="201" t="s">
        <v>735</v>
      </c>
      <c r="B406" s="201" t="s">
        <v>736</v>
      </c>
      <c r="C406" s="200">
        <v>7.2</v>
      </c>
      <c r="D406" s="81"/>
      <c r="E406" s="76">
        <v>0.25</v>
      </c>
      <c r="F406" s="74"/>
    </row>
    <row r="407" spans="1:6" x14ac:dyDescent="0.2">
      <c r="A407" s="201" t="s">
        <v>737</v>
      </c>
      <c r="B407" s="201" t="s">
        <v>738</v>
      </c>
      <c r="C407" s="200">
        <v>7.2</v>
      </c>
      <c r="D407" s="81"/>
      <c r="E407" s="76">
        <v>0.24</v>
      </c>
      <c r="F407" s="74"/>
    </row>
    <row r="408" spans="1:6" x14ac:dyDescent="0.2">
      <c r="A408" s="201" t="s">
        <v>739</v>
      </c>
      <c r="B408" s="201" t="s">
        <v>740</v>
      </c>
      <c r="C408" s="200">
        <v>7.2</v>
      </c>
      <c r="D408" s="81"/>
      <c r="E408" s="76">
        <v>0.18</v>
      </c>
      <c r="F408" s="74"/>
    </row>
    <row r="409" spans="1:6" x14ac:dyDescent="0.2">
      <c r="A409" s="201" t="s">
        <v>741</v>
      </c>
      <c r="B409" s="201" t="s">
        <v>742</v>
      </c>
      <c r="C409" s="200">
        <v>6</v>
      </c>
      <c r="D409" s="81"/>
      <c r="E409" s="76">
        <v>0.21</v>
      </c>
      <c r="F409" s="74"/>
    </row>
    <row r="410" spans="1:6" x14ac:dyDescent="0.2">
      <c r="A410" s="201" t="s">
        <v>743</v>
      </c>
      <c r="B410" s="201" t="s">
        <v>744</v>
      </c>
      <c r="C410" s="200">
        <v>1.19</v>
      </c>
      <c r="D410" s="81"/>
      <c r="E410" s="76">
        <v>0</v>
      </c>
      <c r="F410" s="74"/>
    </row>
    <row r="411" spans="1:6" x14ac:dyDescent="0.2">
      <c r="A411" s="201" t="s">
        <v>745</v>
      </c>
      <c r="B411" s="201" t="s">
        <v>746</v>
      </c>
      <c r="C411" s="200">
        <v>6.6</v>
      </c>
      <c r="D411" s="81"/>
      <c r="E411" s="76">
        <v>0.18</v>
      </c>
      <c r="F411" s="74"/>
    </row>
    <row r="412" spans="1:6" x14ac:dyDescent="0.2">
      <c r="A412" s="201" t="s">
        <v>747</v>
      </c>
      <c r="B412" s="201" t="s">
        <v>748</v>
      </c>
      <c r="C412" s="200">
        <v>6.6</v>
      </c>
      <c r="D412" s="81"/>
      <c r="E412" s="76">
        <v>0.11</v>
      </c>
      <c r="F412" s="74"/>
    </row>
    <row r="413" spans="1:6" x14ac:dyDescent="0.2">
      <c r="A413" s="201" t="s">
        <v>20</v>
      </c>
      <c r="B413" s="201" t="s">
        <v>1165</v>
      </c>
      <c r="C413" s="200">
        <v>88.19</v>
      </c>
      <c r="D413" s="81"/>
      <c r="E413" s="76">
        <v>8.4</v>
      </c>
      <c r="F413" s="74"/>
    </row>
    <row r="414" spans="1:6" x14ac:dyDescent="0.2">
      <c r="A414" s="201" t="s">
        <v>749</v>
      </c>
      <c r="B414" s="201" t="s">
        <v>750</v>
      </c>
      <c r="C414" s="200">
        <v>120.16</v>
      </c>
      <c r="D414" s="81"/>
      <c r="E414" s="76">
        <v>8.4</v>
      </c>
      <c r="F414" s="74"/>
    </row>
    <row r="415" spans="1:6" x14ac:dyDescent="0.2">
      <c r="A415" s="201" t="s">
        <v>26</v>
      </c>
      <c r="B415" s="201" t="s">
        <v>1166</v>
      </c>
      <c r="C415" s="200">
        <v>88.19</v>
      </c>
      <c r="D415" s="81"/>
      <c r="E415" s="76">
        <v>8.4</v>
      </c>
      <c r="F415" s="74"/>
    </row>
    <row r="416" spans="1:6" x14ac:dyDescent="0.2">
      <c r="A416" s="201" t="s">
        <v>59</v>
      </c>
      <c r="B416" s="201" t="s">
        <v>1167</v>
      </c>
      <c r="C416" s="200">
        <v>33.64</v>
      </c>
      <c r="D416" s="81"/>
      <c r="E416" s="76">
        <v>1.05</v>
      </c>
      <c r="F416" s="74"/>
    </row>
    <row r="417" spans="1:6" x14ac:dyDescent="0.2">
      <c r="A417" s="201" t="s">
        <v>70</v>
      </c>
      <c r="B417" s="201" t="s">
        <v>1168</v>
      </c>
      <c r="C417" s="200">
        <v>34.840000000000003</v>
      </c>
      <c r="D417" s="81"/>
      <c r="E417" s="76">
        <v>1.26</v>
      </c>
      <c r="F417" s="74"/>
    </row>
    <row r="418" spans="1:6" x14ac:dyDescent="0.2">
      <c r="A418" s="201" t="s">
        <v>73</v>
      </c>
      <c r="B418" s="201" t="s">
        <v>1169</v>
      </c>
      <c r="C418" s="200">
        <v>40.85</v>
      </c>
      <c r="D418" s="81"/>
      <c r="E418" s="76">
        <v>1.2</v>
      </c>
      <c r="F418" s="74"/>
    </row>
    <row r="419" spans="1:6" x14ac:dyDescent="0.2">
      <c r="A419" s="201" t="s">
        <v>85</v>
      </c>
      <c r="B419" s="201" t="s">
        <v>1170</v>
      </c>
      <c r="C419" s="200">
        <v>52.87</v>
      </c>
      <c r="D419" s="81"/>
      <c r="E419" s="76">
        <v>1.78</v>
      </c>
      <c r="F419" s="74"/>
    </row>
    <row r="420" spans="1:6" x14ac:dyDescent="0.2">
      <c r="A420" s="201" t="s">
        <v>155</v>
      </c>
      <c r="B420" s="201" t="s">
        <v>1171</v>
      </c>
      <c r="C420" s="200">
        <v>40.85</v>
      </c>
      <c r="D420" s="81"/>
      <c r="E420" s="76">
        <v>1.1299999999999999</v>
      </c>
      <c r="F420" s="74"/>
    </row>
    <row r="421" spans="1:6" x14ac:dyDescent="0.2">
      <c r="A421" s="201" t="s">
        <v>177</v>
      </c>
      <c r="B421" s="201" t="s">
        <v>1172</v>
      </c>
      <c r="C421" s="200">
        <v>12</v>
      </c>
      <c r="D421" s="81"/>
      <c r="E421" s="76">
        <v>0.18</v>
      </c>
      <c r="F421" s="74"/>
    </row>
    <row r="422" spans="1:6" x14ac:dyDescent="0.2">
      <c r="A422" s="201" t="s">
        <v>35</v>
      </c>
      <c r="B422" s="201" t="s">
        <v>1173</v>
      </c>
      <c r="C422" s="200">
        <v>33.64</v>
      </c>
      <c r="D422" s="81"/>
      <c r="E422" s="76">
        <v>1.81</v>
      </c>
      <c r="F422" s="74"/>
    </row>
    <row r="423" spans="1:6" x14ac:dyDescent="0.2">
      <c r="A423" s="201" t="s">
        <v>90</v>
      </c>
      <c r="B423" s="201" t="s">
        <v>1174</v>
      </c>
      <c r="C423" s="200">
        <v>60.07</v>
      </c>
      <c r="D423" s="81"/>
      <c r="E423" s="76">
        <v>2.4</v>
      </c>
      <c r="F423" s="74"/>
    </row>
    <row r="424" spans="1:6" x14ac:dyDescent="0.2">
      <c r="A424" s="201" t="s">
        <v>751</v>
      </c>
      <c r="B424" s="201" t="s">
        <v>752</v>
      </c>
      <c r="C424" s="200">
        <v>1.8</v>
      </c>
      <c r="D424" s="81"/>
      <c r="E424" s="76">
        <v>0.01</v>
      </c>
      <c r="F424" s="74"/>
    </row>
    <row r="425" spans="1:6" x14ac:dyDescent="0.2">
      <c r="A425" s="201" t="s">
        <v>753</v>
      </c>
      <c r="B425" s="201" t="s">
        <v>754</v>
      </c>
      <c r="C425" s="200">
        <v>0.7</v>
      </c>
      <c r="D425" s="81"/>
      <c r="E425" s="76">
        <v>0.01</v>
      </c>
      <c r="F425" s="74"/>
    </row>
    <row r="426" spans="1:6" x14ac:dyDescent="0.2">
      <c r="A426" s="201" t="s">
        <v>755</v>
      </c>
      <c r="B426" s="201" t="s">
        <v>756</v>
      </c>
      <c r="C426" s="200">
        <v>3.47</v>
      </c>
      <c r="D426" s="81"/>
      <c r="E426" s="76">
        <v>0.31</v>
      </c>
      <c r="F426" s="74"/>
    </row>
    <row r="427" spans="1:6" x14ac:dyDescent="0.2">
      <c r="A427" s="201" t="s">
        <v>757</v>
      </c>
      <c r="B427" s="201" t="s">
        <v>758</v>
      </c>
      <c r="C427" s="200">
        <v>0.88</v>
      </c>
      <c r="D427" s="81"/>
      <c r="E427" s="76">
        <v>0.08</v>
      </c>
      <c r="F427" s="74"/>
    </row>
    <row r="428" spans="1:6" x14ac:dyDescent="0.2">
      <c r="A428" s="201" t="s">
        <v>759</v>
      </c>
      <c r="B428" s="201" t="s">
        <v>760</v>
      </c>
      <c r="C428" s="200">
        <v>0.74</v>
      </c>
      <c r="D428" s="81"/>
      <c r="E428" s="76">
        <v>0.08</v>
      </c>
      <c r="F428" s="74"/>
    </row>
    <row r="429" spans="1:6" x14ac:dyDescent="0.2">
      <c r="A429" s="201" t="s">
        <v>761</v>
      </c>
      <c r="B429" s="201" t="s">
        <v>762</v>
      </c>
      <c r="C429" s="200">
        <v>0.32</v>
      </c>
      <c r="D429" s="81"/>
      <c r="E429" s="76">
        <v>0.01</v>
      </c>
      <c r="F429" s="74"/>
    </row>
    <row r="430" spans="1:6" x14ac:dyDescent="0.2">
      <c r="A430" s="201" t="s">
        <v>119</v>
      </c>
      <c r="B430" s="201" t="s">
        <v>1175</v>
      </c>
      <c r="C430" s="200">
        <v>38.44</v>
      </c>
      <c r="D430" s="81"/>
      <c r="E430" s="76">
        <v>0.5</v>
      </c>
      <c r="F430" s="74"/>
    </row>
    <row r="431" spans="1:6" x14ac:dyDescent="0.2">
      <c r="A431" s="201" t="s">
        <v>94</v>
      </c>
      <c r="B431" s="201" t="s">
        <v>1176</v>
      </c>
      <c r="C431" s="200">
        <v>50.46</v>
      </c>
      <c r="D431" s="81"/>
      <c r="E431" s="76">
        <v>1.4</v>
      </c>
      <c r="F431" s="74"/>
    </row>
    <row r="432" spans="1:6" x14ac:dyDescent="0.2">
      <c r="A432" s="201" t="s">
        <v>95</v>
      </c>
      <c r="B432" s="201" t="s">
        <v>1177</v>
      </c>
      <c r="C432" s="200">
        <v>51.66</v>
      </c>
      <c r="D432" s="81"/>
      <c r="E432" s="76">
        <v>1.45</v>
      </c>
      <c r="F432" s="74"/>
    </row>
    <row r="433" spans="1:6" x14ac:dyDescent="0.2">
      <c r="A433" s="201" t="s">
        <v>120</v>
      </c>
      <c r="B433" s="201" t="s">
        <v>1178</v>
      </c>
      <c r="C433" s="200">
        <v>38.57</v>
      </c>
      <c r="D433" s="81"/>
      <c r="E433" s="76">
        <v>0.64</v>
      </c>
      <c r="F433" s="74"/>
    </row>
    <row r="434" spans="1:6" x14ac:dyDescent="0.2">
      <c r="A434" s="201" t="s">
        <v>194</v>
      </c>
      <c r="B434" s="201" t="s">
        <v>1179</v>
      </c>
      <c r="C434" s="200">
        <v>2.39</v>
      </c>
      <c r="D434" s="81"/>
      <c r="E434" s="76">
        <v>0.02</v>
      </c>
      <c r="F434" s="74"/>
    </row>
    <row r="435" spans="1:6" x14ac:dyDescent="0.2">
      <c r="A435" s="201" t="s">
        <v>138</v>
      </c>
      <c r="B435" s="201" t="s">
        <v>1180</v>
      </c>
      <c r="C435" s="200">
        <v>48.02</v>
      </c>
      <c r="D435" s="81"/>
      <c r="E435" s="76">
        <v>1.05</v>
      </c>
      <c r="F435" s="74"/>
    </row>
    <row r="436" spans="1:6" x14ac:dyDescent="0.2">
      <c r="A436" s="201" t="s">
        <v>63</v>
      </c>
      <c r="B436" s="201" t="s">
        <v>1181</v>
      </c>
      <c r="C436" s="200">
        <v>32.43</v>
      </c>
      <c r="D436" s="81"/>
      <c r="E436" s="76">
        <v>0.73</v>
      </c>
      <c r="F436" s="74"/>
    </row>
    <row r="437" spans="1:6" x14ac:dyDescent="0.2">
      <c r="A437" s="201" t="s">
        <v>62</v>
      </c>
      <c r="B437" s="201" t="s">
        <v>1182</v>
      </c>
      <c r="C437" s="200">
        <v>33.06</v>
      </c>
      <c r="D437" s="81"/>
      <c r="E437" s="76">
        <v>0.7</v>
      </c>
      <c r="F437" s="74"/>
    </row>
    <row r="438" spans="1:6" x14ac:dyDescent="0.2">
      <c r="A438" s="201" t="s">
        <v>139</v>
      </c>
      <c r="B438" s="201" t="s">
        <v>1183</v>
      </c>
      <c r="C438" s="200">
        <v>48.06</v>
      </c>
      <c r="D438" s="81"/>
      <c r="E438" s="76">
        <v>1.08</v>
      </c>
      <c r="F438" s="74"/>
    </row>
    <row r="439" spans="1:6" x14ac:dyDescent="0.2">
      <c r="A439" s="201" t="s">
        <v>145</v>
      </c>
      <c r="B439" s="201" t="s">
        <v>1184</v>
      </c>
      <c r="C439" s="200">
        <v>51.66</v>
      </c>
      <c r="D439" s="81"/>
      <c r="E439" s="76">
        <v>1.28</v>
      </c>
      <c r="F439" s="74"/>
    </row>
    <row r="440" spans="1:6" x14ac:dyDescent="0.2">
      <c r="A440" s="201" t="s">
        <v>22</v>
      </c>
      <c r="B440" s="201" t="s">
        <v>1185</v>
      </c>
      <c r="C440" s="200">
        <v>115.75</v>
      </c>
      <c r="D440" s="81"/>
      <c r="E440" s="76">
        <v>10.6</v>
      </c>
      <c r="F440" s="74"/>
    </row>
    <row r="441" spans="1:6" x14ac:dyDescent="0.2">
      <c r="A441" s="201" t="s">
        <v>763</v>
      </c>
      <c r="B441" s="201" t="s">
        <v>764</v>
      </c>
      <c r="C441" s="200">
        <v>143.31</v>
      </c>
      <c r="D441" s="81"/>
      <c r="E441" s="76">
        <v>10.6</v>
      </c>
      <c r="F441" s="74"/>
    </row>
    <row r="442" spans="1:6" x14ac:dyDescent="0.2">
      <c r="A442" s="201" t="s">
        <v>27</v>
      </c>
      <c r="B442" s="201" t="s">
        <v>1186</v>
      </c>
      <c r="C442" s="200">
        <v>115.75</v>
      </c>
      <c r="D442" s="81"/>
      <c r="E442" s="76">
        <v>10.6</v>
      </c>
      <c r="F442" s="74"/>
    </row>
    <row r="443" spans="1:6" x14ac:dyDescent="0.2">
      <c r="A443" s="201" t="s">
        <v>60</v>
      </c>
      <c r="B443" s="201" t="s">
        <v>1187</v>
      </c>
      <c r="C443" s="200">
        <v>40.85</v>
      </c>
      <c r="D443" s="81"/>
      <c r="E443" s="76">
        <v>1.9</v>
      </c>
      <c r="F443" s="74"/>
    </row>
    <row r="444" spans="1:6" x14ac:dyDescent="0.2">
      <c r="A444" s="201" t="s">
        <v>71</v>
      </c>
      <c r="B444" s="201" t="s">
        <v>1188</v>
      </c>
      <c r="C444" s="200">
        <v>48.06</v>
      </c>
      <c r="D444" s="81"/>
      <c r="E444" s="76">
        <v>2.4900000000000002</v>
      </c>
      <c r="F444" s="74"/>
    </row>
    <row r="445" spans="1:6" x14ac:dyDescent="0.2">
      <c r="A445" s="201" t="s">
        <v>75</v>
      </c>
      <c r="B445" s="201" t="s">
        <v>1189</v>
      </c>
      <c r="C445" s="200">
        <v>54.06</v>
      </c>
      <c r="D445" s="81"/>
      <c r="E445" s="76">
        <v>2.2000000000000002</v>
      </c>
      <c r="F445" s="74"/>
    </row>
    <row r="446" spans="1:6" x14ac:dyDescent="0.2">
      <c r="A446" s="201" t="s">
        <v>86</v>
      </c>
      <c r="B446" s="201" t="s">
        <v>1190</v>
      </c>
      <c r="C446" s="200">
        <v>66.09</v>
      </c>
      <c r="D446" s="81"/>
      <c r="E446" s="76">
        <v>3.59</v>
      </c>
      <c r="F446" s="74"/>
    </row>
    <row r="447" spans="1:6" x14ac:dyDescent="0.2">
      <c r="A447" s="201" t="s">
        <v>156</v>
      </c>
      <c r="B447" s="201" t="s">
        <v>1191</v>
      </c>
      <c r="C447" s="200">
        <v>57.68</v>
      </c>
      <c r="D447" s="81"/>
      <c r="E447" s="76">
        <v>1.96</v>
      </c>
      <c r="F447" s="74"/>
    </row>
    <row r="448" spans="1:6" x14ac:dyDescent="0.2">
      <c r="A448" s="201" t="s">
        <v>178</v>
      </c>
      <c r="B448" s="201" t="s">
        <v>1192</v>
      </c>
      <c r="C448" s="200">
        <v>54.06</v>
      </c>
      <c r="D448" s="81"/>
      <c r="E448" s="76">
        <v>0.91</v>
      </c>
      <c r="F448" s="74"/>
    </row>
    <row r="449" spans="1:6" x14ac:dyDescent="0.2">
      <c r="A449" s="201" t="s">
        <v>36</v>
      </c>
      <c r="B449" s="201" t="s">
        <v>1193</v>
      </c>
      <c r="C449" s="200">
        <v>42.05</v>
      </c>
      <c r="D449" s="81"/>
      <c r="E449" s="76">
        <v>2.31</v>
      </c>
      <c r="F449" s="74"/>
    </row>
    <row r="450" spans="1:6" x14ac:dyDescent="0.2">
      <c r="A450" s="201" t="s">
        <v>91</v>
      </c>
      <c r="B450" s="201" t="s">
        <v>1194</v>
      </c>
      <c r="C450" s="200">
        <v>78.099999999999994</v>
      </c>
      <c r="D450" s="81"/>
      <c r="E450" s="76">
        <v>5</v>
      </c>
      <c r="F450" s="74"/>
    </row>
    <row r="451" spans="1:6" x14ac:dyDescent="0.2">
      <c r="A451" s="201" t="s">
        <v>765</v>
      </c>
      <c r="B451" s="201" t="s">
        <v>766</v>
      </c>
      <c r="C451" s="200">
        <v>2.4</v>
      </c>
      <c r="D451" s="81"/>
      <c r="E451" s="76">
        <v>0.01</v>
      </c>
      <c r="F451" s="74"/>
    </row>
    <row r="452" spans="1:6" x14ac:dyDescent="0.2">
      <c r="A452" s="201" t="s">
        <v>767</v>
      </c>
      <c r="B452" s="201" t="s">
        <v>768</v>
      </c>
      <c r="C452" s="200">
        <v>3.59</v>
      </c>
      <c r="D452" s="81"/>
      <c r="E452" s="76">
        <v>0.01</v>
      </c>
      <c r="F452" s="74"/>
    </row>
    <row r="453" spans="1:6" x14ac:dyDescent="0.2">
      <c r="A453" s="201" t="s">
        <v>121</v>
      </c>
      <c r="B453" s="201" t="s">
        <v>1195</v>
      </c>
      <c r="C453" s="200">
        <v>39.65</v>
      </c>
      <c r="D453" s="81"/>
      <c r="E453" s="76">
        <v>0.88</v>
      </c>
      <c r="F453" s="74"/>
    </row>
    <row r="454" spans="1:6" x14ac:dyDescent="0.2">
      <c r="A454" s="201" t="s">
        <v>96</v>
      </c>
      <c r="B454" s="201" t="s">
        <v>1196</v>
      </c>
      <c r="C454" s="200">
        <v>64.88</v>
      </c>
      <c r="D454" s="81"/>
      <c r="E454" s="76">
        <v>2.5</v>
      </c>
      <c r="F454" s="74"/>
    </row>
    <row r="455" spans="1:6" x14ac:dyDescent="0.2">
      <c r="A455" s="201" t="s">
        <v>97</v>
      </c>
      <c r="B455" s="201" t="s">
        <v>1197</v>
      </c>
      <c r="C455" s="200">
        <v>66.09</v>
      </c>
      <c r="D455" s="81"/>
      <c r="E455" s="76">
        <v>2.5</v>
      </c>
      <c r="F455" s="74"/>
    </row>
    <row r="456" spans="1:6" x14ac:dyDescent="0.2">
      <c r="A456" s="201" t="s">
        <v>122</v>
      </c>
      <c r="B456" s="201" t="s">
        <v>1198</v>
      </c>
      <c r="C456" s="200">
        <v>39.76</v>
      </c>
      <c r="D456" s="81"/>
      <c r="E456" s="76">
        <v>0.99</v>
      </c>
      <c r="F456" s="74"/>
    </row>
    <row r="457" spans="1:6" x14ac:dyDescent="0.2">
      <c r="A457" s="201" t="s">
        <v>196</v>
      </c>
      <c r="B457" s="201" t="s">
        <v>1199</v>
      </c>
      <c r="C457" s="200">
        <v>2.39</v>
      </c>
      <c r="D457" s="81"/>
      <c r="E457" s="76">
        <v>0.01</v>
      </c>
      <c r="F457" s="74"/>
    </row>
    <row r="458" spans="1:6" x14ac:dyDescent="0.2">
      <c r="A458" s="201" t="s">
        <v>65</v>
      </c>
      <c r="B458" s="201" t="s">
        <v>1200</v>
      </c>
      <c r="C458" s="200">
        <v>42.99</v>
      </c>
      <c r="D458" s="81"/>
      <c r="E458" s="76">
        <v>1.2</v>
      </c>
      <c r="F458" s="74"/>
    </row>
    <row r="459" spans="1:6" x14ac:dyDescent="0.2">
      <c r="A459" s="201" t="s">
        <v>64</v>
      </c>
      <c r="B459" s="201" t="s">
        <v>1201</v>
      </c>
      <c r="C459" s="200">
        <v>42.43</v>
      </c>
      <c r="D459" s="81"/>
      <c r="E459" s="76">
        <v>1.1000000000000001</v>
      </c>
      <c r="F459" s="74"/>
    </row>
    <row r="460" spans="1:6" x14ac:dyDescent="0.2">
      <c r="A460" s="201" t="s">
        <v>140</v>
      </c>
      <c r="B460" s="201" t="s">
        <v>1202</v>
      </c>
      <c r="C460" s="200">
        <v>54.02</v>
      </c>
      <c r="D460" s="81"/>
      <c r="E460" s="76">
        <v>1.76</v>
      </c>
      <c r="F460" s="74"/>
    </row>
    <row r="461" spans="1:6" x14ac:dyDescent="0.2">
      <c r="A461" s="201" t="s">
        <v>66</v>
      </c>
      <c r="B461" s="201" t="s">
        <v>1203</v>
      </c>
      <c r="C461" s="200">
        <v>44.46</v>
      </c>
      <c r="D461" s="81"/>
      <c r="E461" s="76">
        <v>1.6</v>
      </c>
      <c r="F461" s="74"/>
    </row>
    <row r="462" spans="1:6" x14ac:dyDescent="0.2">
      <c r="A462" s="201" t="s">
        <v>141</v>
      </c>
      <c r="B462" s="201" t="s">
        <v>1204</v>
      </c>
      <c r="C462" s="200">
        <v>54.06</v>
      </c>
      <c r="D462" s="81"/>
      <c r="E462" s="76">
        <v>1.79</v>
      </c>
      <c r="F462" s="74"/>
    </row>
    <row r="463" spans="1:6" x14ac:dyDescent="0.2">
      <c r="A463" s="201" t="s">
        <v>769</v>
      </c>
      <c r="B463" s="201" t="s">
        <v>1205</v>
      </c>
      <c r="C463" s="200">
        <v>5.04</v>
      </c>
      <c r="D463" s="81"/>
      <c r="E463" s="76">
        <v>0.5</v>
      </c>
      <c r="F463" s="74"/>
    </row>
    <row r="464" spans="1:6" x14ac:dyDescent="0.2">
      <c r="A464" s="201" t="s">
        <v>770</v>
      </c>
      <c r="B464" s="201" t="s">
        <v>1206</v>
      </c>
      <c r="C464" s="200">
        <v>3</v>
      </c>
      <c r="D464" s="81"/>
      <c r="E464" s="76">
        <v>0.25</v>
      </c>
      <c r="F464" s="74"/>
    </row>
    <row r="465" spans="1:6" x14ac:dyDescent="0.2">
      <c r="A465" s="201" t="s">
        <v>771</v>
      </c>
      <c r="B465" s="201" t="s">
        <v>1207</v>
      </c>
      <c r="C465" s="200">
        <v>4.8</v>
      </c>
      <c r="D465" s="81"/>
      <c r="E465" s="76">
        <v>0.34</v>
      </c>
      <c r="F465" s="74"/>
    </row>
    <row r="466" spans="1:6" x14ac:dyDescent="0.2">
      <c r="A466" s="201" t="s">
        <v>772</v>
      </c>
      <c r="B466" s="201" t="s">
        <v>1208</v>
      </c>
      <c r="C466" s="200">
        <v>7.2</v>
      </c>
      <c r="D466" s="81"/>
      <c r="E466" s="76">
        <v>0.75</v>
      </c>
      <c r="F466" s="74"/>
    </row>
    <row r="467" spans="1:6" x14ac:dyDescent="0.2">
      <c r="A467" s="201" t="s">
        <v>773</v>
      </c>
      <c r="B467" s="201" t="s">
        <v>1209</v>
      </c>
      <c r="C467" s="200">
        <v>8.0500000000000007</v>
      </c>
      <c r="D467" s="81"/>
      <c r="E467" s="76">
        <v>0.94</v>
      </c>
      <c r="F467" s="74"/>
    </row>
    <row r="468" spans="1:6" x14ac:dyDescent="0.2">
      <c r="A468" s="201" t="s">
        <v>774</v>
      </c>
      <c r="B468" s="201" t="s">
        <v>1210</v>
      </c>
      <c r="C468" s="200">
        <v>13.21</v>
      </c>
      <c r="D468" s="81"/>
      <c r="E468" s="76">
        <v>1.25</v>
      </c>
      <c r="F468" s="74"/>
    </row>
    <row r="469" spans="1:6" x14ac:dyDescent="0.2">
      <c r="A469" s="201" t="s">
        <v>182</v>
      </c>
      <c r="B469" s="201" t="s">
        <v>1211</v>
      </c>
      <c r="C469" s="200">
        <v>209.46</v>
      </c>
      <c r="D469" s="81"/>
      <c r="E469" s="76">
        <v>3.5</v>
      </c>
      <c r="F469" s="74"/>
    </row>
    <row r="470" spans="1:6" x14ac:dyDescent="0.2">
      <c r="A470" s="201" t="s">
        <v>775</v>
      </c>
      <c r="B470" s="201" t="s">
        <v>1212</v>
      </c>
      <c r="C470" s="200">
        <v>330.74</v>
      </c>
      <c r="D470" s="81"/>
      <c r="E470" s="76">
        <v>4.3</v>
      </c>
      <c r="F470" s="74"/>
    </row>
    <row r="471" spans="1:6" x14ac:dyDescent="0.2">
      <c r="A471" s="201" t="s">
        <v>776</v>
      </c>
      <c r="B471" s="201" t="s">
        <v>1213</v>
      </c>
      <c r="C471" s="200">
        <v>385.86</v>
      </c>
      <c r="D471" s="81"/>
      <c r="E471" s="76">
        <v>1.2</v>
      </c>
      <c r="F471" s="74"/>
    </row>
    <row r="472" spans="1:6" x14ac:dyDescent="0.2">
      <c r="A472" s="201" t="s">
        <v>777</v>
      </c>
      <c r="B472" s="201" t="s">
        <v>1214</v>
      </c>
      <c r="C472" s="200">
        <v>440.99</v>
      </c>
      <c r="D472" s="81"/>
      <c r="E472" s="76">
        <v>0.94</v>
      </c>
      <c r="F472" s="74"/>
    </row>
    <row r="473" spans="1:6" x14ac:dyDescent="0.2">
      <c r="A473" s="201" t="s">
        <v>778</v>
      </c>
      <c r="B473" s="201" t="s">
        <v>1215</v>
      </c>
      <c r="C473" s="200">
        <v>661.49</v>
      </c>
      <c r="D473" s="81"/>
      <c r="E473" s="76">
        <v>1.6</v>
      </c>
      <c r="F473" s="74"/>
    </row>
    <row r="474" spans="1:6" x14ac:dyDescent="0.2">
      <c r="A474" s="201" t="s">
        <v>779</v>
      </c>
      <c r="B474" s="201" t="s">
        <v>1216</v>
      </c>
      <c r="C474" s="200">
        <v>242.99</v>
      </c>
      <c r="D474" s="81"/>
      <c r="E474" s="76">
        <v>22.5</v>
      </c>
      <c r="F474" s="74"/>
    </row>
    <row r="475" spans="1:6" x14ac:dyDescent="0.2">
      <c r="A475" s="201" t="s">
        <v>780</v>
      </c>
      <c r="B475" s="201" t="s">
        <v>1217</v>
      </c>
      <c r="C475" s="200">
        <v>88.91</v>
      </c>
      <c r="D475" s="81"/>
      <c r="E475" s="76">
        <v>4.0999999999999996</v>
      </c>
      <c r="F475" s="74"/>
    </row>
    <row r="476" spans="1:6" x14ac:dyDescent="0.2">
      <c r="A476" s="201" t="s">
        <v>781</v>
      </c>
      <c r="B476" s="201" t="s">
        <v>1218</v>
      </c>
      <c r="C476" s="200">
        <v>103.34</v>
      </c>
      <c r="D476" s="81"/>
      <c r="E476" s="76">
        <v>5.0999999999999996</v>
      </c>
      <c r="F476" s="74"/>
    </row>
    <row r="477" spans="1:6" x14ac:dyDescent="0.2">
      <c r="A477" s="201" t="s">
        <v>782</v>
      </c>
      <c r="B477" s="201" t="s">
        <v>1219</v>
      </c>
      <c r="C477" s="200">
        <v>139.38999999999999</v>
      </c>
      <c r="D477" s="81"/>
      <c r="E477" s="76">
        <v>7.3</v>
      </c>
      <c r="F477" s="74"/>
    </row>
    <row r="478" spans="1:6" x14ac:dyDescent="0.2">
      <c r="A478" s="201" t="s">
        <v>783</v>
      </c>
      <c r="B478" s="201" t="s">
        <v>1220</v>
      </c>
      <c r="C478" s="200">
        <v>87.72</v>
      </c>
      <c r="D478" s="81"/>
      <c r="E478" s="76">
        <v>2.5</v>
      </c>
      <c r="F478" s="74"/>
    </row>
    <row r="479" spans="1:6" x14ac:dyDescent="0.2">
      <c r="A479" s="201" t="s">
        <v>784</v>
      </c>
      <c r="B479" s="201" t="s">
        <v>1221</v>
      </c>
      <c r="C479" s="200">
        <v>52.76</v>
      </c>
      <c r="D479" s="81"/>
      <c r="E479" s="76">
        <v>3.1</v>
      </c>
      <c r="F479" s="74"/>
    </row>
    <row r="480" spans="1:6" x14ac:dyDescent="0.2">
      <c r="A480" s="201" t="s">
        <v>785</v>
      </c>
      <c r="B480" s="201" t="s">
        <v>1222</v>
      </c>
      <c r="C480" s="200">
        <v>84.11</v>
      </c>
      <c r="D480" s="81"/>
      <c r="E480" s="76">
        <v>2.1</v>
      </c>
      <c r="F480" s="74"/>
    </row>
    <row r="481" spans="1:6" x14ac:dyDescent="0.2">
      <c r="A481" s="201" t="s">
        <v>786</v>
      </c>
      <c r="B481" s="201" t="s">
        <v>1223</v>
      </c>
      <c r="C481" s="200">
        <v>6.6</v>
      </c>
      <c r="D481" s="81"/>
      <c r="E481" s="76">
        <v>0.21299999999999999</v>
      </c>
      <c r="F481" s="74"/>
    </row>
    <row r="482" spans="1:6" x14ac:dyDescent="0.2">
      <c r="A482" s="201" t="s">
        <v>787</v>
      </c>
      <c r="B482" s="201" t="s">
        <v>788</v>
      </c>
      <c r="C482" s="200">
        <v>3.59</v>
      </c>
      <c r="D482" s="81"/>
      <c r="E482" s="76">
        <v>0.02</v>
      </c>
      <c r="F482" s="74"/>
    </row>
    <row r="483" spans="1:6" x14ac:dyDescent="0.2">
      <c r="A483" s="201" t="s">
        <v>789</v>
      </c>
      <c r="B483" s="201" t="s">
        <v>790</v>
      </c>
      <c r="C483" s="200">
        <v>4.8</v>
      </c>
      <c r="D483" s="81"/>
      <c r="E483" s="76">
        <v>0.03</v>
      </c>
      <c r="F483" s="74"/>
    </row>
    <row r="484" spans="1:6" x14ac:dyDescent="0.2">
      <c r="A484" s="201" t="s">
        <v>791</v>
      </c>
      <c r="B484" s="201" t="s">
        <v>1224</v>
      </c>
      <c r="C484" s="200">
        <v>51.66</v>
      </c>
      <c r="D484" s="81"/>
      <c r="E484" s="76">
        <v>4</v>
      </c>
      <c r="F484" s="74"/>
    </row>
    <row r="485" spans="1:6" x14ac:dyDescent="0.2">
      <c r="A485" s="201" t="s">
        <v>792</v>
      </c>
      <c r="B485" s="201" t="s">
        <v>1225</v>
      </c>
      <c r="C485" s="200">
        <v>52.83</v>
      </c>
      <c r="D485" s="81"/>
      <c r="E485" s="76">
        <v>3.1</v>
      </c>
      <c r="F485" s="74"/>
    </row>
    <row r="486" spans="1:6" x14ac:dyDescent="0.2">
      <c r="A486" s="201" t="s">
        <v>793</v>
      </c>
      <c r="B486" s="201" t="s">
        <v>1226</v>
      </c>
      <c r="C486" s="200">
        <v>51.79</v>
      </c>
      <c r="D486" s="81"/>
      <c r="E486" s="76">
        <v>3.1</v>
      </c>
      <c r="F486" s="74"/>
    </row>
    <row r="487" spans="1:6" x14ac:dyDescent="0.2">
      <c r="A487" s="201" t="s">
        <v>794</v>
      </c>
      <c r="B487" s="201" t="s">
        <v>1227</v>
      </c>
      <c r="C487" s="200">
        <v>2.39</v>
      </c>
      <c r="D487" s="81"/>
      <c r="E487" s="76">
        <v>0.01</v>
      </c>
      <c r="F487" s="74"/>
    </row>
    <row r="488" spans="1:6" x14ac:dyDescent="0.2">
      <c r="A488" s="201" t="s">
        <v>795</v>
      </c>
      <c r="B488" s="201" t="s">
        <v>1228</v>
      </c>
      <c r="C488" s="200">
        <v>52.87</v>
      </c>
      <c r="D488" s="81"/>
      <c r="E488" s="76">
        <v>3.1</v>
      </c>
      <c r="F488" s="74"/>
    </row>
    <row r="489" spans="1:6" x14ac:dyDescent="0.2">
      <c r="A489" s="201" t="s">
        <v>796</v>
      </c>
      <c r="B489" s="201" t="s">
        <v>1229</v>
      </c>
      <c r="C489" s="200">
        <v>144.19999999999999</v>
      </c>
      <c r="D489" s="81"/>
      <c r="E489" s="76">
        <v>5.4</v>
      </c>
      <c r="F489" s="74"/>
    </row>
    <row r="490" spans="1:6" x14ac:dyDescent="0.2">
      <c r="A490" s="201" t="s">
        <v>797</v>
      </c>
      <c r="B490" s="201" t="s">
        <v>1230</v>
      </c>
      <c r="C490" s="200">
        <v>56.47</v>
      </c>
      <c r="D490" s="81"/>
      <c r="E490" s="76">
        <v>3</v>
      </c>
      <c r="F490" s="74"/>
    </row>
    <row r="491" spans="1:6" x14ac:dyDescent="0.2">
      <c r="A491" s="201" t="s">
        <v>798</v>
      </c>
      <c r="B491" s="201" t="s">
        <v>1231</v>
      </c>
      <c r="C491" s="200">
        <v>120.16</v>
      </c>
      <c r="D491" s="81"/>
      <c r="E491" s="76">
        <v>5.8</v>
      </c>
      <c r="F491" s="74"/>
    </row>
    <row r="492" spans="1:6" x14ac:dyDescent="0.2">
      <c r="A492" s="201" t="s">
        <v>799</v>
      </c>
      <c r="B492" s="201" t="s">
        <v>1232</v>
      </c>
      <c r="C492" s="200">
        <v>31.24</v>
      </c>
      <c r="D492" s="81"/>
      <c r="E492" s="76">
        <v>11.9</v>
      </c>
      <c r="F492" s="74"/>
    </row>
    <row r="493" spans="1:6" x14ac:dyDescent="0.2">
      <c r="A493" s="201" t="s">
        <v>800</v>
      </c>
      <c r="B493" s="201" t="s">
        <v>1233</v>
      </c>
      <c r="C493" s="200">
        <v>419.99</v>
      </c>
      <c r="D493" s="81"/>
      <c r="E493" s="76">
        <v>33.200000000000003</v>
      </c>
      <c r="F493" s="74"/>
    </row>
    <row r="494" spans="1:6" x14ac:dyDescent="0.2">
      <c r="A494" s="201" t="s">
        <v>801</v>
      </c>
      <c r="B494" s="201" t="s">
        <v>1234</v>
      </c>
      <c r="C494" s="200">
        <v>96.13</v>
      </c>
      <c r="D494" s="81"/>
      <c r="E494" s="76">
        <v>3.9</v>
      </c>
      <c r="F494" s="74"/>
    </row>
    <row r="495" spans="1:6" x14ac:dyDescent="0.2">
      <c r="A495" s="201" t="s">
        <v>802</v>
      </c>
      <c r="B495" s="201" t="s">
        <v>1235</v>
      </c>
      <c r="C495" s="200">
        <v>84.11</v>
      </c>
      <c r="D495" s="81"/>
      <c r="E495" s="76">
        <v>2.16</v>
      </c>
      <c r="F495" s="74"/>
    </row>
    <row r="496" spans="1:6" x14ac:dyDescent="0.2">
      <c r="A496" s="201" t="s">
        <v>803</v>
      </c>
      <c r="B496" s="201" t="s">
        <v>1236</v>
      </c>
      <c r="C496" s="200">
        <v>84.11</v>
      </c>
      <c r="D496" s="81"/>
      <c r="E496" s="76">
        <v>1.89</v>
      </c>
      <c r="F496" s="74"/>
    </row>
    <row r="497" spans="1:6" x14ac:dyDescent="0.2">
      <c r="A497" s="201" t="s">
        <v>804</v>
      </c>
      <c r="B497" s="201" t="s">
        <v>1237</v>
      </c>
      <c r="C497" s="200">
        <v>108.14</v>
      </c>
      <c r="D497" s="81"/>
      <c r="E497" s="76">
        <v>3.29</v>
      </c>
      <c r="F497" s="74"/>
    </row>
    <row r="498" spans="1:6" x14ac:dyDescent="0.2">
      <c r="A498" s="201" t="s">
        <v>805</v>
      </c>
      <c r="B498" s="201" t="s">
        <v>1238</v>
      </c>
      <c r="C498" s="200">
        <v>108.14</v>
      </c>
      <c r="D498" s="81"/>
      <c r="E498" s="76">
        <v>1.44</v>
      </c>
      <c r="F498" s="74"/>
    </row>
    <row r="499" spans="1:6" x14ac:dyDescent="0.2">
      <c r="A499" s="201" t="s">
        <v>806</v>
      </c>
      <c r="B499" s="201" t="s">
        <v>1239</v>
      </c>
      <c r="C499" s="200">
        <v>48.06</v>
      </c>
      <c r="D499" s="81"/>
      <c r="E499" s="76">
        <v>0.42</v>
      </c>
      <c r="F499" s="74"/>
    </row>
    <row r="500" spans="1:6" x14ac:dyDescent="0.2">
      <c r="A500" s="201" t="s">
        <v>807</v>
      </c>
      <c r="B500" s="201" t="s">
        <v>1240</v>
      </c>
      <c r="C500" s="200">
        <v>60.07</v>
      </c>
      <c r="D500" s="81"/>
      <c r="E500" s="76">
        <v>2</v>
      </c>
      <c r="F500" s="74"/>
    </row>
    <row r="501" spans="1:6" x14ac:dyDescent="0.2">
      <c r="A501" s="201" t="s">
        <v>808</v>
      </c>
      <c r="B501" s="201" t="s">
        <v>1241</v>
      </c>
      <c r="C501" s="200">
        <v>84.11</v>
      </c>
      <c r="D501" s="81"/>
      <c r="E501" s="76">
        <v>1.3</v>
      </c>
      <c r="F501" s="74"/>
    </row>
    <row r="502" spans="1:6" x14ac:dyDescent="0.2">
      <c r="A502" s="201" t="s">
        <v>809</v>
      </c>
      <c r="B502" s="201" t="s">
        <v>1242</v>
      </c>
      <c r="C502" s="200">
        <v>61.28</v>
      </c>
      <c r="D502" s="81"/>
      <c r="E502" s="76">
        <v>1.9</v>
      </c>
      <c r="F502" s="74"/>
    </row>
    <row r="503" spans="1:6" x14ac:dyDescent="0.2">
      <c r="A503" s="201" t="s">
        <v>810</v>
      </c>
      <c r="B503" s="201" t="s">
        <v>1243</v>
      </c>
      <c r="C503" s="200">
        <v>781.11</v>
      </c>
      <c r="D503" s="81"/>
      <c r="E503" s="76">
        <v>28</v>
      </c>
      <c r="F503" s="74"/>
    </row>
    <row r="504" spans="1:6" x14ac:dyDescent="0.2">
      <c r="A504" s="201" t="s">
        <v>811</v>
      </c>
      <c r="B504" s="201" t="s">
        <v>1244</v>
      </c>
      <c r="C504" s="200">
        <v>132.16999999999999</v>
      </c>
      <c r="D504" s="81"/>
      <c r="E504" s="76">
        <v>5.2</v>
      </c>
      <c r="F504" s="74"/>
    </row>
    <row r="505" spans="1:6" x14ac:dyDescent="0.2">
      <c r="A505" s="201" t="s">
        <v>812</v>
      </c>
      <c r="B505" s="201" t="s">
        <v>1245</v>
      </c>
      <c r="C505" s="200">
        <v>51.66</v>
      </c>
      <c r="D505" s="81"/>
      <c r="E505" s="76">
        <v>3.55</v>
      </c>
      <c r="F505" s="74"/>
    </row>
    <row r="506" spans="1:6" x14ac:dyDescent="0.2">
      <c r="A506" s="201" t="s">
        <v>813</v>
      </c>
      <c r="B506" s="201" t="s">
        <v>1246</v>
      </c>
      <c r="C506" s="200">
        <v>829.99</v>
      </c>
      <c r="D506" s="81"/>
      <c r="E506" s="76">
        <v>64.2</v>
      </c>
      <c r="F506" s="74"/>
    </row>
    <row r="507" spans="1:6" x14ac:dyDescent="0.2">
      <c r="A507" s="201" t="s">
        <v>814</v>
      </c>
      <c r="B507" s="201" t="s">
        <v>1247</v>
      </c>
      <c r="C507" s="200">
        <v>132.16999999999999</v>
      </c>
      <c r="D507" s="81"/>
      <c r="E507" s="76">
        <v>7.12</v>
      </c>
      <c r="F507" s="74"/>
    </row>
    <row r="508" spans="1:6" x14ac:dyDescent="0.2">
      <c r="A508" s="201" t="s">
        <v>815</v>
      </c>
      <c r="B508" s="201" t="s">
        <v>1248</v>
      </c>
      <c r="C508" s="200">
        <v>168.23</v>
      </c>
      <c r="D508" s="81"/>
      <c r="E508" s="76">
        <v>4.84</v>
      </c>
      <c r="F508" s="74"/>
    </row>
    <row r="509" spans="1:6" x14ac:dyDescent="0.2">
      <c r="A509" s="201" t="s">
        <v>816</v>
      </c>
      <c r="B509" s="201" t="s">
        <v>1249</v>
      </c>
      <c r="C509" s="200">
        <v>168.23</v>
      </c>
      <c r="D509" s="81"/>
      <c r="E509" s="76">
        <v>4.09</v>
      </c>
      <c r="F509" s="74"/>
    </row>
    <row r="510" spans="1:6" x14ac:dyDescent="0.2">
      <c r="A510" s="201" t="s">
        <v>817</v>
      </c>
      <c r="B510" s="201" t="s">
        <v>1250</v>
      </c>
      <c r="C510" s="200">
        <v>240.33</v>
      </c>
      <c r="D510" s="81"/>
      <c r="E510" s="76">
        <v>7.24</v>
      </c>
      <c r="F510" s="74"/>
    </row>
    <row r="511" spans="1:6" x14ac:dyDescent="0.2">
      <c r="A511" s="201" t="s">
        <v>818</v>
      </c>
      <c r="B511" s="201" t="s">
        <v>1251</v>
      </c>
      <c r="C511" s="200">
        <v>156.21</v>
      </c>
      <c r="D511" s="81"/>
      <c r="E511" s="76">
        <v>2.1</v>
      </c>
      <c r="F511" s="74"/>
    </row>
    <row r="512" spans="1:6" x14ac:dyDescent="0.2">
      <c r="A512" s="201" t="s">
        <v>819</v>
      </c>
      <c r="B512" s="201" t="s">
        <v>1252</v>
      </c>
      <c r="C512" s="200">
        <v>2403.44</v>
      </c>
      <c r="D512" s="81"/>
      <c r="E512" s="76">
        <v>19</v>
      </c>
      <c r="F512" s="74"/>
    </row>
    <row r="513" spans="1:6" x14ac:dyDescent="0.2">
      <c r="A513" s="201" t="s">
        <v>820</v>
      </c>
      <c r="B513" s="201" t="s">
        <v>1253</v>
      </c>
      <c r="C513" s="200">
        <v>1081.54</v>
      </c>
      <c r="D513" s="81"/>
      <c r="E513" s="76">
        <v>9</v>
      </c>
      <c r="F513" s="74"/>
    </row>
    <row r="514" spans="1:6" x14ac:dyDescent="0.2">
      <c r="A514" s="201" t="s">
        <v>821</v>
      </c>
      <c r="B514" s="201" t="s">
        <v>1254</v>
      </c>
      <c r="C514" s="200">
        <v>72.09</v>
      </c>
      <c r="D514" s="81"/>
      <c r="E514" s="76">
        <v>0.75</v>
      </c>
      <c r="F514" s="74"/>
    </row>
    <row r="515" spans="1:6" x14ac:dyDescent="0.2">
      <c r="A515" s="201" t="s">
        <v>822</v>
      </c>
      <c r="B515" s="201" t="s">
        <v>1255</v>
      </c>
      <c r="C515" s="200">
        <v>120.16</v>
      </c>
      <c r="D515" s="81"/>
      <c r="E515" s="76">
        <v>4</v>
      </c>
      <c r="F515" s="74"/>
    </row>
    <row r="516" spans="1:6" x14ac:dyDescent="0.2">
      <c r="A516" s="201" t="s">
        <v>823</v>
      </c>
      <c r="B516" s="201" t="s">
        <v>1256</v>
      </c>
      <c r="C516" s="200">
        <v>96.13</v>
      </c>
      <c r="D516" s="81"/>
      <c r="E516" s="76">
        <v>1.34</v>
      </c>
      <c r="F516" s="74"/>
    </row>
    <row r="517" spans="1:6" x14ac:dyDescent="0.2">
      <c r="A517" s="201" t="s">
        <v>824</v>
      </c>
      <c r="B517" s="201" t="s">
        <v>1257</v>
      </c>
      <c r="C517" s="200">
        <v>122.57</v>
      </c>
      <c r="D517" s="81"/>
      <c r="E517" s="76">
        <v>3.5</v>
      </c>
      <c r="F517" s="74"/>
    </row>
    <row r="518" spans="1:6" x14ac:dyDescent="0.2">
      <c r="A518" s="201" t="s">
        <v>825</v>
      </c>
      <c r="B518" s="201" t="s">
        <v>1258</v>
      </c>
      <c r="C518" s="200">
        <v>360.51</v>
      </c>
      <c r="D518" s="81"/>
      <c r="E518" s="76">
        <v>1.82</v>
      </c>
      <c r="F518" s="74"/>
    </row>
    <row r="519" spans="1:6" x14ac:dyDescent="0.2">
      <c r="A519" s="201" t="s">
        <v>826</v>
      </c>
      <c r="B519" s="201" t="s">
        <v>1259</v>
      </c>
      <c r="C519" s="200">
        <v>180.24</v>
      </c>
      <c r="D519" s="81"/>
      <c r="E519" s="76">
        <v>7.5</v>
      </c>
      <c r="F519" s="74"/>
    </row>
    <row r="520" spans="1:6" x14ac:dyDescent="0.2">
      <c r="A520" s="201" t="s">
        <v>827</v>
      </c>
      <c r="B520" s="201" t="s">
        <v>1260</v>
      </c>
      <c r="C520" s="200">
        <v>63.68</v>
      </c>
      <c r="D520" s="81"/>
      <c r="E520" s="76">
        <v>5.2</v>
      </c>
      <c r="F520" s="74"/>
    </row>
    <row r="521" spans="1:6" x14ac:dyDescent="0.2">
      <c r="A521" s="201" t="s">
        <v>828</v>
      </c>
      <c r="B521" s="201" t="s">
        <v>1261</v>
      </c>
      <c r="C521" s="200">
        <v>1064.72</v>
      </c>
      <c r="D521" s="81"/>
      <c r="E521" s="76">
        <v>44</v>
      </c>
      <c r="F521" s="74"/>
    </row>
    <row r="522" spans="1:6" x14ac:dyDescent="0.2">
      <c r="A522" s="201" t="s">
        <v>171</v>
      </c>
      <c r="B522" s="201" t="s">
        <v>1262</v>
      </c>
      <c r="C522" s="200">
        <v>63.68</v>
      </c>
      <c r="D522" s="81"/>
      <c r="E522" s="76">
        <v>1.64</v>
      </c>
      <c r="F522" s="74"/>
    </row>
    <row r="523" spans="1:6" x14ac:dyDescent="0.2">
      <c r="A523" s="201" t="s">
        <v>172</v>
      </c>
      <c r="B523" s="201" t="s">
        <v>1263</v>
      </c>
      <c r="C523" s="200">
        <v>66.09</v>
      </c>
      <c r="D523" s="81"/>
      <c r="E523" s="76">
        <v>1.68</v>
      </c>
      <c r="F523" s="74"/>
    </row>
    <row r="524" spans="1:6" x14ac:dyDescent="0.2">
      <c r="A524" s="201" t="s">
        <v>173</v>
      </c>
      <c r="B524" s="201" t="s">
        <v>1264</v>
      </c>
      <c r="C524" s="200">
        <v>180.24</v>
      </c>
      <c r="D524" s="81"/>
      <c r="E524" s="76">
        <v>2</v>
      </c>
      <c r="F524" s="74"/>
    </row>
    <row r="525" spans="1:6" x14ac:dyDescent="0.2">
      <c r="A525" s="201" t="s">
        <v>174</v>
      </c>
      <c r="B525" s="201" t="s">
        <v>1265</v>
      </c>
      <c r="C525" s="200">
        <v>240.33</v>
      </c>
      <c r="D525" s="81"/>
      <c r="E525" s="76">
        <v>4.5999999999999996</v>
      </c>
      <c r="F525" s="74"/>
    </row>
    <row r="526" spans="1:6" x14ac:dyDescent="0.2">
      <c r="A526" s="201" t="s">
        <v>99</v>
      </c>
      <c r="B526" s="201" t="s">
        <v>1266</v>
      </c>
      <c r="C526" s="200">
        <v>32.340000000000003</v>
      </c>
      <c r="D526" s="81"/>
      <c r="E526" s="76">
        <v>0.63</v>
      </c>
      <c r="F526" s="74"/>
    </row>
    <row r="527" spans="1:6" x14ac:dyDescent="0.2">
      <c r="A527" s="201" t="s">
        <v>100</v>
      </c>
      <c r="B527" s="201" t="s">
        <v>1267</v>
      </c>
      <c r="C527" s="200">
        <v>32.39</v>
      </c>
      <c r="D527" s="81"/>
      <c r="E527" s="76">
        <v>0.56000000000000005</v>
      </c>
      <c r="F527" s="74"/>
    </row>
    <row r="528" spans="1:6" x14ac:dyDescent="0.2">
      <c r="A528" s="201" t="s">
        <v>829</v>
      </c>
      <c r="B528" s="201" t="s">
        <v>830</v>
      </c>
      <c r="C528" s="200">
        <v>38.44</v>
      </c>
      <c r="D528" s="81"/>
      <c r="E528" s="76">
        <v>1.02</v>
      </c>
      <c r="F528" s="74"/>
    </row>
    <row r="529" spans="1:6" x14ac:dyDescent="0.2">
      <c r="A529" s="201" t="s">
        <v>831</v>
      </c>
      <c r="B529" s="201" t="s">
        <v>832</v>
      </c>
      <c r="C529" s="200">
        <v>29.76</v>
      </c>
      <c r="D529" s="81"/>
      <c r="E529" s="76">
        <v>0</v>
      </c>
      <c r="F529" s="74"/>
    </row>
    <row r="530" spans="1:6" x14ac:dyDescent="0.2">
      <c r="A530" s="201" t="s">
        <v>833</v>
      </c>
      <c r="B530" s="201" t="s">
        <v>834</v>
      </c>
      <c r="C530" s="200">
        <v>24.03</v>
      </c>
      <c r="D530" s="81"/>
      <c r="E530" s="76">
        <v>1</v>
      </c>
      <c r="F530" s="74"/>
    </row>
    <row r="531" spans="1:6" x14ac:dyDescent="0.2">
      <c r="A531" s="201" t="s">
        <v>160</v>
      </c>
      <c r="B531" s="201" t="s">
        <v>1268</v>
      </c>
      <c r="C531" s="200">
        <v>65.58</v>
      </c>
      <c r="D531" s="81"/>
      <c r="E531" s="76">
        <v>2.38</v>
      </c>
      <c r="F531" s="74"/>
    </row>
    <row r="532" spans="1:6" x14ac:dyDescent="0.2">
      <c r="A532" s="201" t="s">
        <v>163</v>
      </c>
      <c r="B532" s="201" t="s">
        <v>1269</v>
      </c>
      <c r="C532" s="200">
        <v>51.66</v>
      </c>
      <c r="D532" s="81"/>
      <c r="E532" s="76">
        <v>1.1299999999999999</v>
      </c>
      <c r="F532" s="74"/>
    </row>
    <row r="533" spans="1:6" x14ac:dyDescent="0.2">
      <c r="A533" s="201" t="s">
        <v>77</v>
      </c>
      <c r="B533" s="201" t="s">
        <v>1270</v>
      </c>
      <c r="C533" s="200">
        <v>28.73</v>
      </c>
      <c r="D533" s="81"/>
      <c r="E533" s="76">
        <v>0.54</v>
      </c>
      <c r="F533" s="74"/>
    </row>
    <row r="534" spans="1:6" x14ac:dyDescent="0.2">
      <c r="A534" s="201" t="s">
        <v>835</v>
      </c>
      <c r="B534" s="201" t="s">
        <v>1271</v>
      </c>
      <c r="C534" s="200">
        <v>9.91</v>
      </c>
      <c r="D534" s="81"/>
      <c r="E534" s="76">
        <v>0</v>
      </c>
      <c r="F534" s="74"/>
    </row>
    <row r="535" spans="1:6" x14ac:dyDescent="0.2">
      <c r="A535" s="201" t="s">
        <v>78</v>
      </c>
      <c r="B535" s="201" t="s">
        <v>1272</v>
      </c>
      <c r="C535" s="200">
        <v>29.99</v>
      </c>
      <c r="D535" s="81"/>
      <c r="E535" s="76">
        <v>0.47</v>
      </c>
      <c r="F535" s="74"/>
    </row>
    <row r="536" spans="1:6" x14ac:dyDescent="0.2">
      <c r="A536" s="201" t="s">
        <v>113</v>
      </c>
      <c r="B536" s="201" t="s">
        <v>1273</v>
      </c>
      <c r="C536" s="200">
        <v>60.07</v>
      </c>
      <c r="D536" s="81"/>
      <c r="E536" s="76">
        <v>1.07</v>
      </c>
      <c r="F536" s="74"/>
    </row>
    <row r="537" spans="1:6" x14ac:dyDescent="0.2">
      <c r="A537" s="201" t="s">
        <v>146</v>
      </c>
      <c r="B537" s="201" t="s">
        <v>1274</v>
      </c>
      <c r="C537" s="200">
        <v>24.02</v>
      </c>
      <c r="D537" s="81"/>
      <c r="E537" s="76">
        <v>0.53</v>
      </c>
      <c r="F537" s="74"/>
    </row>
    <row r="538" spans="1:6" x14ac:dyDescent="0.2">
      <c r="A538" s="201" t="s">
        <v>836</v>
      </c>
      <c r="B538" s="201" t="s">
        <v>1275</v>
      </c>
      <c r="C538" s="200">
        <v>230.99</v>
      </c>
      <c r="D538" s="81"/>
      <c r="E538" s="76">
        <v>22</v>
      </c>
      <c r="F538" s="74"/>
    </row>
    <row r="539" spans="1:6" x14ac:dyDescent="0.2">
      <c r="A539" s="201" t="s">
        <v>837</v>
      </c>
      <c r="B539" s="201" t="s">
        <v>1276</v>
      </c>
      <c r="C539" s="200">
        <v>22.04</v>
      </c>
      <c r="D539" s="81"/>
      <c r="E539" s="76">
        <v>1</v>
      </c>
      <c r="F539" s="74"/>
    </row>
    <row r="540" spans="1:6" x14ac:dyDescent="0.2">
      <c r="A540" s="201" t="s">
        <v>838</v>
      </c>
      <c r="B540" s="201" t="s">
        <v>1277</v>
      </c>
      <c r="C540" s="200">
        <v>19.829999999999998</v>
      </c>
      <c r="D540" s="81"/>
      <c r="E540" s="76">
        <v>1.3</v>
      </c>
      <c r="F540" s="74"/>
    </row>
    <row r="541" spans="1:6" x14ac:dyDescent="0.2">
      <c r="A541" s="201" t="s">
        <v>839</v>
      </c>
      <c r="B541" s="201" t="s">
        <v>1278</v>
      </c>
      <c r="C541" s="200">
        <v>682.49</v>
      </c>
      <c r="D541" s="81"/>
      <c r="E541" s="76">
        <v>70</v>
      </c>
      <c r="F541" s="74"/>
    </row>
    <row r="542" spans="1:6" x14ac:dyDescent="0.2">
      <c r="A542" s="201" t="s">
        <v>101</v>
      </c>
      <c r="B542" s="201" t="s">
        <v>1279</v>
      </c>
      <c r="C542" s="200">
        <v>39.54</v>
      </c>
      <c r="D542" s="81"/>
      <c r="E542" s="76">
        <v>1.19</v>
      </c>
      <c r="F542" s="74"/>
    </row>
    <row r="543" spans="1:6" x14ac:dyDescent="0.2">
      <c r="A543" s="201" t="s">
        <v>103</v>
      </c>
      <c r="B543" s="201" t="s">
        <v>1280</v>
      </c>
      <c r="C543" s="200">
        <v>39.65</v>
      </c>
      <c r="D543" s="81"/>
      <c r="E543" s="76">
        <v>1.05</v>
      </c>
      <c r="F543" s="74"/>
    </row>
    <row r="544" spans="1:6" x14ac:dyDescent="0.2">
      <c r="A544" s="201" t="s">
        <v>102</v>
      </c>
      <c r="B544" s="201" t="s">
        <v>1281</v>
      </c>
      <c r="C544" s="200">
        <v>39.61</v>
      </c>
      <c r="D544" s="81"/>
      <c r="E544" s="76">
        <v>1.05</v>
      </c>
      <c r="F544" s="74"/>
    </row>
    <row r="545" spans="1:6" x14ac:dyDescent="0.2">
      <c r="A545" s="201" t="s">
        <v>123</v>
      </c>
      <c r="B545" s="201" t="s">
        <v>1282</v>
      </c>
      <c r="C545" s="200">
        <v>38.35</v>
      </c>
      <c r="D545" s="81"/>
      <c r="E545" s="76">
        <v>1.25</v>
      </c>
      <c r="F545" s="74"/>
    </row>
    <row r="546" spans="1:6" x14ac:dyDescent="0.2">
      <c r="A546" s="201" t="s">
        <v>124</v>
      </c>
      <c r="B546" s="201" t="s">
        <v>1283</v>
      </c>
      <c r="C546" s="200">
        <v>38.4</v>
      </c>
      <c r="D546" s="81"/>
      <c r="E546" s="76">
        <v>1.24</v>
      </c>
      <c r="F546" s="74"/>
    </row>
    <row r="547" spans="1:6" x14ac:dyDescent="0.2">
      <c r="A547" s="201" t="s">
        <v>840</v>
      </c>
      <c r="B547" s="201" t="s">
        <v>841</v>
      </c>
      <c r="C547" s="200">
        <v>39.65</v>
      </c>
      <c r="D547" s="81"/>
      <c r="E547" s="76">
        <v>1.24</v>
      </c>
      <c r="F547" s="74"/>
    </row>
    <row r="548" spans="1:6" x14ac:dyDescent="0.2">
      <c r="A548" s="201" t="s">
        <v>842</v>
      </c>
      <c r="B548" s="201" t="s">
        <v>843</v>
      </c>
      <c r="C548" s="200">
        <v>33.04</v>
      </c>
      <c r="D548" s="81"/>
      <c r="E548" s="76">
        <v>0.33</v>
      </c>
      <c r="F548" s="74"/>
    </row>
    <row r="549" spans="1:6" x14ac:dyDescent="0.2">
      <c r="A549" s="201" t="s">
        <v>844</v>
      </c>
      <c r="B549" s="201" t="s">
        <v>845</v>
      </c>
      <c r="C549" s="200">
        <v>27.64</v>
      </c>
      <c r="D549" s="81"/>
      <c r="E549" s="76">
        <v>1.54</v>
      </c>
      <c r="F549" s="74"/>
    </row>
    <row r="550" spans="1:6" x14ac:dyDescent="0.2">
      <c r="A550" s="201" t="s">
        <v>161</v>
      </c>
      <c r="B550" s="201" t="s">
        <v>1284</v>
      </c>
      <c r="C550" s="200">
        <v>66.14</v>
      </c>
      <c r="D550" s="81"/>
      <c r="E550" s="76">
        <v>2.66</v>
      </c>
      <c r="F550" s="74"/>
    </row>
    <row r="551" spans="1:6" x14ac:dyDescent="0.2">
      <c r="A551" s="201" t="s">
        <v>164</v>
      </c>
      <c r="B551" s="201" t="s">
        <v>1285</v>
      </c>
      <c r="C551" s="200">
        <v>56.47</v>
      </c>
      <c r="D551" s="81"/>
      <c r="E551" s="76">
        <v>1.98</v>
      </c>
      <c r="F551" s="74"/>
    </row>
    <row r="552" spans="1:6" x14ac:dyDescent="0.2">
      <c r="A552" s="201" t="s">
        <v>79</v>
      </c>
      <c r="B552" s="201" t="s">
        <v>1286</v>
      </c>
      <c r="C552" s="200">
        <v>35.94</v>
      </c>
      <c r="D552" s="81"/>
      <c r="E552" s="76">
        <v>1</v>
      </c>
      <c r="F552" s="74"/>
    </row>
    <row r="553" spans="1:6" x14ac:dyDescent="0.2">
      <c r="A553" s="201" t="s">
        <v>846</v>
      </c>
      <c r="B553" s="201" t="s">
        <v>847</v>
      </c>
      <c r="C553" s="200">
        <v>11.01</v>
      </c>
      <c r="D553" s="81"/>
      <c r="E553" s="76">
        <v>0</v>
      </c>
      <c r="F553" s="74"/>
    </row>
    <row r="554" spans="1:6" x14ac:dyDescent="0.2">
      <c r="A554" s="201" t="s">
        <v>81</v>
      </c>
      <c r="B554" s="201" t="s">
        <v>1287</v>
      </c>
      <c r="C554" s="200">
        <v>36.04</v>
      </c>
      <c r="D554" s="81"/>
      <c r="E554" s="76">
        <v>0.88</v>
      </c>
      <c r="F554" s="74"/>
    </row>
    <row r="555" spans="1:6" x14ac:dyDescent="0.2">
      <c r="A555" s="201" t="s">
        <v>80</v>
      </c>
      <c r="B555" s="201" t="s">
        <v>1288</v>
      </c>
      <c r="C555" s="200">
        <v>35.99</v>
      </c>
      <c r="D555" s="81"/>
      <c r="E555" s="76">
        <v>0.88</v>
      </c>
      <c r="F555" s="74"/>
    </row>
    <row r="556" spans="1:6" x14ac:dyDescent="0.2">
      <c r="A556" s="201" t="s">
        <v>125</v>
      </c>
      <c r="B556" s="201" t="s">
        <v>1289</v>
      </c>
      <c r="C556" s="200">
        <v>38.44</v>
      </c>
      <c r="D556" s="81"/>
      <c r="E556" s="76">
        <v>1.23</v>
      </c>
      <c r="F556" s="74"/>
    </row>
    <row r="557" spans="1:6" x14ac:dyDescent="0.2">
      <c r="A557" s="201" t="s">
        <v>147</v>
      </c>
      <c r="B557" s="201" t="s">
        <v>1290</v>
      </c>
      <c r="C557" s="200">
        <v>31.19</v>
      </c>
      <c r="D557" s="81"/>
      <c r="E557" s="76">
        <v>0.93</v>
      </c>
      <c r="F557" s="74"/>
    </row>
    <row r="558" spans="1:6" x14ac:dyDescent="0.2">
      <c r="A558" s="201" t="s">
        <v>114</v>
      </c>
      <c r="B558" s="201" t="s">
        <v>1291</v>
      </c>
      <c r="C558" s="200">
        <v>75.69</v>
      </c>
      <c r="D558" s="81"/>
      <c r="E558" s="76">
        <v>1.72</v>
      </c>
      <c r="F558" s="74"/>
    </row>
    <row r="559" spans="1:6" x14ac:dyDescent="0.2">
      <c r="A559" s="201" t="s">
        <v>148</v>
      </c>
      <c r="B559" s="201" t="s">
        <v>1292</v>
      </c>
      <c r="C559" s="200">
        <v>31.24</v>
      </c>
      <c r="D559" s="81"/>
      <c r="E559" s="76">
        <v>0.86</v>
      </c>
      <c r="F559" s="74"/>
    </row>
    <row r="560" spans="1:6" x14ac:dyDescent="0.2">
      <c r="A560" s="201" t="s">
        <v>848</v>
      </c>
      <c r="B560" s="201" t="s">
        <v>1293</v>
      </c>
      <c r="C560" s="200">
        <v>485.09</v>
      </c>
      <c r="D560" s="81"/>
      <c r="E560" s="76">
        <v>27</v>
      </c>
      <c r="F560" s="74"/>
    </row>
    <row r="561" spans="1:6" x14ac:dyDescent="0.2">
      <c r="A561" s="201" t="s">
        <v>849</v>
      </c>
      <c r="B561" s="201" t="s">
        <v>850</v>
      </c>
      <c r="C561" s="200">
        <v>235.67</v>
      </c>
      <c r="D561" s="81"/>
      <c r="E561" s="76">
        <v>9</v>
      </c>
      <c r="F561" s="74"/>
    </row>
    <row r="562" spans="1:6" x14ac:dyDescent="0.2">
      <c r="A562" s="201" t="s">
        <v>851</v>
      </c>
      <c r="B562" s="201" t="s">
        <v>852</v>
      </c>
      <c r="C562" s="200">
        <v>352.79</v>
      </c>
      <c r="D562" s="81"/>
      <c r="E562" s="76">
        <v>17</v>
      </c>
      <c r="F562" s="74"/>
    </row>
    <row r="563" spans="1:6" x14ac:dyDescent="0.2">
      <c r="A563" s="201" t="s">
        <v>853</v>
      </c>
      <c r="B563" s="201" t="s">
        <v>1294</v>
      </c>
      <c r="C563" s="200">
        <v>716.61</v>
      </c>
      <c r="D563" s="81"/>
      <c r="E563" s="76">
        <v>34</v>
      </c>
      <c r="F563" s="74"/>
    </row>
    <row r="564" spans="1:6" x14ac:dyDescent="0.2">
      <c r="A564" s="201" t="s">
        <v>854</v>
      </c>
      <c r="B564" s="201" t="s">
        <v>855</v>
      </c>
      <c r="C564" s="200">
        <v>346.23</v>
      </c>
      <c r="D564" s="81"/>
      <c r="E564" s="76">
        <v>11.6</v>
      </c>
      <c r="F564" s="74"/>
    </row>
    <row r="565" spans="1:6" x14ac:dyDescent="0.2">
      <c r="A565" s="201" t="s">
        <v>856</v>
      </c>
      <c r="B565" s="201" t="s">
        <v>857</v>
      </c>
      <c r="C565" s="200">
        <v>463.04</v>
      </c>
      <c r="D565" s="81"/>
      <c r="E565" s="76">
        <v>22</v>
      </c>
      <c r="F565" s="74"/>
    </row>
    <row r="566" spans="1:6" x14ac:dyDescent="0.2">
      <c r="A566" s="201" t="s">
        <v>858</v>
      </c>
      <c r="B566" s="201" t="s">
        <v>1295</v>
      </c>
      <c r="C566" s="200">
        <v>992.24</v>
      </c>
      <c r="D566" s="81"/>
      <c r="E566" s="76">
        <v>66</v>
      </c>
      <c r="F566" s="74"/>
    </row>
    <row r="567" spans="1:6" x14ac:dyDescent="0.2">
      <c r="A567" s="201" t="s">
        <v>859</v>
      </c>
      <c r="B567" s="201" t="s">
        <v>860</v>
      </c>
      <c r="C567" s="200">
        <v>443.21</v>
      </c>
      <c r="D567" s="81"/>
      <c r="E567" s="76">
        <v>12</v>
      </c>
      <c r="F567" s="74"/>
    </row>
    <row r="568" spans="1:6" x14ac:dyDescent="0.2">
      <c r="A568" s="201" t="s">
        <v>861</v>
      </c>
      <c r="B568" s="201" t="s">
        <v>1296</v>
      </c>
      <c r="C568" s="200">
        <v>1212.74</v>
      </c>
      <c r="D568" s="81"/>
      <c r="E568" s="76">
        <v>81</v>
      </c>
      <c r="F568" s="74"/>
    </row>
    <row r="569" spans="1:6" x14ac:dyDescent="0.2">
      <c r="A569" s="201" t="s">
        <v>862</v>
      </c>
      <c r="B569" s="201" t="s">
        <v>1297</v>
      </c>
      <c r="C569" s="200">
        <v>509.66</v>
      </c>
      <c r="D569" s="81"/>
      <c r="E569" s="76">
        <v>15</v>
      </c>
      <c r="F569" s="74"/>
    </row>
    <row r="570" spans="1:6" x14ac:dyDescent="0.2">
      <c r="A570" s="201" t="s">
        <v>863</v>
      </c>
      <c r="B570" s="201" t="s">
        <v>1298</v>
      </c>
      <c r="C570" s="200">
        <v>30.86</v>
      </c>
      <c r="D570" s="81"/>
      <c r="E570" s="76">
        <v>26</v>
      </c>
      <c r="F570" s="74"/>
    </row>
    <row r="571" spans="1:6" x14ac:dyDescent="0.2">
      <c r="A571" s="201" t="s">
        <v>105</v>
      </c>
      <c r="B571" s="201" t="s">
        <v>1299</v>
      </c>
      <c r="C571" s="200">
        <v>56.47</v>
      </c>
      <c r="D571" s="81"/>
      <c r="E571" s="76">
        <v>1.6</v>
      </c>
      <c r="F571" s="74"/>
    </row>
    <row r="572" spans="1:6" x14ac:dyDescent="0.2">
      <c r="A572" s="201" t="s">
        <v>104</v>
      </c>
      <c r="B572" s="201" t="s">
        <v>1300</v>
      </c>
      <c r="C572" s="200">
        <v>56.43</v>
      </c>
      <c r="D572" s="81"/>
      <c r="E572" s="76">
        <v>1.5</v>
      </c>
      <c r="F572" s="74"/>
    </row>
    <row r="573" spans="1:6" x14ac:dyDescent="0.2">
      <c r="A573" s="201" t="s">
        <v>126</v>
      </c>
      <c r="B573" s="201" t="s">
        <v>1301</v>
      </c>
      <c r="C573" s="200">
        <v>43.16</v>
      </c>
      <c r="D573" s="81"/>
      <c r="E573" s="76">
        <v>2</v>
      </c>
      <c r="F573" s="74"/>
    </row>
    <row r="574" spans="1:6" x14ac:dyDescent="0.2">
      <c r="A574" s="201" t="s">
        <v>127</v>
      </c>
      <c r="B574" s="201" t="s">
        <v>1302</v>
      </c>
      <c r="C574" s="200">
        <v>43.21</v>
      </c>
      <c r="D574" s="81"/>
      <c r="E574" s="76">
        <v>2</v>
      </c>
      <c r="F574" s="74"/>
    </row>
    <row r="575" spans="1:6" x14ac:dyDescent="0.2">
      <c r="A575" s="201" t="s">
        <v>189</v>
      </c>
      <c r="B575" s="201" t="s">
        <v>1303</v>
      </c>
      <c r="C575" s="200">
        <v>4.8</v>
      </c>
      <c r="D575" s="81"/>
      <c r="E575" s="76">
        <v>1.25</v>
      </c>
      <c r="F575" s="74"/>
    </row>
    <row r="576" spans="1:6" x14ac:dyDescent="0.2">
      <c r="A576" s="201" t="s">
        <v>864</v>
      </c>
      <c r="B576" s="201" t="s">
        <v>865</v>
      </c>
      <c r="C576" s="200">
        <v>22.04</v>
      </c>
      <c r="D576" s="81"/>
      <c r="E576" s="76">
        <v>1.1599999999999999</v>
      </c>
      <c r="F576" s="74"/>
    </row>
    <row r="577" spans="1:6" x14ac:dyDescent="0.2">
      <c r="A577" s="201" t="s">
        <v>1304</v>
      </c>
      <c r="B577" s="201" t="s">
        <v>1305</v>
      </c>
      <c r="C577" s="200">
        <v>67.19</v>
      </c>
      <c r="D577" s="81"/>
      <c r="E577" s="76">
        <v>0.02</v>
      </c>
      <c r="F577" s="74"/>
    </row>
    <row r="578" spans="1:6" x14ac:dyDescent="0.2">
      <c r="A578" s="201" t="s">
        <v>1306</v>
      </c>
      <c r="B578" s="201" t="s">
        <v>1307</v>
      </c>
      <c r="C578" s="200">
        <v>69.59</v>
      </c>
      <c r="D578" s="81"/>
      <c r="E578" s="76">
        <v>0</v>
      </c>
      <c r="F578" s="74"/>
    </row>
    <row r="579" spans="1:6" x14ac:dyDescent="0.2">
      <c r="A579" s="201" t="s">
        <v>128</v>
      </c>
      <c r="B579" s="201" t="s">
        <v>1308</v>
      </c>
      <c r="C579" s="200">
        <v>43.25</v>
      </c>
      <c r="D579" s="81"/>
      <c r="E579" s="76">
        <v>1.1599999999999999</v>
      </c>
      <c r="F579" s="74"/>
    </row>
    <row r="580" spans="1:6" x14ac:dyDescent="0.2">
      <c r="A580" s="201" t="s">
        <v>149</v>
      </c>
      <c r="B580" s="201" t="s">
        <v>1309</v>
      </c>
      <c r="C580" s="200">
        <v>33.64</v>
      </c>
      <c r="D580" s="81"/>
      <c r="E580" s="76">
        <v>1.2</v>
      </c>
      <c r="F580" s="74"/>
    </row>
    <row r="581" spans="1:6" x14ac:dyDescent="0.2">
      <c r="A581" s="201" t="s">
        <v>866</v>
      </c>
      <c r="B581" s="201" t="s">
        <v>867</v>
      </c>
      <c r="C581" s="200">
        <v>35.28</v>
      </c>
      <c r="D581" s="81"/>
      <c r="E581" s="76">
        <v>1.2</v>
      </c>
      <c r="F581" s="74"/>
    </row>
    <row r="582" spans="1:6" x14ac:dyDescent="0.2">
      <c r="A582" s="201" t="s">
        <v>115</v>
      </c>
      <c r="B582" s="201" t="s">
        <v>1310</v>
      </c>
      <c r="C582" s="200">
        <v>162.22999999999999</v>
      </c>
      <c r="D582" s="81"/>
      <c r="E582" s="76">
        <v>4.54</v>
      </c>
      <c r="F582" s="74"/>
    </row>
    <row r="583" spans="1:6" x14ac:dyDescent="0.2">
      <c r="A583" s="201" t="s">
        <v>30</v>
      </c>
      <c r="B583" s="201" t="s">
        <v>1311</v>
      </c>
      <c r="C583" s="200">
        <v>48.06</v>
      </c>
      <c r="D583" s="81"/>
      <c r="E583" s="76">
        <v>4</v>
      </c>
      <c r="F583" s="74"/>
    </row>
    <row r="584" spans="1:6" x14ac:dyDescent="0.2">
      <c r="A584" s="201" t="s">
        <v>868</v>
      </c>
      <c r="B584" s="201" t="s">
        <v>1312</v>
      </c>
      <c r="C584" s="200">
        <v>44.09</v>
      </c>
      <c r="D584" s="81"/>
      <c r="E584" s="76">
        <v>4</v>
      </c>
      <c r="F584" s="74"/>
    </row>
    <row r="585" spans="1:6" x14ac:dyDescent="0.2">
      <c r="A585" s="201" t="s">
        <v>107</v>
      </c>
      <c r="B585" s="201" t="s">
        <v>1313</v>
      </c>
      <c r="C585" s="200">
        <v>64.88</v>
      </c>
      <c r="D585" s="81"/>
      <c r="E585" s="76">
        <v>3</v>
      </c>
      <c r="F585" s="74"/>
    </row>
    <row r="586" spans="1:6" x14ac:dyDescent="0.2">
      <c r="A586" s="201" t="s">
        <v>106</v>
      </c>
      <c r="B586" s="201" t="s">
        <v>1314</v>
      </c>
      <c r="C586" s="200">
        <v>64.84</v>
      </c>
      <c r="D586" s="81"/>
      <c r="E586" s="76">
        <v>3</v>
      </c>
      <c r="F586" s="74"/>
    </row>
    <row r="587" spans="1:6" x14ac:dyDescent="0.2">
      <c r="A587" s="201" t="s">
        <v>129</v>
      </c>
      <c r="B587" s="201" t="s">
        <v>1315</v>
      </c>
      <c r="C587" s="200">
        <v>45.56</v>
      </c>
      <c r="D587" s="81"/>
      <c r="E587" s="76">
        <v>2</v>
      </c>
      <c r="F587" s="74"/>
    </row>
    <row r="588" spans="1:6" x14ac:dyDescent="0.2">
      <c r="A588" s="201" t="s">
        <v>130</v>
      </c>
      <c r="B588" s="201" t="s">
        <v>1316</v>
      </c>
      <c r="C588" s="200">
        <v>45.61</v>
      </c>
      <c r="D588" s="81"/>
      <c r="E588" s="76">
        <v>1.57</v>
      </c>
      <c r="F588" s="74"/>
    </row>
    <row r="589" spans="1:6" x14ac:dyDescent="0.2">
      <c r="A589" s="201" t="s">
        <v>190</v>
      </c>
      <c r="B589" s="201" t="s">
        <v>1317</v>
      </c>
      <c r="C589" s="200">
        <v>6</v>
      </c>
      <c r="D589" s="81"/>
      <c r="E589" s="76">
        <v>0.3</v>
      </c>
      <c r="F589" s="74"/>
    </row>
    <row r="590" spans="1:6" x14ac:dyDescent="0.2">
      <c r="A590" s="201" t="s">
        <v>869</v>
      </c>
      <c r="B590" s="201" t="s">
        <v>870</v>
      </c>
      <c r="C590" s="200">
        <v>27.55</v>
      </c>
      <c r="D590" s="81"/>
      <c r="E590" s="76">
        <v>0</v>
      </c>
      <c r="F590" s="74"/>
    </row>
    <row r="591" spans="1:6" x14ac:dyDescent="0.2">
      <c r="A591" s="201" t="s">
        <v>131</v>
      </c>
      <c r="B591" s="201" t="s">
        <v>1318</v>
      </c>
      <c r="C591" s="200">
        <v>45.65</v>
      </c>
      <c r="D591" s="81"/>
      <c r="E591" s="76">
        <v>1.57</v>
      </c>
      <c r="F591" s="74"/>
    </row>
    <row r="592" spans="1:6" x14ac:dyDescent="0.2">
      <c r="A592" s="201" t="s">
        <v>150</v>
      </c>
      <c r="B592" s="201" t="s">
        <v>1319</v>
      </c>
      <c r="C592" s="200">
        <v>55.44</v>
      </c>
      <c r="D592" s="81"/>
      <c r="E592" s="76">
        <v>1.6</v>
      </c>
      <c r="F592" s="74"/>
    </row>
    <row r="593" spans="1:6" x14ac:dyDescent="0.2">
      <c r="A593" s="201" t="s">
        <v>151</v>
      </c>
      <c r="B593" s="201" t="s">
        <v>1320</v>
      </c>
      <c r="C593" s="200">
        <v>55.66</v>
      </c>
      <c r="D593" s="81"/>
      <c r="E593" s="76">
        <v>1.6</v>
      </c>
      <c r="F593" s="74"/>
    </row>
    <row r="594" spans="1:6" x14ac:dyDescent="0.2">
      <c r="A594" s="201" t="s">
        <v>116</v>
      </c>
      <c r="B594" s="201" t="s">
        <v>1321</v>
      </c>
      <c r="C594" s="200">
        <v>240.33</v>
      </c>
      <c r="D594" s="81"/>
      <c r="E594" s="76">
        <v>7</v>
      </c>
      <c r="F594" s="74"/>
    </row>
    <row r="595" spans="1:6" x14ac:dyDescent="0.2">
      <c r="A595" s="201" t="s">
        <v>871</v>
      </c>
      <c r="B595" s="201" t="s">
        <v>1322</v>
      </c>
      <c r="C595" s="200">
        <v>58.42</v>
      </c>
      <c r="D595" s="81"/>
      <c r="E595" s="76">
        <v>4.0999999999999996</v>
      </c>
      <c r="F595" s="74"/>
    </row>
    <row r="596" spans="1:6" x14ac:dyDescent="0.2">
      <c r="A596" s="201" t="s">
        <v>872</v>
      </c>
      <c r="B596" s="201" t="s">
        <v>1323</v>
      </c>
      <c r="C596" s="200">
        <v>58.42</v>
      </c>
      <c r="D596" s="81"/>
      <c r="E596" s="76">
        <v>4.0999999999999996</v>
      </c>
      <c r="F596" s="74"/>
    </row>
    <row r="597" spans="1:6" x14ac:dyDescent="0.2">
      <c r="A597" s="201" t="s">
        <v>873</v>
      </c>
      <c r="B597" s="201" t="s">
        <v>1324</v>
      </c>
      <c r="C597" s="200">
        <v>600.85</v>
      </c>
      <c r="D597" s="81"/>
      <c r="E597" s="76">
        <v>7</v>
      </c>
      <c r="F597" s="74"/>
    </row>
    <row r="598" spans="1:6" x14ac:dyDescent="0.2">
      <c r="A598" s="201" t="s">
        <v>874</v>
      </c>
      <c r="B598" s="201" t="s">
        <v>1325</v>
      </c>
      <c r="C598" s="200">
        <v>9.61</v>
      </c>
      <c r="D598" s="81"/>
      <c r="E598" s="76">
        <v>0.05</v>
      </c>
      <c r="F598" s="74"/>
    </row>
    <row r="599" spans="1:6" x14ac:dyDescent="0.2">
      <c r="A599" s="201" t="s">
        <v>875</v>
      </c>
      <c r="B599" s="201" t="s">
        <v>876</v>
      </c>
      <c r="C599" s="200">
        <v>33.06</v>
      </c>
      <c r="D599" s="81"/>
      <c r="E599" s="76">
        <v>0</v>
      </c>
      <c r="F599" s="74"/>
    </row>
    <row r="600" spans="1:6" x14ac:dyDescent="0.2">
      <c r="A600" s="201" t="s">
        <v>877</v>
      </c>
      <c r="B600" s="201" t="s">
        <v>1326</v>
      </c>
      <c r="C600" s="200">
        <v>396.55</v>
      </c>
      <c r="D600" s="81"/>
      <c r="E600" s="76">
        <v>17</v>
      </c>
      <c r="F600" s="74"/>
    </row>
    <row r="601" spans="1:6" ht="13.5" thickBot="1" x14ac:dyDescent="0.25">
      <c r="A601" s="201" t="s">
        <v>878</v>
      </c>
      <c r="B601" s="201" t="s">
        <v>1327</v>
      </c>
      <c r="C601" s="200">
        <v>99.21</v>
      </c>
      <c r="D601" s="85"/>
      <c r="E601" s="76">
        <v>8.6999999999999993</v>
      </c>
      <c r="F601" s="74"/>
    </row>
    <row r="602" spans="1:6" x14ac:dyDescent="0.2">
      <c r="A602" s="86"/>
      <c r="B602" s="80"/>
      <c r="F602" s="74"/>
    </row>
    <row r="603" spans="1:6" x14ac:dyDescent="0.2">
      <c r="A603" s="86"/>
      <c r="B603" s="80"/>
      <c r="F603" s="74"/>
    </row>
    <row r="604" spans="1:6" ht="15.75" thickBot="1" x14ac:dyDescent="0.3">
      <c r="A604" s="88" t="s">
        <v>879</v>
      </c>
      <c r="B604" s="80"/>
      <c r="D604" s="92"/>
      <c r="F604" s="74"/>
    </row>
    <row r="605" spans="1:6" x14ac:dyDescent="0.2">
      <c r="A605" s="201" t="s">
        <v>880</v>
      </c>
      <c r="B605" s="201" t="s">
        <v>1328</v>
      </c>
      <c r="C605" s="200">
        <v>37.47</v>
      </c>
      <c r="D605" s="79"/>
      <c r="E605" s="76">
        <v>1.02</v>
      </c>
      <c r="F605" s="74"/>
    </row>
    <row r="606" spans="1:6" x14ac:dyDescent="0.2">
      <c r="A606" s="201" t="s">
        <v>881</v>
      </c>
      <c r="B606" s="201" t="s">
        <v>882</v>
      </c>
      <c r="C606" s="200">
        <v>12</v>
      </c>
      <c r="D606" s="81"/>
      <c r="E606" s="76">
        <v>0.56999999999999995</v>
      </c>
      <c r="F606" s="74"/>
    </row>
    <row r="607" spans="1:6" x14ac:dyDescent="0.2">
      <c r="A607" s="201" t="s">
        <v>198</v>
      </c>
      <c r="B607" s="201" t="s">
        <v>1329</v>
      </c>
      <c r="C607" s="200">
        <v>93.7</v>
      </c>
      <c r="D607" s="81"/>
      <c r="E607" s="76">
        <v>10</v>
      </c>
      <c r="F607" s="74"/>
    </row>
    <row r="608" spans="1:6" x14ac:dyDescent="0.2">
      <c r="A608" s="201" t="s">
        <v>883</v>
      </c>
      <c r="B608" s="201" t="s">
        <v>1330</v>
      </c>
      <c r="C608" s="200">
        <v>98.53</v>
      </c>
      <c r="D608" s="81"/>
      <c r="E608" s="76">
        <v>10</v>
      </c>
      <c r="F608" s="74"/>
    </row>
    <row r="609" spans="1:6" x14ac:dyDescent="0.2">
      <c r="A609" s="201" t="s">
        <v>200</v>
      </c>
      <c r="B609" s="201" t="s">
        <v>1331</v>
      </c>
      <c r="C609" s="200">
        <v>264.58999999999997</v>
      </c>
      <c r="D609" s="81"/>
      <c r="E609" s="76">
        <v>27</v>
      </c>
      <c r="F609" s="74"/>
    </row>
    <row r="610" spans="1:6" x14ac:dyDescent="0.2">
      <c r="A610" s="201" t="s">
        <v>884</v>
      </c>
      <c r="B610" s="201" t="s">
        <v>1332</v>
      </c>
      <c r="C610" s="200">
        <v>276.38</v>
      </c>
      <c r="D610" s="81"/>
      <c r="E610" s="76">
        <v>27</v>
      </c>
      <c r="F610" s="74"/>
    </row>
    <row r="611" spans="1:6" x14ac:dyDescent="0.2">
      <c r="A611" s="201" t="s">
        <v>201</v>
      </c>
      <c r="B611" s="201" t="s">
        <v>1333</v>
      </c>
      <c r="C611" s="200">
        <v>192.93</v>
      </c>
      <c r="D611" s="81"/>
      <c r="E611" s="76">
        <v>18</v>
      </c>
      <c r="F611" s="74"/>
    </row>
    <row r="612" spans="1:6" x14ac:dyDescent="0.2">
      <c r="A612" s="201" t="s">
        <v>885</v>
      </c>
      <c r="B612" s="201" t="s">
        <v>1334</v>
      </c>
      <c r="C612" s="200">
        <v>197.07</v>
      </c>
      <c r="D612" s="81"/>
      <c r="E612" s="76">
        <v>18</v>
      </c>
      <c r="F612" s="74"/>
    </row>
    <row r="613" spans="1:6" x14ac:dyDescent="0.2">
      <c r="A613" s="201" t="s">
        <v>202</v>
      </c>
      <c r="B613" s="201" t="s">
        <v>1335</v>
      </c>
      <c r="C613" s="200">
        <v>485.09</v>
      </c>
      <c r="D613" s="81"/>
      <c r="E613" s="76">
        <v>50</v>
      </c>
      <c r="F613" s="74"/>
    </row>
    <row r="614" spans="1:6" x14ac:dyDescent="0.2">
      <c r="A614" s="201" t="s">
        <v>886</v>
      </c>
      <c r="B614" s="201" t="s">
        <v>1336</v>
      </c>
      <c r="C614" s="200">
        <v>516.73</v>
      </c>
      <c r="D614" s="81"/>
      <c r="E614" s="76">
        <v>50</v>
      </c>
      <c r="F614" s="74"/>
    </row>
    <row r="615" spans="1:6" x14ac:dyDescent="0.2">
      <c r="A615" s="201" t="s">
        <v>887</v>
      </c>
      <c r="B615" s="201" t="s">
        <v>1337</v>
      </c>
      <c r="C615" s="200">
        <v>253.56</v>
      </c>
      <c r="D615" s="81"/>
      <c r="E615" s="76">
        <v>26</v>
      </c>
      <c r="F615" s="74"/>
    </row>
    <row r="616" spans="1:6" x14ac:dyDescent="0.2">
      <c r="A616" s="201" t="s">
        <v>888</v>
      </c>
      <c r="B616" s="201" t="s">
        <v>1338</v>
      </c>
      <c r="C616" s="200">
        <v>264.37</v>
      </c>
      <c r="D616" s="81"/>
      <c r="E616" s="76">
        <v>26</v>
      </c>
      <c r="F616" s="74"/>
    </row>
    <row r="617" spans="1:6" x14ac:dyDescent="0.2">
      <c r="A617" s="201" t="s">
        <v>889</v>
      </c>
      <c r="B617" s="201" t="s">
        <v>1339</v>
      </c>
      <c r="C617" s="200">
        <v>661.49</v>
      </c>
      <c r="D617" s="81"/>
      <c r="E617" s="76">
        <v>71</v>
      </c>
      <c r="F617" s="74"/>
    </row>
    <row r="618" spans="1:6" x14ac:dyDescent="0.2">
      <c r="A618" s="201" t="s">
        <v>890</v>
      </c>
      <c r="B618" s="201" t="s">
        <v>1340</v>
      </c>
      <c r="C618" s="200">
        <v>684.97</v>
      </c>
      <c r="D618" s="81"/>
      <c r="E618" s="76">
        <v>71</v>
      </c>
      <c r="F618" s="74"/>
    </row>
    <row r="619" spans="1:6" x14ac:dyDescent="0.2">
      <c r="A619" s="201" t="s">
        <v>891</v>
      </c>
      <c r="B619" s="201" t="s">
        <v>1341</v>
      </c>
      <c r="C619" s="200">
        <v>1080.44</v>
      </c>
      <c r="D619" s="81"/>
      <c r="E619" s="76">
        <v>166</v>
      </c>
      <c r="F619" s="74"/>
    </row>
    <row r="620" spans="1:6" x14ac:dyDescent="0.2">
      <c r="A620" s="201" t="s">
        <v>892</v>
      </c>
      <c r="B620" s="201" t="s">
        <v>1342</v>
      </c>
      <c r="C620" s="200">
        <v>44.09</v>
      </c>
      <c r="D620" s="81"/>
      <c r="E620" s="76">
        <v>1.1200000000000001</v>
      </c>
      <c r="F620" s="74"/>
    </row>
    <row r="621" spans="1:6" x14ac:dyDescent="0.2">
      <c r="A621" s="201" t="s">
        <v>893</v>
      </c>
      <c r="B621" s="201" t="s">
        <v>894</v>
      </c>
      <c r="C621" s="200">
        <v>12</v>
      </c>
      <c r="D621" s="81"/>
      <c r="E621" s="76">
        <v>0.15</v>
      </c>
      <c r="F621" s="74"/>
    </row>
    <row r="622" spans="1:6" x14ac:dyDescent="0.2">
      <c r="A622" s="201" t="s">
        <v>895</v>
      </c>
      <c r="B622" s="201" t="s">
        <v>1343</v>
      </c>
      <c r="C622" s="200">
        <v>7.93</v>
      </c>
      <c r="D622" s="81"/>
      <c r="E622" s="76">
        <v>0.16</v>
      </c>
      <c r="F622" s="74"/>
    </row>
    <row r="623" spans="1:6" x14ac:dyDescent="0.2">
      <c r="A623" s="201" t="s">
        <v>203</v>
      </c>
      <c r="B623" s="201" t="s">
        <v>896</v>
      </c>
      <c r="C623" s="200">
        <v>8.4</v>
      </c>
      <c r="D623" s="81"/>
      <c r="E623" s="76">
        <v>0.18</v>
      </c>
      <c r="F623" s="74"/>
    </row>
    <row r="624" spans="1:6" x14ac:dyDescent="0.2">
      <c r="A624" s="201" t="s">
        <v>205</v>
      </c>
      <c r="B624" s="201" t="s">
        <v>897</v>
      </c>
      <c r="C624" s="200">
        <v>18.5</v>
      </c>
      <c r="D624" s="81"/>
      <c r="E624" s="76">
        <v>0.35</v>
      </c>
      <c r="F624" s="74"/>
    </row>
    <row r="625" spans="1:6" x14ac:dyDescent="0.2">
      <c r="A625" s="201" t="s">
        <v>898</v>
      </c>
      <c r="B625" s="201" t="s">
        <v>1344</v>
      </c>
      <c r="C625" s="200">
        <v>22.23</v>
      </c>
      <c r="D625" s="81"/>
      <c r="E625" s="76">
        <v>0.54</v>
      </c>
      <c r="F625" s="74"/>
    </row>
    <row r="626" spans="1:6" x14ac:dyDescent="0.2">
      <c r="A626" s="201" t="s">
        <v>204</v>
      </c>
      <c r="B626" s="201" t="s">
        <v>899</v>
      </c>
      <c r="C626" s="200">
        <v>17.18</v>
      </c>
      <c r="D626" s="81"/>
      <c r="E626" s="76">
        <v>0.35</v>
      </c>
      <c r="F626" s="74"/>
    </row>
    <row r="627" spans="1:6" x14ac:dyDescent="0.2">
      <c r="A627" s="201" t="s">
        <v>900</v>
      </c>
      <c r="B627" s="201" t="s">
        <v>1345</v>
      </c>
      <c r="C627" s="200">
        <v>9.61</v>
      </c>
      <c r="D627" s="81"/>
      <c r="E627" s="76">
        <v>0.18</v>
      </c>
      <c r="F627" s="74"/>
    </row>
    <row r="628" spans="1:6" x14ac:dyDescent="0.2">
      <c r="A628" s="201" t="s">
        <v>901</v>
      </c>
      <c r="B628" s="201" t="s">
        <v>1346</v>
      </c>
      <c r="C628" s="200">
        <v>20.420000000000002</v>
      </c>
      <c r="D628" s="81"/>
      <c r="E628" s="76">
        <v>0.33</v>
      </c>
      <c r="F628" s="74"/>
    </row>
    <row r="629" spans="1:6" x14ac:dyDescent="0.2">
      <c r="A629" s="201" t="s">
        <v>902</v>
      </c>
      <c r="B629" s="201" t="s">
        <v>1347</v>
      </c>
      <c r="C629" s="200">
        <v>14.41</v>
      </c>
      <c r="D629" s="81"/>
      <c r="E629" s="76">
        <v>0.28000000000000003</v>
      </c>
      <c r="F629" s="74"/>
    </row>
    <row r="630" spans="1:6" x14ac:dyDescent="0.2">
      <c r="A630" s="201" t="s">
        <v>208</v>
      </c>
      <c r="B630" s="201" t="s">
        <v>903</v>
      </c>
      <c r="C630" s="200">
        <v>14.41</v>
      </c>
      <c r="D630" s="81"/>
      <c r="E630" s="76">
        <v>0.38</v>
      </c>
      <c r="F630" s="74"/>
    </row>
    <row r="631" spans="1:6" x14ac:dyDescent="0.2">
      <c r="A631" s="201" t="s">
        <v>209</v>
      </c>
      <c r="B631" s="201" t="s">
        <v>904</v>
      </c>
      <c r="C631" s="200">
        <v>26.43</v>
      </c>
      <c r="D631" s="81"/>
      <c r="E631" s="76">
        <v>0.83</v>
      </c>
      <c r="F631" s="74"/>
    </row>
    <row r="632" spans="1:6" x14ac:dyDescent="0.2">
      <c r="A632" s="201" t="s">
        <v>905</v>
      </c>
      <c r="B632" s="201" t="s">
        <v>1348</v>
      </c>
      <c r="C632" s="200">
        <v>33.64</v>
      </c>
      <c r="D632" s="81"/>
      <c r="E632" s="76">
        <v>1.38</v>
      </c>
      <c r="F632" s="74"/>
    </row>
    <row r="633" spans="1:6" x14ac:dyDescent="0.2">
      <c r="A633" s="201" t="s">
        <v>906</v>
      </c>
      <c r="B633" s="201" t="s">
        <v>1349</v>
      </c>
      <c r="C633" s="200">
        <v>26.43</v>
      </c>
      <c r="D633" s="81"/>
      <c r="E633" s="76">
        <v>0.65</v>
      </c>
      <c r="F633" s="74"/>
    </row>
    <row r="634" spans="1:6" x14ac:dyDescent="0.2">
      <c r="A634" s="201" t="s">
        <v>907</v>
      </c>
      <c r="B634" s="201" t="s">
        <v>1350</v>
      </c>
      <c r="C634" s="200">
        <v>21.62</v>
      </c>
      <c r="D634" s="81"/>
      <c r="E634" s="76">
        <v>0.61</v>
      </c>
      <c r="F634" s="74"/>
    </row>
    <row r="635" spans="1:6" x14ac:dyDescent="0.2">
      <c r="A635" s="201" t="s">
        <v>908</v>
      </c>
      <c r="B635" s="201" t="s">
        <v>1351</v>
      </c>
      <c r="C635" s="200">
        <v>33.64</v>
      </c>
      <c r="D635" s="81"/>
      <c r="E635" s="76">
        <v>1.1100000000000001</v>
      </c>
      <c r="F635" s="74"/>
    </row>
    <row r="636" spans="1:6" x14ac:dyDescent="0.2">
      <c r="A636" s="201" t="s">
        <v>909</v>
      </c>
      <c r="B636" s="201" t="s">
        <v>1352</v>
      </c>
      <c r="C636" s="200">
        <v>34.840000000000003</v>
      </c>
      <c r="D636" s="81"/>
      <c r="E636" s="76">
        <v>1.18</v>
      </c>
      <c r="F636" s="74"/>
    </row>
    <row r="637" spans="1:6" x14ac:dyDescent="0.2">
      <c r="A637" s="201" t="s">
        <v>210</v>
      </c>
      <c r="B637" s="201" t="s">
        <v>910</v>
      </c>
      <c r="C637" s="200">
        <v>14.41</v>
      </c>
      <c r="D637" s="81"/>
      <c r="E637" s="76">
        <v>0.34</v>
      </c>
      <c r="F637" s="74"/>
    </row>
    <row r="638" spans="1:6" x14ac:dyDescent="0.2">
      <c r="A638" s="201" t="s">
        <v>911</v>
      </c>
      <c r="B638" s="201" t="s">
        <v>1353</v>
      </c>
      <c r="C638" s="200">
        <v>26.43</v>
      </c>
      <c r="D638" s="81"/>
      <c r="E638" s="76">
        <v>0.26</v>
      </c>
      <c r="F638" s="74"/>
    </row>
    <row r="639" spans="1:6" x14ac:dyDescent="0.2">
      <c r="A639" s="201" t="s">
        <v>912</v>
      </c>
      <c r="B639" s="201" t="s">
        <v>1354</v>
      </c>
      <c r="C639" s="200">
        <v>10.8</v>
      </c>
      <c r="D639" s="81"/>
      <c r="E639" s="76">
        <v>0.26</v>
      </c>
      <c r="F639" s="74"/>
    </row>
    <row r="640" spans="1:6" x14ac:dyDescent="0.2">
      <c r="A640" s="201" t="s">
        <v>913</v>
      </c>
      <c r="B640" s="201" t="s">
        <v>1355</v>
      </c>
      <c r="C640" s="200">
        <v>21.02</v>
      </c>
      <c r="D640" s="81"/>
      <c r="E640" s="76">
        <v>0.57999999999999996</v>
      </c>
      <c r="F640" s="74"/>
    </row>
    <row r="641" spans="1:6" x14ac:dyDescent="0.2">
      <c r="A641" s="201" t="s">
        <v>914</v>
      </c>
      <c r="B641" s="201" t="s">
        <v>1356</v>
      </c>
      <c r="C641" s="200">
        <v>27.63</v>
      </c>
      <c r="D641" s="81"/>
      <c r="E641" s="76">
        <v>0.81</v>
      </c>
      <c r="F641" s="74"/>
    </row>
    <row r="642" spans="1:6" x14ac:dyDescent="0.2">
      <c r="A642" s="201" t="s">
        <v>915</v>
      </c>
      <c r="B642" s="201" t="s">
        <v>1357</v>
      </c>
      <c r="C642" s="200">
        <v>20.420000000000002</v>
      </c>
      <c r="D642" s="81"/>
      <c r="E642" s="76">
        <v>0.48</v>
      </c>
      <c r="F642" s="74"/>
    </row>
    <row r="643" spans="1:6" x14ac:dyDescent="0.2">
      <c r="A643" s="201" t="s">
        <v>916</v>
      </c>
      <c r="B643" s="201" t="s">
        <v>1358</v>
      </c>
      <c r="C643" s="200">
        <v>27.63</v>
      </c>
      <c r="D643" s="81"/>
      <c r="E643" s="76">
        <v>0.83</v>
      </c>
      <c r="F643" s="74"/>
    </row>
    <row r="644" spans="1:6" x14ac:dyDescent="0.2">
      <c r="A644" s="201" t="s">
        <v>917</v>
      </c>
      <c r="B644" s="201" t="s">
        <v>1359</v>
      </c>
      <c r="C644" s="200">
        <v>14.41</v>
      </c>
      <c r="D644" s="81"/>
      <c r="E644" s="76">
        <v>0.13</v>
      </c>
      <c r="F644" s="74"/>
    </row>
    <row r="645" spans="1:6" x14ac:dyDescent="0.2">
      <c r="A645" s="201" t="s">
        <v>918</v>
      </c>
      <c r="B645" s="201" t="s">
        <v>1360</v>
      </c>
      <c r="C645" s="200">
        <v>16.22</v>
      </c>
      <c r="D645" s="81"/>
      <c r="E645" s="76">
        <v>0.28999999999999998</v>
      </c>
      <c r="F645" s="74"/>
    </row>
    <row r="646" spans="1:6" x14ac:dyDescent="0.2">
      <c r="A646" s="201" t="s">
        <v>919</v>
      </c>
      <c r="B646" s="201" t="s">
        <v>1361</v>
      </c>
      <c r="C646" s="200">
        <v>19.82</v>
      </c>
      <c r="D646" s="81"/>
      <c r="E646" s="76">
        <v>0.5</v>
      </c>
      <c r="F646" s="74"/>
    </row>
    <row r="647" spans="1:6" x14ac:dyDescent="0.2">
      <c r="A647" s="201" t="s">
        <v>920</v>
      </c>
      <c r="B647" s="201" t="s">
        <v>1362</v>
      </c>
      <c r="C647" s="200">
        <v>18.02</v>
      </c>
      <c r="D647" s="81"/>
      <c r="E647" s="76">
        <v>0.156</v>
      </c>
      <c r="F647" s="74"/>
    </row>
    <row r="648" spans="1:6" x14ac:dyDescent="0.2">
      <c r="A648" s="201" t="s">
        <v>921</v>
      </c>
      <c r="B648" s="201" t="s">
        <v>1363</v>
      </c>
      <c r="C648" s="200">
        <v>33.64</v>
      </c>
      <c r="D648" s="81"/>
      <c r="E648" s="76">
        <v>0.313</v>
      </c>
      <c r="F648" s="74"/>
    </row>
    <row r="649" spans="1:6" x14ac:dyDescent="0.2">
      <c r="A649" s="201" t="s">
        <v>922</v>
      </c>
      <c r="B649" s="201" t="s">
        <v>1364</v>
      </c>
      <c r="C649" s="200">
        <v>46.86</v>
      </c>
      <c r="D649" s="81"/>
      <c r="E649" s="76">
        <v>0.59399999999999997</v>
      </c>
      <c r="F649" s="74"/>
    </row>
    <row r="650" spans="1:6" x14ac:dyDescent="0.2">
      <c r="A650" s="201" t="s">
        <v>923</v>
      </c>
      <c r="B650" s="201" t="s">
        <v>1365</v>
      </c>
      <c r="C650" s="200">
        <v>20.420000000000002</v>
      </c>
      <c r="D650" s="81"/>
      <c r="E650" s="76">
        <v>0.35</v>
      </c>
      <c r="F650" s="74"/>
    </row>
    <row r="651" spans="1:6" x14ac:dyDescent="0.2">
      <c r="A651" s="201" t="s">
        <v>924</v>
      </c>
      <c r="B651" s="201" t="s">
        <v>1366</v>
      </c>
      <c r="C651" s="200">
        <v>40.85</v>
      </c>
      <c r="D651" s="81"/>
      <c r="E651" s="76">
        <v>0.79400000000000004</v>
      </c>
      <c r="F651" s="74"/>
    </row>
    <row r="652" spans="1:6" x14ac:dyDescent="0.2">
      <c r="A652" s="201" t="s">
        <v>925</v>
      </c>
      <c r="B652" s="201" t="s">
        <v>1367</v>
      </c>
      <c r="C652" s="200">
        <v>54.06</v>
      </c>
      <c r="D652" s="81"/>
      <c r="E652" s="76">
        <v>1.288</v>
      </c>
      <c r="F652" s="74"/>
    </row>
    <row r="653" spans="1:6" x14ac:dyDescent="0.2">
      <c r="A653" s="201" t="s">
        <v>926</v>
      </c>
      <c r="B653" s="201" t="s">
        <v>1368</v>
      </c>
      <c r="C653" s="200">
        <v>20.420000000000002</v>
      </c>
      <c r="D653" s="81"/>
      <c r="E653" s="76">
        <v>0.45</v>
      </c>
      <c r="F653" s="74"/>
    </row>
    <row r="654" spans="1:6" x14ac:dyDescent="0.2">
      <c r="A654" s="201" t="s">
        <v>927</v>
      </c>
      <c r="B654" s="201" t="s">
        <v>928</v>
      </c>
      <c r="C654" s="200">
        <v>19.22</v>
      </c>
      <c r="D654" s="81"/>
      <c r="E654" s="76">
        <v>0.5</v>
      </c>
      <c r="F654" s="74"/>
    </row>
    <row r="655" spans="1:6" x14ac:dyDescent="0.2">
      <c r="A655" s="201" t="s">
        <v>929</v>
      </c>
      <c r="B655" s="201" t="s">
        <v>1369</v>
      </c>
      <c r="C655" s="200">
        <v>39.65</v>
      </c>
      <c r="D655" s="81"/>
      <c r="E655" s="76">
        <v>0.81</v>
      </c>
      <c r="F655" s="74"/>
    </row>
    <row r="656" spans="1:6" x14ac:dyDescent="0.2">
      <c r="A656" s="201" t="s">
        <v>930</v>
      </c>
      <c r="B656" s="201" t="s">
        <v>1370</v>
      </c>
      <c r="C656" s="200">
        <v>48.06</v>
      </c>
      <c r="D656" s="81"/>
      <c r="E656" s="76">
        <v>1.63</v>
      </c>
      <c r="F656" s="74"/>
    </row>
    <row r="657" spans="1:6" x14ac:dyDescent="0.2">
      <c r="A657" s="201" t="s">
        <v>931</v>
      </c>
      <c r="B657" s="201" t="s">
        <v>1371</v>
      </c>
      <c r="C657" s="200">
        <v>18.62</v>
      </c>
      <c r="D657" s="81"/>
      <c r="E657" s="76">
        <v>0.47</v>
      </c>
      <c r="F657" s="74"/>
    </row>
    <row r="658" spans="1:6" x14ac:dyDescent="0.2">
      <c r="A658" s="201" t="s">
        <v>932</v>
      </c>
      <c r="B658" s="201" t="s">
        <v>1372</v>
      </c>
      <c r="C658" s="200">
        <v>30.03</v>
      </c>
      <c r="D658" s="81"/>
      <c r="E658" s="76">
        <v>1</v>
      </c>
      <c r="F658" s="74"/>
    </row>
    <row r="659" spans="1:6" x14ac:dyDescent="0.2">
      <c r="A659" s="201" t="s">
        <v>933</v>
      </c>
      <c r="B659" s="201" t="s">
        <v>1373</v>
      </c>
      <c r="C659" s="200">
        <v>40.85</v>
      </c>
      <c r="D659" s="81"/>
      <c r="E659" s="76">
        <v>1.5</v>
      </c>
      <c r="F659" s="74"/>
    </row>
    <row r="660" spans="1:6" x14ac:dyDescent="0.2">
      <c r="A660" s="201" t="s">
        <v>934</v>
      </c>
      <c r="B660" s="201" t="s">
        <v>1374</v>
      </c>
      <c r="C660" s="200">
        <v>1.31</v>
      </c>
      <c r="D660" s="81"/>
      <c r="E660" s="76">
        <v>0.02</v>
      </c>
      <c r="F660" s="74"/>
    </row>
    <row r="661" spans="1:6" x14ac:dyDescent="0.2">
      <c r="A661" s="201" t="s">
        <v>935</v>
      </c>
      <c r="B661" s="201" t="s">
        <v>1375</v>
      </c>
      <c r="C661" s="200">
        <v>1.8</v>
      </c>
      <c r="D661" s="81"/>
      <c r="E661" s="76">
        <v>0.03</v>
      </c>
      <c r="F661" s="74"/>
    </row>
    <row r="662" spans="1:6" x14ac:dyDescent="0.2">
      <c r="A662" s="201" t="s">
        <v>936</v>
      </c>
      <c r="B662" s="201" t="s">
        <v>1376</v>
      </c>
      <c r="C662" s="200">
        <v>2.04</v>
      </c>
      <c r="D662" s="81"/>
      <c r="E662" s="76">
        <v>0</v>
      </c>
      <c r="F662" s="74"/>
    </row>
    <row r="663" spans="1:6" x14ac:dyDescent="0.2">
      <c r="A663" s="201" t="s">
        <v>937</v>
      </c>
      <c r="B663" s="201" t="s">
        <v>1377</v>
      </c>
      <c r="C663" s="200">
        <v>27.04</v>
      </c>
      <c r="D663" s="81"/>
      <c r="E663" s="76">
        <v>0.375</v>
      </c>
      <c r="F663" s="74"/>
    </row>
    <row r="664" spans="1:6" x14ac:dyDescent="0.2">
      <c r="A664" s="201" t="s">
        <v>938</v>
      </c>
      <c r="B664" s="201" t="s">
        <v>1378</v>
      </c>
      <c r="C664" s="200">
        <v>1.19</v>
      </c>
      <c r="D664" s="81"/>
      <c r="E664" s="76">
        <v>0</v>
      </c>
      <c r="F664" s="74"/>
    </row>
    <row r="665" spans="1:6" x14ac:dyDescent="0.2">
      <c r="A665" s="201" t="s">
        <v>939</v>
      </c>
      <c r="B665" s="201" t="s">
        <v>1379</v>
      </c>
      <c r="C665" s="200">
        <v>1.55</v>
      </c>
      <c r="D665" s="81"/>
      <c r="E665" s="76">
        <v>0</v>
      </c>
      <c r="F665" s="74"/>
    </row>
    <row r="666" spans="1:6" x14ac:dyDescent="0.2">
      <c r="A666" s="201" t="s">
        <v>940</v>
      </c>
      <c r="B666" s="201" t="s">
        <v>1380</v>
      </c>
      <c r="C666" s="200">
        <v>1.68</v>
      </c>
      <c r="D666" s="81"/>
      <c r="E666" s="76">
        <v>0.04</v>
      </c>
      <c r="F666" s="74"/>
    </row>
    <row r="667" spans="1:6" x14ac:dyDescent="0.2">
      <c r="A667" s="201" t="s">
        <v>941</v>
      </c>
      <c r="B667" s="201" t="s">
        <v>942</v>
      </c>
      <c r="C667" s="200">
        <v>2.42</v>
      </c>
      <c r="D667" s="81"/>
      <c r="E667" s="76">
        <v>0</v>
      </c>
      <c r="F667" s="74"/>
    </row>
    <row r="668" spans="1:6" x14ac:dyDescent="0.2">
      <c r="A668" s="201" t="s">
        <v>943</v>
      </c>
      <c r="B668" s="201" t="s">
        <v>944</v>
      </c>
      <c r="C668" s="200">
        <v>4.3099999999999996</v>
      </c>
      <c r="D668" s="81"/>
      <c r="E668" s="76">
        <v>0</v>
      </c>
      <c r="F668" s="74"/>
    </row>
    <row r="669" spans="1:6" x14ac:dyDescent="0.2">
      <c r="A669" s="201" t="s">
        <v>945</v>
      </c>
      <c r="B669" s="201" t="s">
        <v>946</v>
      </c>
      <c r="C669" s="200">
        <v>6.1</v>
      </c>
      <c r="D669" s="81"/>
      <c r="E669" s="76">
        <v>0</v>
      </c>
      <c r="F669" s="74"/>
    </row>
    <row r="670" spans="1:6" x14ac:dyDescent="0.2">
      <c r="A670" s="201" t="s">
        <v>206</v>
      </c>
      <c r="B670" s="201" t="s">
        <v>1024</v>
      </c>
      <c r="C670" s="200">
        <v>12</v>
      </c>
      <c r="D670" s="81"/>
      <c r="E670" s="76">
        <v>0.12</v>
      </c>
      <c r="F670" s="74"/>
    </row>
    <row r="671" spans="1:6" x14ac:dyDescent="0.2">
      <c r="A671" s="201" t="s">
        <v>207</v>
      </c>
      <c r="B671" s="201" t="s">
        <v>1025</v>
      </c>
      <c r="C671" s="200">
        <v>19.22</v>
      </c>
      <c r="D671" s="81"/>
      <c r="E671" s="76">
        <v>0.18</v>
      </c>
      <c r="F671" s="74"/>
    </row>
    <row r="672" spans="1:6" x14ac:dyDescent="0.2">
      <c r="A672" s="201" t="s">
        <v>947</v>
      </c>
      <c r="B672" s="201" t="s">
        <v>1381</v>
      </c>
      <c r="C672" s="200">
        <v>20.420000000000002</v>
      </c>
      <c r="D672" s="81"/>
      <c r="E672" s="76">
        <v>0.38</v>
      </c>
      <c r="F672" s="74"/>
    </row>
    <row r="673" spans="1:6" x14ac:dyDescent="0.2">
      <c r="A673" s="201" t="s">
        <v>948</v>
      </c>
      <c r="B673" s="201" t="s">
        <v>1382</v>
      </c>
      <c r="C673" s="200">
        <v>24.02</v>
      </c>
      <c r="D673" s="81"/>
      <c r="E673" s="76">
        <v>0.57999999999999996</v>
      </c>
      <c r="F673" s="74"/>
    </row>
    <row r="674" spans="1:6" x14ac:dyDescent="0.2">
      <c r="A674" s="201" t="s">
        <v>949</v>
      </c>
      <c r="B674" s="201" t="s">
        <v>1383</v>
      </c>
      <c r="C674" s="200">
        <v>31.24</v>
      </c>
      <c r="D674" s="81"/>
      <c r="E674" s="76">
        <v>0.96</v>
      </c>
      <c r="F674" s="74"/>
    </row>
    <row r="675" spans="1:6" x14ac:dyDescent="0.2">
      <c r="A675" s="201" t="s">
        <v>211</v>
      </c>
      <c r="B675" s="201" t="s">
        <v>950</v>
      </c>
      <c r="C675" s="200">
        <v>22.83</v>
      </c>
      <c r="D675" s="81"/>
      <c r="E675" s="76">
        <v>0.61</v>
      </c>
      <c r="F675" s="74"/>
    </row>
    <row r="676" spans="1:6" x14ac:dyDescent="0.2">
      <c r="A676" s="201" t="s">
        <v>951</v>
      </c>
      <c r="B676" s="201" t="s">
        <v>1384</v>
      </c>
      <c r="C676" s="200">
        <v>10.8</v>
      </c>
      <c r="D676" s="81"/>
      <c r="E676" s="76">
        <v>0.25</v>
      </c>
      <c r="F676" s="74"/>
    </row>
    <row r="677" spans="1:6" x14ac:dyDescent="0.2">
      <c r="A677" s="201" t="s">
        <v>952</v>
      </c>
      <c r="B677" s="201" t="s">
        <v>1385</v>
      </c>
      <c r="C677" s="200">
        <v>7.52</v>
      </c>
      <c r="D677" s="81"/>
      <c r="E677" s="76">
        <v>0.3</v>
      </c>
      <c r="F677" s="74"/>
    </row>
    <row r="678" spans="1:6" x14ac:dyDescent="0.2">
      <c r="A678" s="201" t="s">
        <v>953</v>
      </c>
      <c r="B678" s="201" t="s">
        <v>1386</v>
      </c>
      <c r="C678" s="200">
        <v>19.82</v>
      </c>
      <c r="D678" s="81"/>
      <c r="E678" s="76">
        <v>0.33100000000000002</v>
      </c>
      <c r="F678" s="74"/>
    </row>
    <row r="679" spans="1:6" x14ac:dyDescent="0.2">
      <c r="A679" s="201" t="s">
        <v>954</v>
      </c>
      <c r="B679" s="201" t="s">
        <v>1387</v>
      </c>
      <c r="C679" s="200">
        <v>20.420000000000002</v>
      </c>
      <c r="D679" s="81"/>
      <c r="E679" s="76">
        <v>0.8</v>
      </c>
      <c r="F679" s="74"/>
    </row>
    <row r="680" spans="1:6" x14ac:dyDescent="0.2">
      <c r="A680" s="201" t="s">
        <v>955</v>
      </c>
      <c r="B680" s="201" t="s">
        <v>1388</v>
      </c>
      <c r="C680" s="200">
        <v>31.24</v>
      </c>
      <c r="D680" s="81"/>
      <c r="E680" s="76">
        <v>1.0249999999999999</v>
      </c>
      <c r="F680" s="74"/>
    </row>
    <row r="681" spans="1:6" x14ac:dyDescent="0.2">
      <c r="A681" s="201" t="s">
        <v>956</v>
      </c>
      <c r="B681" s="201" t="s">
        <v>1389</v>
      </c>
      <c r="C681" s="200">
        <v>22.83</v>
      </c>
      <c r="D681" s="81"/>
      <c r="E681" s="76">
        <v>0.65</v>
      </c>
      <c r="F681" s="74"/>
    </row>
    <row r="682" spans="1:6" x14ac:dyDescent="0.2">
      <c r="A682" s="201" t="s">
        <v>957</v>
      </c>
      <c r="B682" s="201" t="s">
        <v>1390</v>
      </c>
      <c r="C682" s="200">
        <v>13.21</v>
      </c>
      <c r="D682" s="81"/>
      <c r="E682" s="76">
        <v>0.32</v>
      </c>
      <c r="F682" s="74"/>
    </row>
    <row r="683" spans="1:6" x14ac:dyDescent="0.2">
      <c r="A683" s="201" t="s">
        <v>958</v>
      </c>
      <c r="B683" s="201" t="s">
        <v>1391</v>
      </c>
      <c r="C683" s="200">
        <v>9.61</v>
      </c>
      <c r="D683" s="81"/>
      <c r="E683" s="76">
        <v>0.19</v>
      </c>
      <c r="F683" s="74"/>
    </row>
    <row r="684" spans="1:6" x14ac:dyDescent="0.2">
      <c r="A684" s="201" t="s">
        <v>959</v>
      </c>
      <c r="B684" s="201" t="s">
        <v>1392</v>
      </c>
      <c r="C684" s="200">
        <v>174.24</v>
      </c>
      <c r="D684" s="81"/>
      <c r="E684" s="76">
        <v>6.6</v>
      </c>
      <c r="F684" s="74"/>
    </row>
    <row r="685" spans="1:6" x14ac:dyDescent="0.2">
      <c r="A685" s="201" t="s">
        <v>960</v>
      </c>
      <c r="B685" s="201" t="s">
        <v>1393</v>
      </c>
      <c r="C685" s="200">
        <v>168.23</v>
      </c>
      <c r="D685" s="81"/>
      <c r="E685" s="76">
        <v>8</v>
      </c>
      <c r="F685" s="74"/>
    </row>
    <row r="686" spans="1:6" x14ac:dyDescent="0.2">
      <c r="A686" s="201" t="s">
        <v>961</v>
      </c>
      <c r="B686" s="201" t="s">
        <v>962</v>
      </c>
      <c r="C686" s="200">
        <v>19.22</v>
      </c>
      <c r="D686" s="81"/>
      <c r="E686" s="76">
        <v>1</v>
      </c>
      <c r="F686" s="74"/>
    </row>
    <row r="687" spans="1:6" x14ac:dyDescent="0.2">
      <c r="A687" s="201" t="s">
        <v>963</v>
      </c>
      <c r="B687" s="201" t="s">
        <v>964</v>
      </c>
      <c r="C687" s="200">
        <v>18.02</v>
      </c>
      <c r="D687" s="81"/>
      <c r="E687" s="76">
        <v>0.43</v>
      </c>
      <c r="F687" s="74"/>
    </row>
    <row r="688" spans="1:6" x14ac:dyDescent="0.2">
      <c r="A688" s="201" t="s">
        <v>965</v>
      </c>
      <c r="B688" s="201" t="s">
        <v>1394</v>
      </c>
      <c r="C688" s="200">
        <v>72.09</v>
      </c>
      <c r="D688" s="81"/>
      <c r="E688" s="76">
        <v>1.9379999999999999</v>
      </c>
      <c r="F688" s="74"/>
    </row>
    <row r="689" spans="1:6" x14ac:dyDescent="0.2">
      <c r="A689" s="201" t="s">
        <v>966</v>
      </c>
      <c r="B689" s="201" t="s">
        <v>1395</v>
      </c>
      <c r="C689" s="200">
        <v>84.11</v>
      </c>
      <c r="D689" s="81"/>
      <c r="E689" s="76">
        <v>3.3130000000000002</v>
      </c>
      <c r="F689" s="74"/>
    </row>
    <row r="690" spans="1:6" x14ac:dyDescent="0.2">
      <c r="A690" s="201" t="s">
        <v>967</v>
      </c>
      <c r="B690" s="201" t="s">
        <v>1396</v>
      </c>
      <c r="C690" s="200">
        <v>84.11</v>
      </c>
      <c r="D690" s="81"/>
      <c r="E690" s="76">
        <v>2.2000000000000002</v>
      </c>
      <c r="F690" s="74"/>
    </row>
    <row r="691" spans="1:6" x14ac:dyDescent="0.2">
      <c r="A691" s="201" t="s">
        <v>968</v>
      </c>
      <c r="B691" s="201" t="s">
        <v>1397</v>
      </c>
      <c r="C691" s="200">
        <v>72.09</v>
      </c>
      <c r="D691" s="81"/>
      <c r="E691" s="76">
        <v>2.5</v>
      </c>
      <c r="F691" s="74"/>
    </row>
    <row r="692" spans="1:6" x14ac:dyDescent="0.2">
      <c r="A692" s="201" t="s">
        <v>969</v>
      </c>
      <c r="B692" s="201" t="s">
        <v>1398</v>
      </c>
      <c r="C692" s="200">
        <v>67.28</v>
      </c>
      <c r="D692" s="81"/>
      <c r="E692" s="76">
        <v>1.3129999999999999</v>
      </c>
      <c r="F692" s="74"/>
    </row>
    <row r="693" spans="1:6" x14ac:dyDescent="0.2">
      <c r="A693" s="201" t="s">
        <v>970</v>
      </c>
      <c r="B693" s="201" t="s">
        <v>1399</v>
      </c>
      <c r="C693" s="200">
        <v>72.09</v>
      </c>
      <c r="D693" s="81"/>
      <c r="E693" s="76">
        <v>1.75</v>
      </c>
      <c r="F693" s="74"/>
    </row>
    <row r="694" spans="1:6" x14ac:dyDescent="0.2">
      <c r="A694" s="201" t="s">
        <v>971</v>
      </c>
      <c r="B694" s="201" t="s">
        <v>1400</v>
      </c>
      <c r="C694" s="200">
        <v>13.21</v>
      </c>
      <c r="D694" s="81"/>
      <c r="E694" s="76">
        <v>0.188</v>
      </c>
      <c r="F694" s="74"/>
    </row>
    <row r="695" spans="1:6" x14ac:dyDescent="0.2">
      <c r="A695" s="201" t="s">
        <v>972</v>
      </c>
      <c r="B695" s="201" t="s">
        <v>1401</v>
      </c>
      <c r="C695" s="200">
        <v>48.06</v>
      </c>
      <c r="D695" s="81"/>
      <c r="E695" s="76">
        <v>4</v>
      </c>
      <c r="F695" s="74"/>
    </row>
    <row r="696" spans="1:6" x14ac:dyDescent="0.2">
      <c r="A696" s="201" t="s">
        <v>973</v>
      </c>
      <c r="B696" s="201" t="s">
        <v>1402</v>
      </c>
      <c r="C696" s="200">
        <v>6</v>
      </c>
      <c r="D696" s="81"/>
      <c r="E696" s="76">
        <v>6.3E-2</v>
      </c>
      <c r="F696" s="74"/>
    </row>
    <row r="697" spans="1:6" x14ac:dyDescent="0.2">
      <c r="A697" s="201" t="s">
        <v>974</v>
      </c>
      <c r="B697" s="201" t="s">
        <v>1403</v>
      </c>
      <c r="C697" s="200">
        <v>551.24</v>
      </c>
      <c r="D697" s="81"/>
      <c r="E697" s="76">
        <v>60</v>
      </c>
      <c r="F697" s="74"/>
    </row>
    <row r="698" spans="1:6" x14ac:dyDescent="0.2">
      <c r="A698" s="201" t="s">
        <v>975</v>
      </c>
      <c r="B698" s="201" t="s">
        <v>1404</v>
      </c>
      <c r="C698" s="200">
        <v>418.94</v>
      </c>
      <c r="D698" s="81"/>
      <c r="E698" s="76">
        <v>0</v>
      </c>
      <c r="F698" s="74"/>
    </row>
    <row r="699" spans="1:6" x14ac:dyDescent="0.2">
      <c r="A699" s="201" t="s">
        <v>976</v>
      </c>
      <c r="B699" s="201" t="s">
        <v>1405</v>
      </c>
      <c r="C699" s="200">
        <v>46.86</v>
      </c>
      <c r="D699" s="81"/>
      <c r="E699" s="76">
        <v>1.0629999999999999</v>
      </c>
      <c r="F699" s="74"/>
    </row>
    <row r="700" spans="1:6" x14ac:dyDescent="0.2">
      <c r="A700" s="201" t="s">
        <v>977</v>
      </c>
      <c r="B700" s="201" t="s">
        <v>1406</v>
      </c>
      <c r="C700" s="200">
        <v>242.54</v>
      </c>
      <c r="D700" s="81"/>
      <c r="E700" s="76">
        <v>16</v>
      </c>
      <c r="F700" s="74"/>
    </row>
    <row r="701" spans="1:6" x14ac:dyDescent="0.2">
      <c r="A701" s="201" t="s">
        <v>978</v>
      </c>
      <c r="B701" s="201" t="s">
        <v>1407</v>
      </c>
      <c r="C701" s="200">
        <v>45.65</v>
      </c>
      <c r="D701" s="81"/>
      <c r="E701" s="76">
        <v>1.21</v>
      </c>
      <c r="F701" s="74"/>
    </row>
    <row r="702" spans="1:6" x14ac:dyDescent="0.2">
      <c r="A702" s="201" t="s">
        <v>979</v>
      </c>
      <c r="B702" s="201" t="s">
        <v>1408</v>
      </c>
      <c r="C702" s="200">
        <v>43.25</v>
      </c>
      <c r="D702" s="81"/>
      <c r="E702" s="76">
        <v>1.18</v>
      </c>
      <c r="F702" s="74"/>
    </row>
    <row r="703" spans="1:6" x14ac:dyDescent="0.2">
      <c r="A703" s="201" t="s">
        <v>980</v>
      </c>
      <c r="B703" s="201" t="s">
        <v>981</v>
      </c>
      <c r="C703" s="200">
        <v>44.46</v>
      </c>
      <c r="D703" s="81"/>
      <c r="E703" s="76">
        <v>0</v>
      </c>
      <c r="F703" s="74"/>
    </row>
    <row r="704" spans="1:6" x14ac:dyDescent="0.2">
      <c r="A704" s="201" t="s">
        <v>982</v>
      </c>
      <c r="B704" s="201" t="s">
        <v>983</v>
      </c>
      <c r="C704" s="200">
        <v>23.43</v>
      </c>
      <c r="D704" s="81"/>
      <c r="E704" s="76">
        <v>3</v>
      </c>
      <c r="F704" s="74"/>
    </row>
    <row r="705" spans="1:6" x14ac:dyDescent="0.2">
      <c r="A705" s="201" t="s">
        <v>984</v>
      </c>
      <c r="B705" s="201" t="s">
        <v>985</v>
      </c>
      <c r="C705" s="200">
        <v>46.86</v>
      </c>
      <c r="D705" s="81"/>
      <c r="E705" s="76">
        <v>5</v>
      </c>
      <c r="F705" s="74"/>
    </row>
    <row r="706" spans="1:6" x14ac:dyDescent="0.2">
      <c r="A706" s="201" t="s">
        <v>986</v>
      </c>
      <c r="B706" s="201" t="s">
        <v>987</v>
      </c>
      <c r="C706" s="200">
        <v>48.24</v>
      </c>
      <c r="D706" s="81"/>
      <c r="E706" s="76">
        <v>7</v>
      </c>
      <c r="F706" s="74"/>
    </row>
    <row r="707" spans="1:6" x14ac:dyDescent="0.2">
      <c r="A707" s="201" t="s">
        <v>988</v>
      </c>
      <c r="B707" s="201" t="s">
        <v>989</v>
      </c>
      <c r="C707" s="200">
        <v>96.47</v>
      </c>
      <c r="D707" s="81"/>
      <c r="E707" s="76">
        <v>10</v>
      </c>
      <c r="F707" s="74"/>
    </row>
    <row r="708" spans="1:6" x14ac:dyDescent="0.2">
      <c r="A708" s="201" t="s">
        <v>990</v>
      </c>
      <c r="B708" s="201" t="s">
        <v>991</v>
      </c>
      <c r="C708" s="200">
        <v>63.4</v>
      </c>
      <c r="D708" s="81"/>
      <c r="E708" s="76">
        <v>7</v>
      </c>
      <c r="F708" s="74"/>
    </row>
    <row r="709" spans="1:6" x14ac:dyDescent="0.2">
      <c r="A709" s="201" t="s">
        <v>992</v>
      </c>
      <c r="B709" s="201" t="s">
        <v>993</v>
      </c>
      <c r="C709" s="200">
        <v>126.79</v>
      </c>
      <c r="D709" s="81"/>
      <c r="E709" s="76">
        <v>15</v>
      </c>
      <c r="F709" s="74"/>
    </row>
    <row r="710" spans="1:6" x14ac:dyDescent="0.2">
      <c r="A710" s="201" t="s">
        <v>994</v>
      </c>
      <c r="B710" s="201" t="s">
        <v>1409</v>
      </c>
      <c r="C710" s="200">
        <v>551.24</v>
      </c>
      <c r="D710" s="81"/>
      <c r="E710" s="76">
        <v>100</v>
      </c>
      <c r="F710" s="74"/>
    </row>
    <row r="711" spans="1:6" x14ac:dyDescent="0.2">
      <c r="A711" s="201" t="s">
        <v>995</v>
      </c>
      <c r="B711" s="201" t="s">
        <v>996</v>
      </c>
      <c r="C711" s="200">
        <v>992.24</v>
      </c>
      <c r="D711" s="81"/>
      <c r="E711" s="76">
        <v>0</v>
      </c>
      <c r="F711" s="74"/>
    </row>
    <row r="712" spans="1:6" x14ac:dyDescent="0.2">
      <c r="A712" s="201" t="s">
        <v>997</v>
      </c>
      <c r="B712" s="201" t="s">
        <v>998</v>
      </c>
      <c r="C712" s="200">
        <v>297.66000000000003</v>
      </c>
      <c r="D712" s="81"/>
      <c r="E712" s="76">
        <v>23</v>
      </c>
      <c r="F712" s="74"/>
    </row>
    <row r="713" spans="1:6" x14ac:dyDescent="0.2">
      <c r="A713" s="201" t="s">
        <v>999</v>
      </c>
      <c r="B713" s="201" t="s">
        <v>1410</v>
      </c>
      <c r="C713" s="200">
        <v>124.81</v>
      </c>
      <c r="D713" s="81"/>
      <c r="E713" s="76">
        <v>7</v>
      </c>
      <c r="F713" s="74"/>
    </row>
    <row r="714" spans="1:6" x14ac:dyDescent="0.2">
      <c r="A714" s="201" t="s">
        <v>1000</v>
      </c>
      <c r="B714" s="201" t="s">
        <v>1001</v>
      </c>
      <c r="C714" s="200">
        <v>48.06</v>
      </c>
      <c r="D714" s="81"/>
      <c r="E714" s="76">
        <v>1.1000000000000001</v>
      </c>
      <c r="F714" s="74"/>
    </row>
    <row r="715" spans="1:6" x14ac:dyDescent="0.2">
      <c r="A715" s="201" t="s">
        <v>1002</v>
      </c>
      <c r="B715" s="201" t="s">
        <v>1003</v>
      </c>
      <c r="C715" s="200">
        <v>55.27</v>
      </c>
      <c r="D715" s="81"/>
      <c r="E715" s="76">
        <v>2</v>
      </c>
      <c r="F715" s="74"/>
    </row>
    <row r="716" spans="1:6" x14ac:dyDescent="0.2">
      <c r="A716" s="201" t="s">
        <v>1004</v>
      </c>
      <c r="B716" s="201" t="s">
        <v>1411</v>
      </c>
      <c r="C716" s="200">
        <v>51.66</v>
      </c>
      <c r="D716" s="81"/>
      <c r="E716" s="76">
        <v>1.58</v>
      </c>
      <c r="F716" s="74"/>
    </row>
    <row r="717" spans="1:6" x14ac:dyDescent="0.2">
      <c r="A717" s="201" t="s">
        <v>212</v>
      </c>
      <c r="B717" s="201" t="s">
        <v>1412</v>
      </c>
      <c r="C717" s="200">
        <v>54.06</v>
      </c>
      <c r="D717" s="81"/>
      <c r="E717" s="76">
        <v>1.96</v>
      </c>
      <c r="F717" s="74"/>
    </row>
    <row r="718" spans="1:6" x14ac:dyDescent="0.2">
      <c r="A718" s="201" t="s">
        <v>1005</v>
      </c>
      <c r="B718" s="201" t="s">
        <v>1006</v>
      </c>
      <c r="C718" s="200">
        <v>661.49</v>
      </c>
      <c r="D718" s="81"/>
      <c r="E718" s="76">
        <v>57</v>
      </c>
      <c r="F718" s="74"/>
    </row>
    <row r="719" spans="1:6" x14ac:dyDescent="0.2">
      <c r="A719" s="201" t="s">
        <v>1007</v>
      </c>
      <c r="B719" s="201" t="s">
        <v>1008</v>
      </c>
      <c r="C719" s="200">
        <v>5.5</v>
      </c>
      <c r="D719" s="81"/>
      <c r="E719" s="76">
        <v>0</v>
      </c>
      <c r="F719" s="74"/>
    </row>
    <row r="720" spans="1:6" x14ac:dyDescent="0.2">
      <c r="A720" s="201" t="s">
        <v>1009</v>
      </c>
      <c r="B720" s="201" t="s">
        <v>1010</v>
      </c>
      <c r="C720" s="200">
        <v>6.6</v>
      </c>
      <c r="D720" s="81"/>
      <c r="E720" s="76">
        <v>0.25</v>
      </c>
      <c r="F720" s="74"/>
    </row>
    <row r="721" spans="1:6" x14ac:dyDescent="0.2">
      <c r="A721" s="201" t="s">
        <v>1011</v>
      </c>
      <c r="B721" s="201" t="s">
        <v>1012</v>
      </c>
      <c r="C721" s="200">
        <v>7.71</v>
      </c>
      <c r="D721" s="81"/>
      <c r="E721" s="76">
        <v>0</v>
      </c>
      <c r="F721" s="74"/>
    </row>
    <row r="722" spans="1:6" x14ac:dyDescent="0.2">
      <c r="A722" s="201" t="s">
        <v>1013</v>
      </c>
      <c r="B722" s="201" t="s">
        <v>1413</v>
      </c>
      <c r="C722" s="200">
        <v>39.65</v>
      </c>
      <c r="D722" s="81"/>
      <c r="E722" s="76">
        <v>1.55</v>
      </c>
      <c r="F722" s="74"/>
    </row>
    <row r="723" spans="1:6" x14ac:dyDescent="0.2">
      <c r="A723" s="201" t="s">
        <v>1014</v>
      </c>
      <c r="B723" s="201" t="s">
        <v>1015</v>
      </c>
      <c r="C723" s="200">
        <v>20.420000000000002</v>
      </c>
      <c r="D723" s="81"/>
      <c r="E723" s="76">
        <v>0.43</v>
      </c>
      <c r="F723" s="74"/>
    </row>
    <row r="724" spans="1:6" x14ac:dyDescent="0.2">
      <c r="A724" s="201" t="s">
        <v>1016</v>
      </c>
      <c r="B724" s="201" t="s">
        <v>1414</v>
      </c>
      <c r="C724" s="200">
        <v>49.26</v>
      </c>
      <c r="D724" s="81"/>
      <c r="E724" s="76">
        <v>2</v>
      </c>
      <c r="F724" s="74"/>
    </row>
    <row r="725" spans="1:6" x14ac:dyDescent="0.2">
      <c r="A725" s="201" t="s">
        <v>1017</v>
      </c>
      <c r="B725" s="201" t="s">
        <v>1415</v>
      </c>
      <c r="C725" s="200">
        <v>46.68</v>
      </c>
      <c r="D725" s="81"/>
      <c r="E725" s="76">
        <v>1.89</v>
      </c>
      <c r="F725" s="74"/>
    </row>
    <row r="726" spans="1:6" x14ac:dyDescent="0.2">
      <c r="A726" s="201" t="s">
        <v>1018</v>
      </c>
      <c r="B726" s="201" t="s">
        <v>1416</v>
      </c>
      <c r="C726" s="200">
        <v>56.02</v>
      </c>
      <c r="D726" s="81"/>
      <c r="E726" s="76">
        <v>2.36</v>
      </c>
      <c r="F726" s="74"/>
    </row>
    <row r="727" spans="1:6" x14ac:dyDescent="0.2">
      <c r="A727" s="201" t="s">
        <v>1019</v>
      </c>
      <c r="B727" s="201" t="s">
        <v>1417</v>
      </c>
      <c r="C727" s="200">
        <v>53.35</v>
      </c>
      <c r="D727" s="81"/>
      <c r="E727" s="76">
        <v>1.99</v>
      </c>
      <c r="F727" s="74"/>
    </row>
    <row r="728" spans="1:6" x14ac:dyDescent="0.2">
      <c r="A728" s="201" t="s">
        <v>213</v>
      </c>
      <c r="B728" s="201" t="s">
        <v>1418</v>
      </c>
      <c r="C728" s="200">
        <v>63.68</v>
      </c>
      <c r="D728" s="81"/>
      <c r="E728" s="76">
        <v>2.72</v>
      </c>
      <c r="F728" s="74"/>
    </row>
    <row r="729" spans="1:6" x14ac:dyDescent="0.2">
      <c r="A729" s="201" t="s">
        <v>1020</v>
      </c>
      <c r="B729" s="201" t="s">
        <v>1419</v>
      </c>
      <c r="C729" s="200">
        <v>62.48</v>
      </c>
      <c r="D729" s="81"/>
      <c r="E729" s="76">
        <v>2.25</v>
      </c>
      <c r="F729" s="74"/>
    </row>
    <row r="730" spans="1:6" x14ac:dyDescent="0.2">
      <c r="A730" s="201" t="s">
        <v>1021</v>
      </c>
      <c r="B730" s="201" t="s">
        <v>1420</v>
      </c>
      <c r="C730" s="200">
        <v>69.69</v>
      </c>
      <c r="D730" s="81"/>
      <c r="E730" s="76">
        <v>1.74</v>
      </c>
      <c r="F730" s="74"/>
    </row>
    <row r="731" spans="1:6" ht="13.5" thickBot="1" x14ac:dyDescent="0.25">
      <c r="A731" s="201" t="s">
        <v>1022</v>
      </c>
      <c r="B731" s="201" t="s">
        <v>1023</v>
      </c>
      <c r="C731" s="200">
        <v>220.49</v>
      </c>
      <c r="D731" s="85"/>
      <c r="E731" s="76">
        <v>10</v>
      </c>
      <c r="F731" s="74"/>
    </row>
    <row r="732" spans="1:6" ht="13.5" thickBot="1" x14ac:dyDescent="0.25">
      <c r="B732" s="84"/>
      <c r="C732" s="200"/>
    </row>
    <row r="733" spans="1:6" ht="13.5" thickBot="1" x14ac:dyDescent="0.25">
      <c r="C733" s="83"/>
    </row>
  </sheetData>
  <sheetProtection sheet="1" objects="1" scenarios="1"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FEB7B8-E75A-406A-AF6C-5305757C4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7A30D0-47EF-490F-BB4D-58BE0B3670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0481F-076F-48A5-9A1A-CCB32D6553E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Danielle McDonald</cp:lastModifiedBy>
  <cp:revision/>
  <dcterms:created xsi:type="dcterms:W3CDTF">2007-12-23T15:42:30Z</dcterms:created>
  <dcterms:modified xsi:type="dcterms:W3CDTF">2021-12-30T17:46:30Z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</Properties>
</file>