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raesvr01\profiles\dmcdonald\desktop\Jan 2022  price updates\List\Website\"/>
    </mc:Choice>
  </mc:AlternateContent>
  <xr:revisionPtr revIDLastSave="0" documentId="8_{60690E6E-75B1-4032-8222-326796D10B75}" xr6:coauthVersionLast="47" xr6:coauthVersionMax="47" xr10:uidLastSave="{00000000-0000-0000-0000-000000000000}"/>
  <workbookProtection lockStructure="1"/>
  <bookViews>
    <workbookView xWindow="28605" yWindow="-16395" windowWidth="29040" windowHeight="15840" xr2:uid="{00000000-000D-0000-FFFF-FFFF00000000}"/>
  </bookViews>
  <sheets>
    <sheet name="Sheet1" sheetId="1" r:id="rId1"/>
    <sheet name="Sheet2" sheetId="3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26" i="1" l="1"/>
  <c r="E73" i="1"/>
  <c r="J403" i="1"/>
  <c r="J394" i="1"/>
  <c r="J388" i="1"/>
  <c r="J383" i="1"/>
  <c r="J369" i="1"/>
  <c r="J361" i="1"/>
  <c r="J341" i="1"/>
  <c r="J329" i="1"/>
  <c r="J294" i="1"/>
  <c r="J284" i="1"/>
  <c r="J277" i="1"/>
  <c r="J265" i="1"/>
  <c r="J247" i="1"/>
  <c r="J236" i="1"/>
  <c r="J222" i="1"/>
  <c r="J211" i="1"/>
  <c r="J198" i="1"/>
  <c r="J178" i="1"/>
  <c r="J165" i="1"/>
  <c r="J151" i="1"/>
  <c r="J136" i="1"/>
  <c r="J130" i="1"/>
  <c r="J124" i="1"/>
  <c r="J119" i="1"/>
  <c r="J105" i="1"/>
  <c r="J99" i="1"/>
  <c r="J73" i="1"/>
  <c r="J49" i="1"/>
  <c r="J23" i="1"/>
  <c r="I424" i="1"/>
  <c r="H425" i="1"/>
  <c r="I425" i="1" s="1"/>
  <c r="H423" i="1"/>
  <c r="I423" i="1" s="1"/>
  <c r="H422" i="1"/>
  <c r="I422" i="1" s="1"/>
  <c r="H421" i="1"/>
  <c r="I421" i="1" s="1"/>
  <c r="H420" i="1"/>
  <c r="I420" i="1" s="1"/>
  <c r="H419" i="1"/>
  <c r="I419" i="1" s="1"/>
  <c r="H418" i="1"/>
  <c r="I418" i="1" s="1"/>
  <c r="H417" i="1"/>
  <c r="I417" i="1" s="1"/>
  <c r="H416" i="1"/>
  <c r="I416" i="1" s="1"/>
  <c r="H415" i="1"/>
  <c r="I415" i="1" s="1"/>
  <c r="H414" i="1"/>
  <c r="I414" i="1" s="1"/>
  <c r="H413" i="1"/>
  <c r="I413" i="1" s="1"/>
  <c r="H412" i="1"/>
  <c r="I412" i="1" s="1"/>
  <c r="H411" i="1"/>
  <c r="I411" i="1" s="1"/>
  <c r="H410" i="1"/>
  <c r="I410" i="1" s="1"/>
  <c r="H409" i="1"/>
  <c r="I409" i="1" s="1"/>
  <c r="H408" i="1"/>
  <c r="I408" i="1" s="1"/>
  <c r="H407" i="1"/>
  <c r="I407" i="1" s="1"/>
  <c r="H406" i="1"/>
  <c r="I406" i="1" s="1"/>
  <c r="H405" i="1"/>
  <c r="I405" i="1" s="1"/>
  <c r="H404" i="1"/>
  <c r="I404" i="1" s="1"/>
  <c r="H403" i="1"/>
  <c r="I403" i="1" s="1"/>
  <c r="H402" i="1"/>
  <c r="I402" i="1" s="1"/>
  <c r="H401" i="1"/>
  <c r="I401" i="1" s="1"/>
  <c r="H400" i="1"/>
  <c r="I400" i="1" s="1"/>
  <c r="H399" i="1"/>
  <c r="I399" i="1" s="1"/>
  <c r="H398" i="1"/>
  <c r="I398" i="1" s="1"/>
  <c r="H397" i="1"/>
  <c r="I397" i="1" s="1"/>
  <c r="H396" i="1"/>
  <c r="I396" i="1" s="1"/>
  <c r="H395" i="1"/>
  <c r="I395" i="1" s="1"/>
  <c r="H394" i="1"/>
  <c r="I394" i="1" s="1"/>
  <c r="H393" i="1"/>
  <c r="I393" i="1" s="1"/>
  <c r="H392" i="1"/>
  <c r="I392" i="1" s="1"/>
  <c r="H391" i="1"/>
  <c r="I391" i="1" s="1"/>
  <c r="H390" i="1"/>
  <c r="I390" i="1" s="1"/>
  <c r="H389" i="1"/>
  <c r="I389" i="1" s="1"/>
  <c r="H388" i="1"/>
  <c r="I388" i="1" s="1"/>
  <c r="H387" i="1"/>
  <c r="I387" i="1" s="1"/>
  <c r="H386" i="1"/>
  <c r="I386" i="1" s="1"/>
  <c r="H385" i="1"/>
  <c r="I385" i="1" s="1"/>
  <c r="H384" i="1"/>
  <c r="I384" i="1" s="1"/>
  <c r="H383" i="1"/>
  <c r="I383" i="1" s="1"/>
  <c r="H382" i="1"/>
  <c r="I382" i="1" s="1"/>
  <c r="H381" i="1"/>
  <c r="I381" i="1" s="1"/>
  <c r="H380" i="1"/>
  <c r="I380" i="1" s="1"/>
  <c r="H379" i="1"/>
  <c r="I379" i="1" s="1"/>
  <c r="H378" i="1"/>
  <c r="I378" i="1" s="1"/>
  <c r="H377" i="1"/>
  <c r="I377" i="1" s="1"/>
  <c r="H376" i="1"/>
  <c r="I376" i="1" s="1"/>
  <c r="H375" i="1"/>
  <c r="I375" i="1" s="1"/>
  <c r="H374" i="1"/>
  <c r="I374" i="1" s="1"/>
  <c r="H373" i="1"/>
  <c r="I373" i="1" s="1"/>
  <c r="H372" i="1"/>
  <c r="I372" i="1" s="1"/>
  <c r="H371" i="1"/>
  <c r="I371" i="1" s="1"/>
  <c r="H370" i="1"/>
  <c r="I370" i="1" s="1"/>
  <c r="H369" i="1"/>
  <c r="I369" i="1" s="1"/>
  <c r="H368" i="1"/>
  <c r="I368" i="1" s="1"/>
  <c r="H367" i="1"/>
  <c r="I367" i="1" s="1"/>
  <c r="H366" i="1"/>
  <c r="I366" i="1" s="1"/>
  <c r="H365" i="1"/>
  <c r="I365" i="1" s="1"/>
  <c r="H364" i="1"/>
  <c r="I364" i="1" s="1"/>
  <c r="H363" i="1"/>
  <c r="I363" i="1" s="1"/>
  <c r="H362" i="1"/>
  <c r="I362" i="1" s="1"/>
  <c r="H361" i="1"/>
  <c r="I361" i="1" s="1"/>
  <c r="H360" i="1"/>
  <c r="I360" i="1" s="1"/>
  <c r="H359" i="1"/>
  <c r="I359" i="1" s="1"/>
  <c r="H358" i="1"/>
  <c r="I358" i="1" s="1"/>
  <c r="H357" i="1"/>
  <c r="I357" i="1" s="1"/>
  <c r="H356" i="1"/>
  <c r="I356" i="1" s="1"/>
  <c r="H355" i="1"/>
  <c r="I355" i="1" s="1"/>
  <c r="H354" i="1"/>
  <c r="I354" i="1" s="1"/>
  <c r="H353" i="1"/>
  <c r="I353" i="1" s="1"/>
  <c r="H352" i="1"/>
  <c r="I352" i="1" s="1"/>
  <c r="H351" i="1"/>
  <c r="I351" i="1" s="1"/>
  <c r="H350" i="1"/>
  <c r="I350" i="1" s="1"/>
  <c r="H349" i="1"/>
  <c r="I349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40" i="1"/>
  <c r="I340" i="1" s="1"/>
  <c r="H339" i="1"/>
  <c r="I339" i="1" s="1"/>
  <c r="H338" i="1"/>
  <c r="I338" i="1" s="1"/>
  <c r="H337" i="1"/>
  <c r="I337" i="1" s="1"/>
  <c r="H336" i="1"/>
  <c r="I336" i="1" s="1"/>
  <c r="H335" i="1"/>
  <c r="I335" i="1" s="1"/>
  <c r="H334" i="1"/>
  <c r="I334" i="1" s="1"/>
  <c r="H333" i="1"/>
  <c r="I333" i="1" s="1"/>
  <c r="H332" i="1"/>
  <c r="I332" i="1" s="1"/>
  <c r="H331" i="1"/>
  <c r="I331" i="1" s="1"/>
  <c r="H330" i="1"/>
  <c r="I330" i="1" s="1"/>
  <c r="H329" i="1"/>
  <c r="I329" i="1" s="1"/>
  <c r="H328" i="1"/>
  <c r="I328" i="1" s="1"/>
  <c r="H327" i="1"/>
  <c r="I327" i="1" s="1"/>
  <c r="H326" i="1"/>
  <c r="I326" i="1" s="1"/>
  <c r="H325" i="1"/>
  <c r="I325" i="1" s="1"/>
  <c r="H324" i="1"/>
  <c r="I324" i="1" s="1"/>
  <c r="H323" i="1"/>
  <c r="I323" i="1" s="1"/>
  <c r="H322" i="1"/>
  <c r="I322" i="1" s="1"/>
  <c r="H321" i="1"/>
  <c r="I321" i="1" s="1"/>
  <c r="H320" i="1"/>
  <c r="I320" i="1" s="1"/>
  <c r="H319" i="1"/>
  <c r="I319" i="1" s="1"/>
  <c r="H318" i="1"/>
  <c r="I318" i="1" s="1"/>
  <c r="H317" i="1"/>
  <c r="I317" i="1" s="1"/>
  <c r="H316" i="1"/>
  <c r="I316" i="1" s="1"/>
  <c r="H315" i="1"/>
  <c r="I315" i="1" s="1"/>
  <c r="H314" i="1"/>
  <c r="I314" i="1" s="1"/>
  <c r="H313" i="1"/>
  <c r="I313" i="1" s="1"/>
  <c r="H312" i="1"/>
  <c r="I312" i="1" s="1"/>
  <c r="H311" i="1"/>
  <c r="I311" i="1" s="1"/>
  <c r="H310" i="1"/>
  <c r="I310" i="1" s="1"/>
  <c r="H309" i="1"/>
  <c r="I309" i="1" s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I137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8" i="1"/>
  <c r="I128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8" i="1"/>
  <c r="I108" i="1" s="1"/>
  <c r="H107" i="1"/>
  <c r="I107" i="1" s="1"/>
  <c r="H106" i="1"/>
  <c r="I106" i="1" s="1"/>
  <c r="H105" i="1"/>
  <c r="I105" i="1" s="1"/>
  <c r="H104" i="1"/>
  <c r="I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I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H61" i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H38" i="1"/>
  <c r="I38" i="1" s="1"/>
  <c r="H37" i="1"/>
  <c r="I37" i="1" s="1"/>
  <c r="H36" i="1"/>
  <c r="I36" i="1" s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2" i="1"/>
  <c r="G401" i="1"/>
  <c r="G400" i="1"/>
  <c r="G399" i="1"/>
  <c r="G398" i="1"/>
  <c r="G397" i="1"/>
  <c r="G396" i="1"/>
  <c r="G395" i="1"/>
  <c r="G393" i="1"/>
  <c r="G392" i="1"/>
  <c r="G391" i="1"/>
  <c r="G390" i="1"/>
  <c r="G389" i="1"/>
  <c r="G387" i="1"/>
  <c r="G386" i="1"/>
  <c r="G385" i="1"/>
  <c r="G384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8" i="1"/>
  <c r="G367" i="1"/>
  <c r="G366" i="1"/>
  <c r="G365" i="1"/>
  <c r="G364" i="1"/>
  <c r="G363" i="1"/>
  <c r="G362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0" i="1"/>
  <c r="G339" i="1"/>
  <c r="G338" i="1"/>
  <c r="G337" i="1"/>
  <c r="G336" i="1"/>
  <c r="G335" i="1"/>
  <c r="G334" i="1"/>
  <c r="G333" i="1"/>
  <c r="G332" i="1"/>
  <c r="G331" i="1"/>
  <c r="G330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3" i="1"/>
  <c r="G292" i="1"/>
  <c r="G291" i="1"/>
  <c r="G290" i="1"/>
  <c r="G289" i="1"/>
  <c r="G288" i="1"/>
  <c r="G287" i="1"/>
  <c r="G286" i="1"/>
  <c r="G285" i="1"/>
  <c r="G283" i="1"/>
  <c r="G282" i="1"/>
  <c r="G281" i="1"/>
  <c r="G280" i="1"/>
  <c r="G279" i="1"/>
  <c r="G278" i="1"/>
  <c r="G276" i="1"/>
  <c r="G275" i="1"/>
  <c r="G274" i="1"/>
  <c r="G273" i="1"/>
  <c r="G272" i="1"/>
  <c r="G271" i="1"/>
  <c r="G270" i="1"/>
  <c r="G269" i="1"/>
  <c r="G268" i="1"/>
  <c r="G267" i="1"/>
  <c r="G266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6" i="1"/>
  <c r="G245" i="1"/>
  <c r="G244" i="1"/>
  <c r="G243" i="1"/>
  <c r="G242" i="1"/>
  <c r="G241" i="1"/>
  <c r="G240" i="1"/>
  <c r="G239" i="1"/>
  <c r="G238" i="1"/>
  <c r="G237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1" i="1"/>
  <c r="G220" i="1"/>
  <c r="G219" i="1"/>
  <c r="G218" i="1"/>
  <c r="G217" i="1"/>
  <c r="G216" i="1"/>
  <c r="G215" i="1"/>
  <c r="G214" i="1"/>
  <c r="G213" i="1"/>
  <c r="G212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5" i="1"/>
  <c r="G134" i="1"/>
  <c r="G133" i="1"/>
  <c r="G132" i="1"/>
  <c r="G131" i="1"/>
  <c r="G129" i="1"/>
  <c r="G128" i="1"/>
  <c r="G127" i="1"/>
  <c r="G126" i="1"/>
  <c r="G125" i="1"/>
  <c r="G123" i="1"/>
  <c r="G122" i="1"/>
  <c r="G121" i="1"/>
  <c r="G120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4" i="1"/>
  <c r="G103" i="1"/>
  <c r="G102" i="1"/>
  <c r="G101" i="1"/>
  <c r="G100" i="1"/>
  <c r="G98" i="1"/>
  <c r="G97" i="1"/>
  <c r="G96" i="1"/>
  <c r="G95" i="1"/>
  <c r="G94" i="1"/>
  <c r="G93" i="1"/>
  <c r="G92" i="1"/>
  <c r="G91" i="1"/>
  <c r="G90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2" i="1"/>
  <c r="G71" i="1"/>
  <c r="G70" i="1"/>
  <c r="G69" i="1"/>
  <c r="G68" i="1"/>
  <c r="G67" i="1"/>
  <c r="G66" i="1"/>
  <c r="G65" i="1"/>
  <c r="G64" i="1"/>
  <c r="G60" i="1"/>
  <c r="G59" i="1"/>
  <c r="G58" i="1"/>
  <c r="G57" i="1"/>
  <c r="G56" i="1"/>
  <c r="G55" i="1"/>
  <c r="G54" i="1"/>
  <c r="G53" i="1"/>
  <c r="G52" i="1"/>
  <c r="G51" i="1"/>
  <c r="G50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C425" i="1"/>
  <c r="E425" i="1" s="1"/>
  <c r="C424" i="1"/>
  <c r="J424" i="1" s="1"/>
  <c r="C423" i="1"/>
  <c r="J423" i="1" s="1"/>
  <c r="C422" i="1"/>
  <c r="J422" i="1" s="1"/>
  <c r="C421" i="1"/>
  <c r="E421" i="1" s="1"/>
  <c r="C420" i="1"/>
  <c r="J420" i="1" s="1"/>
  <c r="C419" i="1"/>
  <c r="J419" i="1" s="1"/>
  <c r="C418" i="1"/>
  <c r="J418" i="1" s="1"/>
  <c r="C417" i="1"/>
  <c r="J417" i="1" s="1"/>
  <c r="C416" i="1"/>
  <c r="E416" i="1" s="1"/>
  <c r="C415" i="1"/>
  <c r="J415" i="1" s="1"/>
  <c r="C414" i="1"/>
  <c r="J414" i="1" s="1"/>
  <c r="C413" i="1"/>
  <c r="J413" i="1" s="1"/>
  <c r="C412" i="1"/>
  <c r="E412" i="1" s="1"/>
  <c r="C411" i="1"/>
  <c r="E411" i="1" s="1"/>
  <c r="C410" i="1"/>
  <c r="J410" i="1" s="1"/>
  <c r="C409" i="1"/>
  <c r="E409" i="1" s="1"/>
  <c r="C408" i="1"/>
  <c r="E408" i="1" s="1"/>
  <c r="C407" i="1"/>
  <c r="J407" i="1" s="1"/>
  <c r="C406" i="1"/>
  <c r="J406" i="1" s="1"/>
  <c r="C405" i="1"/>
  <c r="E405" i="1" s="1"/>
  <c r="C404" i="1"/>
  <c r="E404" i="1" s="1"/>
  <c r="C402" i="1"/>
  <c r="E402" i="1" s="1"/>
  <c r="C401" i="1"/>
  <c r="E401" i="1" s="1"/>
  <c r="C400" i="1"/>
  <c r="E400" i="1" s="1"/>
  <c r="C399" i="1"/>
  <c r="J399" i="1" s="1"/>
  <c r="C398" i="1"/>
  <c r="J398" i="1" s="1"/>
  <c r="C397" i="1"/>
  <c r="J397" i="1" s="1"/>
  <c r="C396" i="1"/>
  <c r="E396" i="1" s="1"/>
  <c r="C395" i="1"/>
  <c r="J395" i="1" s="1"/>
  <c r="C393" i="1"/>
  <c r="J393" i="1" s="1"/>
  <c r="C392" i="1"/>
  <c r="E392" i="1" s="1"/>
  <c r="C391" i="1"/>
  <c r="E391" i="1" s="1"/>
  <c r="C390" i="1"/>
  <c r="E390" i="1" s="1"/>
  <c r="C389" i="1"/>
  <c r="E389" i="1" s="1"/>
  <c r="C387" i="1"/>
  <c r="J387" i="1" s="1"/>
  <c r="C386" i="1"/>
  <c r="E386" i="1" s="1"/>
  <c r="C385" i="1"/>
  <c r="E385" i="1" s="1"/>
  <c r="C384" i="1"/>
  <c r="J384" i="1" s="1"/>
  <c r="C382" i="1"/>
  <c r="E382" i="1" s="1"/>
  <c r="C381" i="1"/>
  <c r="E381" i="1" s="1"/>
  <c r="C380" i="1"/>
  <c r="J380" i="1" s="1"/>
  <c r="C379" i="1"/>
  <c r="E379" i="1" s="1"/>
  <c r="C378" i="1"/>
  <c r="J378" i="1" s="1"/>
  <c r="C377" i="1"/>
  <c r="E377" i="1" s="1"/>
  <c r="C376" i="1"/>
  <c r="J376" i="1" s="1"/>
  <c r="C375" i="1"/>
  <c r="E375" i="1" s="1"/>
  <c r="C374" i="1"/>
  <c r="E374" i="1" s="1"/>
  <c r="C373" i="1"/>
  <c r="J373" i="1" s="1"/>
  <c r="C372" i="1"/>
  <c r="E372" i="1" s="1"/>
  <c r="C371" i="1"/>
  <c r="E371" i="1" s="1"/>
  <c r="C370" i="1"/>
  <c r="J370" i="1" s="1"/>
  <c r="C368" i="1"/>
  <c r="E368" i="1" s="1"/>
  <c r="C367" i="1"/>
  <c r="E367" i="1" s="1"/>
  <c r="C366" i="1"/>
  <c r="J366" i="1" s="1"/>
  <c r="C365" i="1"/>
  <c r="E365" i="1" s="1"/>
  <c r="C364" i="1"/>
  <c r="E364" i="1" s="1"/>
  <c r="C363" i="1"/>
  <c r="J363" i="1" s="1"/>
  <c r="C362" i="1"/>
  <c r="J362" i="1" s="1"/>
  <c r="C360" i="1"/>
  <c r="J360" i="1" s="1"/>
  <c r="C359" i="1"/>
  <c r="E359" i="1" s="1"/>
  <c r="C358" i="1"/>
  <c r="E358" i="1" s="1"/>
  <c r="C357" i="1"/>
  <c r="J357" i="1" s="1"/>
  <c r="C356" i="1"/>
  <c r="E356" i="1" s="1"/>
  <c r="C355" i="1"/>
  <c r="E355" i="1" s="1"/>
  <c r="C354" i="1"/>
  <c r="E354" i="1" s="1"/>
  <c r="C353" i="1"/>
  <c r="J353" i="1" s="1"/>
  <c r="C352" i="1"/>
  <c r="J352" i="1" s="1"/>
  <c r="C351" i="1"/>
  <c r="J351" i="1" s="1"/>
  <c r="C350" i="1"/>
  <c r="J350" i="1" s="1"/>
  <c r="C349" i="1"/>
  <c r="E349" i="1" s="1"/>
  <c r="C348" i="1"/>
  <c r="E348" i="1" s="1"/>
  <c r="C347" i="1"/>
  <c r="J347" i="1" s="1"/>
  <c r="C346" i="1"/>
  <c r="E346" i="1" s="1"/>
  <c r="C345" i="1"/>
  <c r="J345" i="1" s="1"/>
  <c r="C344" i="1"/>
  <c r="J344" i="1" s="1"/>
  <c r="C343" i="1"/>
  <c r="J343" i="1" s="1"/>
  <c r="C342" i="1"/>
  <c r="J342" i="1" s="1"/>
  <c r="C340" i="1"/>
  <c r="E340" i="1" s="1"/>
  <c r="C339" i="1"/>
  <c r="E339" i="1" s="1"/>
  <c r="C338" i="1"/>
  <c r="E338" i="1" s="1"/>
  <c r="C337" i="1"/>
  <c r="J337" i="1" s="1"/>
  <c r="C336" i="1"/>
  <c r="E336" i="1" s="1"/>
  <c r="C335" i="1"/>
  <c r="J335" i="1" s="1"/>
  <c r="C334" i="1"/>
  <c r="J334" i="1" s="1"/>
  <c r="C333" i="1"/>
  <c r="E333" i="1" s="1"/>
  <c r="C332" i="1"/>
  <c r="E332" i="1" s="1"/>
  <c r="C331" i="1"/>
  <c r="E331" i="1" s="1"/>
  <c r="C330" i="1"/>
  <c r="E330" i="1" s="1"/>
  <c r="C328" i="1"/>
  <c r="E328" i="1" s="1"/>
  <c r="C327" i="1"/>
  <c r="E327" i="1" s="1"/>
  <c r="C326" i="1"/>
  <c r="J326" i="1" s="1"/>
  <c r="C325" i="1"/>
  <c r="E325" i="1" s="1"/>
  <c r="C324" i="1"/>
  <c r="E324" i="1" s="1"/>
  <c r="C323" i="1"/>
  <c r="E323" i="1" s="1"/>
  <c r="C322" i="1"/>
  <c r="J322" i="1" s="1"/>
  <c r="C321" i="1"/>
  <c r="J321" i="1" s="1"/>
  <c r="C320" i="1"/>
  <c r="E320" i="1" s="1"/>
  <c r="C319" i="1"/>
  <c r="E319" i="1" s="1"/>
  <c r="C318" i="1"/>
  <c r="J318" i="1" s="1"/>
  <c r="C317" i="1"/>
  <c r="E317" i="1" s="1"/>
  <c r="C316" i="1"/>
  <c r="E316" i="1" s="1"/>
  <c r="C315" i="1"/>
  <c r="E315" i="1" s="1"/>
  <c r="C314" i="1"/>
  <c r="J314" i="1" s="1"/>
  <c r="C313" i="1"/>
  <c r="J313" i="1" s="1"/>
  <c r="C312" i="1"/>
  <c r="E312" i="1" s="1"/>
  <c r="C311" i="1"/>
  <c r="E311" i="1" s="1"/>
  <c r="C310" i="1"/>
  <c r="J310" i="1" s="1"/>
  <c r="C309" i="1"/>
  <c r="E309" i="1" s="1"/>
  <c r="C308" i="1"/>
  <c r="E308" i="1" s="1"/>
  <c r="C307" i="1"/>
  <c r="E307" i="1" s="1"/>
  <c r="C306" i="1"/>
  <c r="J306" i="1" s="1"/>
  <c r="C305" i="1"/>
  <c r="J305" i="1" s="1"/>
  <c r="C304" i="1"/>
  <c r="E304" i="1" s="1"/>
  <c r="C303" i="1"/>
  <c r="E303" i="1" s="1"/>
  <c r="C302" i="1"/>
  <c r="J302" i="1" s="1"/>
  <c r="C301" i="1"/>
  <c r="E301" i="1" s="1"/>
  <c r="C300" i="1"/>
  <c r="E300" i="1" s="1"/>
  <c r="C299" i="1"/>
  <c r="E299" i="1" s="1"/>
  <c r="C298" i="1"/>
  <c r="J298" i="1" s="1"/>
  <c r="C297" i="1"/>
  <c r="J297" i="1" s="1"/>
  <c r="C296" i="1"/>
  <c r="E296" i="1" s="1"/>
  <c r="C295" i="1"/>
  <c r="E295" i="1" s="1"/>
  <c r="C293" i="1"/>
  <c r="J293" i="1" s="1"/>
  <c r="C292" i="1"/>
  <c r="E292" i="1" s="1"/>
  <c r="C291" i="1"/>
  <c r="E291" i="1" s="1"/>
  <c r="C290" i="1"/>
  <c r="E290" i="1" s="1"/>
  <c r="C289" i="1"/>
  <c r="E289" i="1" s="1"/>
  <c r="C288" i="1"/>
  <c r="E288" i="1" s="1"/>
  <c r="C287" i="1"/>
  <c r="J287" i="1" s="1"/>
  <c r="C286" i="1"/>
  <c r="E286" i="1" s="1"/>
  <c r="C285" i="1"/>
  <c r="J285" i="1" s="1"/>
  <c r="C283" i="1"/>
  <c r="E283" i="1" s="1"/>
  <c r="C282" i="1"/>
  <c r="J282" i="1" s="1"/>
  <c r="C281" i="1"/>
  <c r="J281" i="1" s="1"/>
  <c r="C280" i="1"/>
  <c r="E280" i="1" s="1"/>
  <c r="C279" i="1"/>
  <c r="E279" i="1" s="1"/>
  <c r="C278" i="1"/>
  <c r="E278" i="1" s="1"/>
  <c r="C276" i="1"/>
  <c r="E276" i="1" s="1"/>
  <c r="C275" i="1"/>
  <c r="J275" i="1" s="1"/>
  <c r="C274" i="1"/>
  <c r="E274" i="1" s="1"/>
  <c r="C273" i="1"/>
  <c r="J273" i="1" s="1"/>
  <c r="C272" i="1"/>
  <c r="E272" i="1" s="1"/>
  <c r="C271" i="1"/>
  <c r="E271" i="1" s="1"/>
  <c r="C270" i="1"/>
  <c r="J270" i="1" s="1"/>
  <c r="C269" i="1"/>
  <c r="E269" i="1" s="1"/>
  <c r="C268" i="1"/>
  <c r="E268" i="1" s="1"/>
  <c r="C267" i="1"/>
  <c r="J267" i="1" s="1"/>
  <c r="C266" i="1"/>
  <c r="E266" i="1" s="1"/>
  <c r="C264" i="1"/>
  <c r="E264" i="1" s="1"/>
  <c r="C263" i="1"/>
  <c r="E263" i="1" s="1"/>
  <c r="C262" i="1"/>
  <c r="E262" i="1" s="1"/>
  <c r="C261" i="1"/>
  <c r="J261" i="1" s="1"/>
  <c r="C260" i="1"/>
  <c r="E260" i="1" s="1"/>
  <c r="C259" i="1"/>
  <c r="E259" i="1" s="1"/>
  <c r="C258" i="1"/>
  <c r="J258" i="1" s="1"/>
  <c r="C257" i="1"/>
  <c r="E257" i="1" s="1"/>
  <c r="C256" i="1"/>
  <c r="E256" i="1" s="1"/>
  <c r="C255" i="1"/>
  <c r="E255" i="1" s="1"/>
  <c r="C254" i="1"/>
  <c r="E254" i="1" s="1"/>
  <c r="C253" i="1"/>
  <c r="J253" i="1" s="1"/>
  <c r="C252" i="1"/>
  <c r="E252" i="1" s="1"/>
  <c r="C251" i="1"/>
  <c r="E251" i="1" s="1"/>
  <c r="C250" i="1"/>
  <c r="J250" i="1" s="1"/>
  <c r="C249" i="1"/>
  <c r="J249" i="1" s="1"/>
  <c r="C248" i="1"/>
  <c r="E248" i="1" s="1"/>
  <c r="C246" i="1"/>
  <c r="J246" i="1" s="1"/>
  <c r="C245" i="1"/>
  <c r="E245" i="1" s="1"/>
  <c r="C244" i="1"/>
  <c r="E244" i="1" s="1"/>
  <c r="C243" i="1"/>
  <c r="E243" i="1" s="1"/>
  <c r="C242" i="1"/>
  <c r="E242" i="1" s="1"/>
  <c r="C241" i="1"/>
  <c r="J241" i="1" s="1"/>
  <c r="C240" i="1"/>
  <c r="J240" i="1" s="1"/>
  <c r="C239" i="1"/>
  <c r="E239" i="1" s="1"/>
  <c r="C238" i="1"/>
  <c r="E238" i="1" s="1"/>
  <c r="C237" i="1"/>
  <c r="J237" i="1" s="1"/>
  <c r="C235" i="1"/>
  <c r="E235" i="1" s="1"/>
  <c r="C234" i="1"/>
  <c r="E234" i="1" s="1"/>
  <c r="C233" i="1"/>
  <c r="E233" i="1" s="1"/>
  <c r="C232" i="1"/>
  <c r="J232" i="1" s="1"/>
  <c r="C231" i="1"/>
  <c r="J231" i="1" s="1"/>
  <c r="C230" i="1"/>
  <c r="J230" i="1" s="1"/>
  <c r="C229" i="1"/>
  <c r="J229" i="1" s="1"/>
  <c r="C228" i="1"/>
  <c r="E228" i="1" s="1"/>
  <c r="C227" i="1"/>
  <c r="E227" i="1" s="1"/>
  <c r="C226" i="1"/>
  <c r="E226" i="1" s="1"/>
  <c r="C225" i="1"/>
  <c r="E225" i="1" s="1"/>
  <c r="C224" i="1"/>
  <c r="J224" i="1" s="1"/>
  <c r="C223" i="1"/>
  <c r="J223" i="1" s="1"/>
  <c r="C221" i="1"/>
  <c r="E221" i="1" s="1"/>
  <c r="C220" i="1"/>
  <c r="J220" i="1" s="1"/>
  <c r="C219" i="1"/>
  <c r="E219" i="1" s="1"/>
  <c r="C218" i="1"/>
  <c r="E218" i="1" s="1"/>
  <c r="C217" i="1"/>
  <c r="E217" i="1" s="1"/>
  <c r="C216" i="1"/>
  <c r="E216" i="1" s="1"/>
  <c r="C215" i="1"/>
  <c r="J215" i="1" s="1"/>
  <c r="C214" i="1"/>
  <c r="J214" i="1" s="1"/>
  <c r="C213" i="1"/>
  <c r="J213" i="1" s="1"/>
  <c r="C212" i="1"/>
  <c r="J212" i="1" s="1"/>
  <c r="C210" i="1"/>
  <c r="E210" i="1" s="1"/>
  <c r="C209" i="1"/>
  <c r="E209" i="1" s="1"/>
  <c r="C208" i="1"/>
  <c r="E208" i="1" s="1"/>
  <c r="C207" i="1"/>
  <c r="E207" i="1" s="1"/>
  <c r="C206" i="1"/>
  <c r="J206" i="1" s="1"/>
  <c r="C205" i="1"/>
  <c r="E205" i="1" s="1"/>
  <c r="C204" i="1"/>
  <c r="E204" i="1" s="1"/>
  <c r="C203" i="1"/>
  <c r="J203" i="1" s="1"/>
  <c r="C202" i="1"/>
  <c r="E202" i="1" s="1"/>
  <c r="C201" i="1"/>
  <c r="J201" i="1" s="1"/>
  <c r="C200" i="1"/>
  <c r="J200" i="1" s="1"/>
  <c r="C199" i="1"/>
  <c r="E199" i="1" s="1"/>
  <c r="C197" i="1"/>
  <c r="J197" i="1" s="1"/>
  <c r="C196" i="1"/>
  <c r="E196" i="1" s="1"/>
  <c r="C195" i="1"/>
  <c r="E195" i="1" s="1"/>
  <c r="C194" i="1"/>
  <c r="E194" i="1" s="1"/>
  <c r="C193" i="1"/>
  <c r="E193" i="1" s="1"/>
  <c r="C192" i="1"/>
  <c r="E192" i="1" s="1"/>
  <c r="C191" i="1"/>
  <c r="E191" i="1" s="1"/>
  <c r="C190" i="1"/>
  <c r="J190" i="1" s="1"/>
  <c r="C189" i="1"/>
  <c r="J189" i="1" s="1"/>
  <c r="C188" i="1"/>
  <c r="E188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J182" i="1" s="1"/>
  <c r="C181" i="1"/>
  <c r="J181" i="1" s="1"/>
  <c r="C180" i="1"/>
  <c r="J180" i="1" s="1"/>
  <c r="C179" i="1"/>
  <c r="J179" i="1" s="1"/>
  <c r="C177" i="1"/>
  <c r="E177" i="1" s="1"/>
  <c r="C176" i="1"/>
  <c r="E176" i="1" s="1"/>
  <c r="C175" i="1"/>
  <c r="E175" i="1" s="1"/>
  <c r="C174" i="1"/>
  <c r="J174" i="1" s="1"/>
  <c r="C173" i="1"/>
  <c r="E173" i="1" s="1"/>
  <c r="C172" i="1"/>
  <c r="E172" i="1" s="1"/>
  <c r="C171" i="1"/>
  <c r="J171" i="1" s="1"/>
  <c r="C170" i="1"/>
  <c r="E170" i="1" s="1"/>
  <c r="C169" i="1"/>
  <c r="J169" i="1" s="1"/>
  <c r="C168" i="1"/>
  <c r="J168" i="1" s="1"/>
  <c r="C167" i="1"/>
  <c r="E167" i="1" s="1"/>
  <c r="C166" i="1"/>
  <c r="E166" i="1" s="1"/>
  <c r="C164" i="1"/>
  <c r="E164" i="1" s="1"/>
  <c r="C163" i="1"/>
  <c r="E163" i="1" s="1"/>
  <c r="C162" i="1"/>
  <c r="E162" i="1" s="1"/>
  <c r="C161" i="1"/>
  <c r="E161" i="1" s="1"/>
  <c r="C160" i="1"/>
  <c r="E160" i="1" s="1"/>
  <c r="C159" i="1"/>
  <c r="E159" i="1" s="1"/>
  <c r="C158" i="1"/>
  <c r="J158" i="1" s="1"/>
  <c r="C157" i="1"/>
  <c r="E157" i="1" s="1"/>
  <c r="C156" i="1"/>
  <c r="E156" i="1" s="1"/>
  <c r="C155" i="1"/>
  <c r="J155" i="1" s="1"/>
  <c r="C154" i="1"/>
  <c r="J154" i="1" s="1"/>
  <c r="C153" i="1"/>
  <c r="J153" i="1" s="1"/>
  <c r="C152" i="1"/>
  <c r="J152" i="1" s="1"/>
  <c r="C150" i="1"/>
  <c r="E150" i="1" s="1"/>
  <c r="C149" i="1"/>
  <c r="E149" i="1" s="1"/>
  <c r="C148" i="1"/>
  <c r="J148" i="1" s="1"/>
  <c r="C147" i="1"/>
  <c r="E147" i="1" s="1"/>
  <c r="C146" i="1"/>
  <c r="E146" i="1" s="1"/>
  <c r="C145" i="1"/>
  <c r="J145" i="1" s="1"/>
  <c r="C144" i="1"/>
  <c r="E144" i="1" s="1"/>
  <c r="C143" i="1"/>
  <c r="E143" i="1" s="1"/>
  <c r="C142" i="1"/>
  <c r="J142" i="1" s="1"/>
  <c r="C141" i="1"/>
  <c r="E141" i="1" s="1"/>
  <c r="C140" i="1"/>
  <c r="E140" i="1" s="1"/>
  <c r="C139" i="1"/>
  <c r="J139" i="1" s="1"/>
  <c r="C138" i="1"/>
  <c r="J138" i="1" s="1"/>
  <c r="C137" i="1"/>
  <c r="J137" i="1" s="1"/>
  <c r="C135" i="1"/>
  <c r="J135" i="1" s="1"/>
  <c r="C134" i="1"/>
  <c r="J134" i="1" s="1"/>
  <c r="C133" i="1"/>
  <c r="E133" i="1" s="1"/>
  <c r="C132" i="1"/>
  <c r="J132" i="1" s="1"/>
  <c r="C131" i="1"/>
  <c r="E131" i="1" s="1"/>
  <c r="C129" i="1"/>
  <c r="J129" i="1" s="1"/>
  <c r="C128" i="1"/>
  <c r="J128" i="1" s="1"/>
  <c r="C127" i="1"/>
  <c r="E127" i="1" s="1"/>
  <c r="C126" i="1"/>
  <c r="J126" i="1" s="1"/>
  <c r="C125" i="1"/>
  <c r="E125" i="1" s="1"/>
  <c r="C123" i="1"/>
  <c r="J123" i="1" s="1"/>
  <c r="C122" i="1"/>
  <c r="E122" i="1" s="1"/>
  <c r="C121" i="1"/>
  <c r="E121" i="1" s="1"/>
  <c r="C120" i="1"/>
  <c r="E120" i="1" s="1"/>
  <c r="C118" i="1"/>
  <c r="J118" i="1" s="1"/>
  <c r="C117" i="1"/>
  <c r="E117" i="1" s="1"/>
  <c r="C116" i="1"/>
  <c r="E116" i="1" s="1"/>
  <c r="C115" i="1"/>
  <c r="J115" i="1" s="1"/>
  <c r="C114" i="1"/>
  <c r="C113" i="1"/>
  <c r="C112" i="1"/>
  <c r="E112" i="1" s="1"/>
  <c r="C111" i="1"/>
  <c r="J111" i="1" s="1"/>
  <c r="C110" i="1"/>
  <c r="J110" i="1" s="1"/>
  <c r="C109" i="1"/>
  <c r="E109" i="1" s="1"/>
  <c r="C108" i="1"/>
  <c r="J108" i="1" s="1"/>
  <c r="C107" i="1"/>
  <c r="J107" i="1" s="1"/>
  <c r="C106" i="1"/>
  <c r="E106" i="1" s="1"/>
  <c r="C104" i="1"/>
  <c r="E104" i="1" s="1"/>
  <c r="C103" i="1"/>
  <c r="J103" i="1" s="1"/>
  <c r="C102" i="1"/>
  <c r="J102" i="1" s="1"/>
  <c r="C101" i="1"/>
  <c r="J101" i="1" s="1"/>
  <c r="C100" i="1"/>
  <c r="E100" i="1" s="1"/>
  <c r="C98" i="1"/>
  <c r="E98" i="1" s="1"/>
  <c r="C97" i="1"/>
  <c r="E97" i="1" s="1"/>
  <c r="C96" i="1"/>
  <c r="E96" i="1" s="1"/>
  <c r="C95" i="1"/>
  <c r="E95" i="1" s="1"/>
  <c r="C94" i="1"/>
  <c r="J94" i="1" s="1"/>
  <c r="C93" i="1"/>
  <c r="E93" i="1" s="1"/>
  <c r="C92" i="1"/>
  <c r="J92" i="1" s="1"/>
  <c r="C91" i="1"/>
  <c r="E91" i="1" s="1"/>
  <c r="C90" i="1"/>
  <c r="E90" i="1" s="1"/>
  <c r="C89" i="1"/>
  <c r="E89" i="1" s="1"/>
  <c r="C88" i="1"/>
  <c r="E88" i="1" s="1"/>
  <c r="C87" i="1"/>
  <c r="E87" i="1" s="1"/>
  <c r="C86" i="1"/>
  <c r="J86" i="1" s="1"/>
  <c r="C85" i="1"/>
  <c r="E85" i="1" s="1"/>
  <c r="C84" i="1"/>
  <c r="J84" i="1" s="1"/>
  <c r="C83" i="1"/>
  <c r="E83" i="1" s="1"/>
  <c r="C82" i="1"/>
  <c r="J82" i="1" s="1"/>
  <c r="C81" i="1"/>
  <c r="E81" i="1" s="1"/>
  <c r="C80" i="1"/>
  <c r="E80" i="1" s="1"/>
  <c r="C79" i="1"/>
  <c r="E79" i="1" s="1"/>
  <c r="C78" i="1"/>
  <c r="J78" i="1" s="1"/>
  <c r="C77" i="1"/>
  <c r="E77" i="1" s="1"/>
  <c r="C76" i="1"/>
  <c r="J76" i="1" s="1"/>
  <c r="C75" i="1"/>
  <c r="E75" i="1" s="1"/>
  <c r="C74" i="1"/>
  <c r="J74" i="1" s="1"/>
  <c r="C72" i="1"/>
  <c r="E72" i="1" s="1"/>
  <c r="C71" i="1"/>
  <c r="E71" i="1" s="1"/>
  <c r="C70" i="1"/>
  <c r="E70" i="1" s="1"/>
  <c r="C69" i="1"/>
  <c r="J69" i="1" s="1"/>
  <c r="C68" i="1"/>
  <c r="J68" i="1" s="1"/>
  <c r="C67" i="1"/>
  <c r="J67" i="1" s="1"/>
  <c r="C66" i="1"/>
  <c r="J66" i="1" s="1"/>
  <c r="C65" i="1"/>
  <c r="J65" i="1" s="1"/>
  <c r="C64" i="1"/>
  <c r="J64" i="1" s="1"/>
  <c r="C63" i="1"/>
  <c r="J63" i="1" s="1"/>
  <c r="C62" i="1"/>
  <c r="C61" i="1"/>
  <c r="C60" i="1"/>
  <c r="J60" i="1" s="1"/>
  <c r="C59" i="1"/>
  <c r="J59" i="1" s="1"/>
  <c r="C58" i="1"/>
  <c r="J58" i="1" s="1"/>
  <c r="C57" i="1"/>
  <c r="J57" i="1" s="1"/>
  <c r="C56" i="1"/>
  <c r="E56" i="1" s="1"/>
  <c r="C55" i="1"/>
  <c r="E55" i="1" s="1"/>
  <c r="C54" i="1"/>
  <c r="E54" i="1" s="1"/>
  <c r="C53" i="1"/>
  <c r="E53" i="1" s="1"/>
  <c r="C52" i="1"/>
  <c r="E52" i="1" s="1"/>
  <c r="C51" i="1"/>
  <c r="E51" i="1" s="1"/>
  <c r="C50" i="1"/>
  <c r="J50" i="1" s="1"/>
  <c r="C48" i="1"/>
  <c r="E48" i="1" s="1"/>
  <c r="C47" i="1"/>
  <c r="E47" i="1" s="1"/>
  <c r="C46" i="1"/>
  <c r="E46" i="1" s="1"/>
  <c r="C45" i="1"/>
  <c r="E45" i="1" s="1"/>
  <c r="C44" i="1"/>
  <c r="E44" i="1" s="1"/>
  <c r="C43" i="1"/>
  <c r="E43" i="1" s="1"/>
  <c r="C42" i="1"/>
  <c r="J42" i="1" s="1"/>
  <c r="C41" i="1"/>
  <c r="J41" i="1" s="1"/>
  <c r="C40" i="1"/>
  <c r="E40" i="1" s="1"/>
  <c r="C39" i="1"/>
  <c r="E39" i="1" s="1"/>
  <c r="C38" i="1"/>
  <c r="E38" i="1" s="1"/>
  <c r="C37" i="1"/>
  <c r="E37" i="1" s="1"/>
  <c r="C36" i="1"/>
  <c r="E36" i="1" s="1"/>
  <c r="C35" i="1"/>
  <c r="E35" i="1" s="1"/>
  <c r="C34" i="1"/>
  <c r="J34" i="1" s="1"/>
  <c r="C33" i="1"/>
  <c r="J33" i="1" s="1"/>
  <c r="C32" i="1"/>
  <c r="E32" i="1" s="1"/>
  <c r="C31" i="1"/>
  <c r="E31" i="1" s="1"/>
  <c r="C30" i="1"/>
  <c r="E30" i="1" s="1"/>
  <c r="C29" i="1"/>
  <c r="J29" i="1" s="1"/>
  <c r="C28" i="1"/>
  <c r="E28" i="1" s="1"/>
  <c r="C27" i="1"/>
  <c r="E27" i="1" s="1"/>
  <c r="C26" i="1"/>
  <c r="J26" i="1" s="1"/>
  <c r="C25" i="1"/>
  <c r="J25" i="1" s="1"/>
  <c r="C24" i="1"/>
  <c r="E24" i="1" s="1"/>
  <c r="C22" i="1"/>
  <c r="E22" i="1" s="1"/>
  <c r="C21" i="1"/>
  <c r="E21" i="1" s="1"/>
  <c r="C20" i="1"/>
  <c r="E20" i="1" s="1"/>
  <c r="C19" i="1"/>
  <c r="J19" i="1" s="1"/>
  <c r="C18" i="1"/>
  <c r="E18" i="1" s="1"/>
  <c r="C17" i="1"/>
  <c r="E17" i="1" s="1"/>
  <c r="C16" i="1"/>
  <c r="J16" i="1" s="1"/>
  <c r="C15" i="1"/>
  <c r="J15" i="1" s="1"/>
  <c r="C14" i="1"/>
  <c r="E14" i="1" s="1"/>
  <c r="C13" i="1"/>
  <c r="E13" i="1" s="1"/>
  <c r="C12" i="1"/>
  <c r="E12" i="1" s="1"/>
  <c r="C11" i="1"/>
  <c r="E11" i="1" s="1"/>
  <c r="C10" i="1"/>
  <c r="E10" i="1" s="1"/>
  <c r="C9" i="1"/>
  <c r="E9" i="1" s="1"/>
  <c r="C8" i="1"/>
  <c r="J8" i="1" s="1"/>
  <c r="C7" i="1"/>
  <c r="E7" i="1" s="1"/>
  <c r="E101" i="1" l="1"/>
  <c r="E128" i="1"/>
  <c r="E115" i="1"/>
  <c r="E126" i="1"/>
  <c r="E108" i="1"/>
  <c r="E123" i="1"/>
  <c r="E107" i="1"/>
  <c r="E135" i="1"/>
  <c r="E134" i="1"/>
  <c r="E103" i="1"/>
  <c r="E102" i="1"/>
  <c r="E118" i="1"/>
  <c r="E129" i="1"/>
  <c r="E132" i="1"/>
  <c r="E63" i="1"/>
  <c r="E158" i="1"/>
  <c r="E201" i="1"/>
  <c r="E253" i="1"/>
  <c r="E261" i="1"/>
  <c r="E270" i="1"/>
  <c r="E297" i="1"/>
  <c r="E305" i="1"/>
  <c r="E313" i="1"/>
  <c r="E321" i="1"/>
  <c r="E347" i="1"/>
  <c r="E373" i="1"/>
  <c r="E417" i="1"/>
  <c r="E64" i="1"/>
  <c r="E142" i="1"/>
  <c r="E168" i="1"/>
  <c r="E237" i="1"/>
  <c r="E298" i="1"/>
  <c r="E306" i="1"/>
  <c r="E314" i="1"/>
  <c r="E322" i="1"/>
  <c r="E410" i="1"/>
  <c r="E418" i="1"/>
  <c r="E15" i="1"/>
  <c r="E57" i="1"/>
  <c r="E65" i="1"/>
  <c r="E152" i="1"/>
  <c r="E169" i="1"/>
  <c r="E203" i="1"/>
  <c r="E212" i="1"/>
  <c r="E220" i="1"/>
  <c r="E229" i="1"/>
  <c r="E246" i="1"/>
  <c r="E281" i="1"/>
  <c r="E357" i="1"/>
  <c r="E366" i="1"/>
  <c r="E384" i="1"/>
  <c r="E393" i="1"/>
  <c r="E419" i="1"/>
  <c r="E8" i="1"/>
  <c r="E16" i="1"/>
  <c r="E25" i="1"/>
  <c r="E33" i="1"/>
  <c r="E41" i="1"/>
  <c r="E50" i="1"/>
  <c r="E58" i="1"/>
  <c r="E66" i="1"/>
  <c r="E74" i="1"/>
  <c r="E82" i="1"/>
  <c r="E153" i="1"/>
  <c r="E179" i="1"/>
  <c r="E213" i="1"/>
  <c r="E230" i="1"/>
  <c r="E273" i="1"/>
  <c r="E282" i="1"/>
  <c r="E342" i="1"/>
  <c r="E350" i="1"/>
  <c r="E376" i="1"/>
  <c r="E395" i="1"/>
  <c r="E420" i="1"/>
  <c r="E26" i="1"/>
  <c r="E34" i="1"/>
  <c r="E42" i="1"/>
  <c r="E59" i="1"/>
  <c r="E67" i="1"/>
  <c r="E137" i="1"/>
  <c r="E145" i="1"/>
  <c r="E154" i="1"/>
  <c r="E171" i="1"/>
  <c r="E180" i="1"/>
  <c r="E214" i="1"/>
  <c r="E223" i="1"/>
  <c r="E231" i="1"/>
  <c r="E240" i="1"/>
  <c r="E249" i="1"/>
  <c r="E334" i="1"/>
  <c r="E343" i="1"/>
  <c r="E351" i="1"/>
  <c r="E413" i="1"/>
  <c r="E60" i="1"/>
  <c r="E68" i="1"/>
  <c r="E76" i="1"/>
  <c r="E84" i="1"/>
  <c r="E92" i="1"/>
  <c r="E138" i="1"/>
  <c r="E155" i="1"/>
  <c r="E181" i="1"/>
  <c r="E189" i="1"/>
  <c r="E197" i="1"/>
  <c r="E206" i="1"/>
  <c r="E215" i="1"/>
  <c r="E224" i="1"/>
  <c r="E232" i="1"/>
  <c r="E241" i="1"/>
  <c r="E250" i="1"/>
  <c r="E258" i="1"/>
  <c r="E267" i="1"/>
  <c r="E275" i="1"/>
  <c r="E285" i="1"/>
  <c r="E293" i="1"/>
  <c r="E302" i="1"/>
  <c r="E310" i="1"/>
  <c r="E318" i="1"/>
  <c r="E326" i="1"/>
  <c r="E335" i="1"/>
  <c r="E344" i="1"/>
  <c r="E352" i="1"/>
  <c r="E360" i="1"/>
  <c r="E370" i="1"/>
  <c r="E378" i="1"/>
  <c r="E387" i="1"/>
  <c r="E397" i="1"/>
  <c r="E406" i="1"/>
  <c r="E414" i="1"/>
  <c r="E422" i="1"/>
  <c r="E19" i="1"/>
  <c r="E69" i="1"/>
  <c r="E139" i="1"/>
  <c r="E182" i="1"/>
  <c r="E190" i="1"/>
  <c r="E345" i="1"/>
  <c r="E353" i="1"/>
  <c r="E362" i="1"/>
  <c r="E398" i="1"/>
  <c r="E407" i="1"/>
  <c r="E415" i="1"/>
  <c r="E423" i="1"/>
  <c r="E29" i="1"/>
  <c r="E78" i="1"/>
  <c r="E86" i="1"/>
  <c r="E94" i="1"/>
  <c r="E148" i="1"/>
  <c r="E174" i="1"/>
  <c r="E200" i="1"/>
  <c r="E287" i="1"/>
  <c r="E337" i="1"/>
  <c r="E363" i="1"/>
  <c r="E380" i="1"/>
  <c r="E399" i="1"/>
  <c r="E424" i="1"/>
  <c r="J358" i="1"/>
  <c r="J367" i="1"/>
  <c r="J402" i="1"/>
  <c r="J411" i="1"/>
  <c r="J37" i="1"/>
  <c r="J79" i="1"/>
  <c r="J113" i="1"/>
  <c r="J216" i="1"/>
  <c r="J225" i="1"/>
  <c r="J233" i="1"/>
  <c r="J242" i="1"/>
  <c r="J251" i="1"/>
  <c r="J259" i="1"/>
  <c r="J268" i="1"/>
  <c r="J276" i="1"/>
  <c r="J286" i="1"/>
  <c r="J295" i="1"/>
  <c r="J303" i="1"/>
  <c r="J311" i="1"/>
  <c r="J319" i="1"/>
  <c r="J327" i="1"/>
  <c r="J336" i="1"/>
  <c r="J95" i="1"/>
  <c r="J166" i="1"/>
  <c r="J21" i="1"/>
  <c r="J30" i="1"/>
  <c r="J55" i="1"/>
  <c r="J80" i="1"/>
  <c r="J106" i="1"/>
  <c r="J114" i="1"/>
  <c r="J167" i="1"/>
  <c r="J217" i="1"/>
  <c r="J226" i="1"/>
  <c r="J243" i="1"/>
  <c r="J252" i="1"/>
  <c r="J260" i="1"/>
  <c r="J269" i="1"/>
  <c r="J278" i="1"/>
  <c r="J45" i="1"/>
  <c r="J70" i="1"/>
  <c r="J104" i="1"/>
  <c r="J141" i="1"/>
  <c r="J207" i="1"/>
  <c r="J38" i="1"/>
  <c r="J71" i="1"/>
  <c r="J88" i="1"/>
  <c r="J191" i="1"/>
  <c r="J234" i="1"/>
  <c r="J20" i="1"/>
  <c r="J54" i="1"/>
  <c r="J87" i="1"/>
  <c r="J122" i="1"/>
  <c r="J157" i="1"/>
  <c r="J199" i="1"/>
  <c r="J13" i="1"/>
  <c r="J46" i="1"/>
  <c r="J96" i="1"/>
  <c r="J133" i="1"/>
  <c r="J149" i="1"/>
  <c r="J183" i="1"/>
  <c r="J208" i="1"/>
  <c r="J14" i="1"/>
  <c r="J289" i="1"/>
  <c r="J382" i="1"/>
  <c r="J401" i="1"/>
  <c r="J31" i="1"/>
  <c r="J150" i="1"/>
  <c r="J185" i="1"/>
  <c r="J184" i="1"/>
  <c r="J227" i="1"/>
  <c r="J320" i="1"/>
  <c r="J97" i="1"/>
  <c r="J209" i="1"/>
  <c r="J385" i="1"/>
  <c r="J409" i="1"/>
  <c r="J125" i="1"/>
  <c r="J304" i="1"/>
  <c r="J386" i="1"/>
  <c r="J40" i="1"/>
  <c r="J98" i="1"/>
  <c r="J176" i="1"/>
  <c r="J210" i="1"/>
  <c r="J354" i="1"/>
  <c r="J109" i="1"/>
  <c r="J144" i="1"/>
  <c r="J331" i="1"/>
  <c r="J338" i="1"/>
  <c r="J355" i="1"/>
  <c r="J372" i="1"/>
  <c r="J389" i="1"/>
  <c r="J17" i="1"/>
  <c r="J39" i="1"/>
  <c r="J81" i="1"/>
  <c r="J121" i="1"/>
  <c r="J175" i="1"/>
  <c r="J193" i="1"/>
  <c r="J254" i="1"/>
  <c r="J390" i="1"/>
  <c r="J218" i="1"/>
  <c r="J296" i="1"/>
  <c r="J328" i="1"/>
  <c r="J396" i="1"/>
  <c r="J24" i="1"/>
  <c r="J202" i="1"/>
  <c r="J271" i="1"/>
  <c r="J91" i="1"/>
  <c r="J170" i="1"/>
  <c r="J272" i="1"/>
  <c r="J51" i="1"/>
  <c r="J204" i="1"/>
  <c r="J256" i="1"/>
  <c r="J290" i="1"/>
  <c r="J315" i="1"/>
  <c r="J339" i="1"/>
  <c r="J364" i="1"/>
  <c r="J22" i="1"/>
  <c r="J159" i="1"/>
  <c r="J177" i="1"/>
  <c r="J255" i="1"/>
  <c r="J359" i="1"/>
  <c r="J404" i="1"/>
  <c r="J72" i="1"/>
  <c r="J192" i="1"/>
  <c r="J244" i="1"/>
  <c r="J279" i="1"/>
  <c r="J312" i="1"/>
  <c r="J405" i="1"/>
  <c r="J48" i="1"/>
  <c r="J116" i="1"/>
  <c r="J219" i="1"/>
  <c r="J288" i="1"/>
  <c r="J371" i="1"/>
  <c r="J75" i="1"/>
  <c r="J100" i="1"/>
  <c r="J194" i="1"/>
  <c r="J18" i="1"/>
  <c r="J195" i="1"/>
  <c r="J299" i="1"/>
  <c r="J323" i="1"/>
  <c r="J348" i="1"/>
  <c r="J11" i="1"/>
  <c r="J27" i="1"/>
  <c r="J35" i="1"/>
  <c r="J43" i="1"/>
  <c r="J52" i="1"/>
  <c r="J77" i="1"/>
  <c r="J85" i="1"/>
  <c r="J93" i="1"/>
  <c r="J120" i="1"/>
  <c r="J146" i="1"/>
  <c r="J163" i="1"/>
  <c r="J172" i="1"/>
  <c r="J188" i="1"/>
  <c r="J196" i="1"/>
  <c r="J205" i="1"/>
  <c r="J266" i="1"/>
  <c r="J274" i="1"/>
  <c r="J291" i="1"/>
  <c r="J300" i="1"/>
  <c r="J308" i="1"/>
  <c r="J316" i="1"/>
  <c r="J324" i="1"/>
  <c r="J333" i="1"/>
  <c r="J340" i="1"/>
  <c r="J349" i="1"/>
  <c r="J365" i="1"/>
  <c r="J381" i="1"/>
  <c r="J391" i="1"/>
  <c r="J400" i="1"/>
  <c r="J416" i="1"/>
  <c r="J161" i="1"/>
  <c r="J238" i="1"/>
  <c r="J257" i="1"/>
  <c r="J374" i="1"/>
  <c r="J368" i="1"/>
  <c r="J412" i="1"/>
  <c r="J56" i="1"/>
  <c r="J235" i="1"/>
  <c r="J32" i="1"/>
  <c r="J90" i="1"/>
  <c r="J160" i="1"/>
  <c r="J228" i="1"/>
  <c r="J245" i="1"/>
  <c r="J280" i="1"/>
  <c r="J330" i="1"/>
  <c r="J346" i="1"/>
  <c r="J379" i="1"/>
  <c r="J9" i="1"/>
  <c r="J83" i="1"/>
  <c r="J117" i="1"/>
  <c r="J186" i="1"/>
  <c r="J263" i="1"/>
  <c r="J10" i="1"/>
  <c r="J162" i="1"/>
  <c r="J187" i="1"/>
  <c r="J221" i="1"/>
  <c r="J248" i="1"/>
  <c r="J264" i="1"/>
  <c r="J307" i="1"/>
  <c r="J332" i="1"/>
  <c r="J356" i="1"/>
  <c r="J408" i="1"/>
  <c r="J28" i="1"/>
  <c r="J36" i="1"/>
  <c r="J44" i="1"/>
  <c r="J53" i="1"/>
  <c r="J112" i="1"/>
  <c r="J131" i="1"/>
  <c r="J140" i="1"/>
  <c r="J147" i="1"/>
  <c r="J156" i="1"/>
  <c r="J164" i="1"/>
  <c r="J173" i="1"/>
  <c r="J283" i="1"/>
  <c r="J292" i="1"/>
  <c r="J301" i="1"/>
  <c r="J309" i="1"/>
  <c r="J317" i="1"/>
  <c r="J325" i="1"/>
  <c r="J375" i="1"/>
  <c r="J392" i="1"/>
  <c r="J47" i="1"/>
  <c r="J89" i="1"/>
  <c r="J127" i="1"/>
  <c r="J143" i="1"/>
  <c r="J239" i="1"/>
  <c r="J262" i="1"/>
  <c r="J377" i="1"/>
  <c r="J421" i="1"/>
  <c r="J425" i="1"/>
  <c r="J12" i="1"/>
  <c r="D62" i="1" l="1"/>
  <c r="E62" i="1" s="1"/>
  <c r="D61" i="1"/>
  <c r="E61" i="1" s="1"/>
  <c r="J61" i="1" l="1"/>
  <c r="I61" i="1"/>
  <c r="J62" i="1"/>
  <c r="I62" i="1"/>
  <c r="J426" i="1" l="1"/>
  <c r="J7" i="1"/>
  <c r="B434" i="1"/>
  <c r="I7" i="1"/>
  <c r="B432" i="1" l="1"/>
  <c r="B433" i="1"/>
  <c r="B435" i="1"/>
  <c r="B436" i="1"/>
  <c r="E428" i="1" l="1"/>
  <c r="E429" i="1" s="1"/>
  <c r="E430" i="1" l="1"/>
</calcChain>
</file>

<file path=xl/sharedStrings.xml><?xml version="1.0" encoding="utf-8"?>
<sst xmlns="http://schemas.openxmlformats.org/spreadsheetml/2006/main" count="1948" uniqueCount="1431">
  <si>
    <t>FASTPIPE RIGID SYSTEM</t>
  </si>
  <si>
    <t>NAME</t>
  </si>
  <si>
    <t>FASTPIPE QUOTE FORM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</si>
  <si>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</si>
  <si>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</si>
  <si>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</si>
  <si>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</si>
  <si>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</si>
  <si>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</si>
  <si>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</si>
  <si>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QTY</t>
  </si>
  <si>
    <t>Pipe</t>
  </si>
  <si>
    <t>Part number</t>
  </si>
  <si>
    <t>PRICE</t>
  </si>
  <si>
    <t>HERE</t>
  </si>
  <si>
    <t>TOTAL</t>
  </si>
  <si>
    <t>SIZE</t>
  </si>
  <si>
    <t>LBS</t>
  </si>
  <si>
    <t>LIST TOTAL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</si>
  <si>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</si>
  <si>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</si>
  <si>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</si>
  <si>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</si>
  <si>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</si>
  <si>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</si>
  <si>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</si>
  <si>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</si>
  <si>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</si>
  <si>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</si>
  <si>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</si>
  <si>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</si>
  <si>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</si>
  <si>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</si>
  <si>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</si>
  <si>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</si>
  <si>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</si>
  <si>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</si>
  <si>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</si>
  <si>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</si>
  <si>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</si>
  <si>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</si>
  <si>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</si>
  <si>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</si>
  <si>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</si>
  <si>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</si>
  <si>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</si>
  <si>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</si>
  <si>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</si>
  <si>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</si>
  <si>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</si>
  <si>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</si>
  <si>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</si>
  <si>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</si>
  <si>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</si>
  <si>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</si>
  <si>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</si>
  <si>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</si>
  <si>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</si>
  <si>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</si>
  <si>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</si>
  <si>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</si>
  <si>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</si>
  <si>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</si>
  <si>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</si>
  <si>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</si>
  <si>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</si>
  <si>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</si>
  <si>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</si>
  <si>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</si>
  <si>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</si>
  <si>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</si>
  <si>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</si>
  <si>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</si>
  <si>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</si>
  <si>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</si>
  <si>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</si>
  <si>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</si>
  <si>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</si>
  <si>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</si>
  <si>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</si>
  <si>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</si>
  <si>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</si>
  <si>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</si>
  <si>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</si>
  <si>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</si>
  <si>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</si>
  <si>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</si>
  <si>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</si>
  <si>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</si>
  <si>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</si>
  <si>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</si>
  <si>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</si>
  <si>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</si>
  <si>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</si>
  <si>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</si>
  <si>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</si>
  <si>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</si>
  <si>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</si>
  <si>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</si>
  <si>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</si>
  <si>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</si>
  <si>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</si>
  <si>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</si>
  <si>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</si>
  <si>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</si>
  <si>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</si>
  <si>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</si>
  <si>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</si>
  <si>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</si>
  <si>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</si>
  <si>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</si>
  <si>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</si>
  <si>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</si>
  <si>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</si>
  <si>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</si>
  <si>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</si>
  <si>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</si>
  <si>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</si>
  <si>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</si>
  <si>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</si>
  <si>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</si>
  <si>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</si>
  <si>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</si>
  <si>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</si>
  <si>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</si>
  <si>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</si>
  <si>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</si>
  <si>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</si>
  <si>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</si>
  <si>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</si>
  <si>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</si>
  <si>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</si>
  <si>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</si>
  <si>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</si>
  <si>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</si>
  <si>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</si>
  <si>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</si>
  <si>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</si>
  <si>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</si>
  <si>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</si>
  <si>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</si>
  <si>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</si>
  <si>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</si>
  <si>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</si>
  <si>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</si>
  <si>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</si>
  <si>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</si>
  <si>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</si>
  <si>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</si>
  <si>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</si>
  <si>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</si>
  <si>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</si>
  <si>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</si>
  <si>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</si>
  <si>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</si>
  <si>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</si>
  <si>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</si>
  <si>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</si>
  <si>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</si>
  <si>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</si>
  <si>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</si>
  <si>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</si>
  <si>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</si>
  <si>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</si>
  <si>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</si>
  <si>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</si>
  <si>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</si>
  <si>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</si>
  <si>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</si>
  <si>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</si>
  <si>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</si>
  <si>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</si>
  <si>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</si>
  <si>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</si>
  <si>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</si>
  <si>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</si>
  <si>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</si>
  <si>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</si>
  <si>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</si>
  <si>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</si>
  <si>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</si>
  <si>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</si>
  <si>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</si>
  <si>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</si>
  <si>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</si>
  <si>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</si>
  <si>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</si>
  <si>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</si>
  <si>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</si>
  <si>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</si>
  <si>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</si>
  <si>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</si>
  <si>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</si>
  <si>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</si>
  <si>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</si>
  <si>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</si>
  <si>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</si>
  <si>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</si>
  <si>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</si>
  <si>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</si>
  <si>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</si>
  <si>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</si>
  <si>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</si>
  <si>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</si>
  <si>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</si>
  <si>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</si>
  <si>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</si>
  <si>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</si>
  <si>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</si>
  <si>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</si>
  <si>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</si>
  <si>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</si>
  <si>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</si>
  <si>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</si>
  <si>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</si>
  <si>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</si>
  <si>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</si>
  <si>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</si>
  <si>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</si>
  <si>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</si>
  <si>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</si>
  <si>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</si>
  <si>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</si>
  <si>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</si>
  <si>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</si>
  <si>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</si>
  <si>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</si>
  <si>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</si>
  <si>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</si>
  <si>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</si>
  <si>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</si>
  <si>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</si>
  <si>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</si>
  <si>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</si>
  <si>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</si>
  <si>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</si>
  <si>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</si>
  <si>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</si>
  <si>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</si>
  <si>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</si>
  <si>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</si>
  <si>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</si>
  <si>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</si>
  <si>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</si>
  <si>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</si>
  <si>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</si>
  <si>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</si>
  <si>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</si>
  <si>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</si>
  <si>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</si>
  <si>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</si>
  <si>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</si>
  <si>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</si>
  <si>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</si>
  <si>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</si>
  <si>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</si>
  <si>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</si>
  <si>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</si>
  <si>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</si>
  <si>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</si>
  <si>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</si>
  <si>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</si>
  <si>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</si>
  <si>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</si>
  <si>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</si>
  <si>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</si>
  <si>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</si>
  <si>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</si>
  <si>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</si>
  <si>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</si>
  <si>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</si>
  <si>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</si>
  <si>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</si>
  <si>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</si>
  <si>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</si>
  <si>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</si>
  <si>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</si>
  <si>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</si>
  <si>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</si>
  <si>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</si>
  <si>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</si>
  <si>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</si>
  <si>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</si>
  <si>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</si>
  <si>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</si>
  <si>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</si>
  <si>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</si>
  <si>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</si>
  <si>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</si>
  <si>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</si>
  <si>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</si>
  <si>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</si>
  <si>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</si>
  <si>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</si>
  <si>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</si>
  <si>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</si>
  <si>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</si>
  <si>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</si>
  <si>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</si>
  <si>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</si>
  <si>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</si>
  <si>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</si>
  <si>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</si>
  <si>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</si>
  <si>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</si>
  <si>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</si>
  <si>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</si>
  <si>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</si>
  <si>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</si>
  <si>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</si>
  <si>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</si>
  <si>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</si>
  <si>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</si>
  <si>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HOSES-STAINLESS BRAIDED-FLANGE</t>
  </si>
  <si>
    <t>F0234</t>
  </si>
  <si>
    <t>F0236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</si>
  <si>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</si>
  <si>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</si>
  <si>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</si>
  <si>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</si>
  <si>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</si>
  <si>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</si>
  <si>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</si>
  <si>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</si>
  <si>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</si>
  <si>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</si>
  <si>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</si>
  <si>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</si>
  <si>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</si>
  <si>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</si>
  <si>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</si>
  <si>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</si>
  <si>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</si>
  <si>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</si>
  <si>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</si>
  <si>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</si>
  <si>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</si>
  <si>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</si>
  <si>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</si>
  <si>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</si>
  <si>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</si>
  <si>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ADDITIONAL DISCOUNT 10% if applicable on parts</t>
  </si>
  <si>
    <t>GRAND TOTAL</t>
  </si>
  <si>
    <t>WEIGHTS LBS</t>
  </si>
  <si>
    <t xml:space="preserve">PIPE(7') </t>
  </si>
  <si>
    <t>Purchases made for these goods subject to Terms &amp; Conditions of Sale/Limited Warranty found @ rapidairproducts.com     Applicable sales tax added at time of purchase.</t>
  </si>
  <si>
    <t>PIPE(19')</t>
  </si>
  <si>
    <t>FITTINGS</t>
  </si>
  <si>
    <t xml:space="preserve">QUOTE GOOD FOR 30 DAYS </t>
  </si>
  <si>
    <t>Quoted Carrier</t>
  </si>
  <si>
    <t>WEIGHT</t>
  </si>
  <si>
    <t>RAPIDAIR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</si>
  <si>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</si>
  <si>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</si>
  <si>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</si>
  <si>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</si>
  <si>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</si>
  <si>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</si>
  <si>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</si>
  <si>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</si>
  <si>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</si>
  <si>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</si>
  <si>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</si>
  <si>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</si>
  <si>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</si>
  <si>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</si>
  <si>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</si>
  <si>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</si>
  <si>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BS-SILVER01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</si>
  <si>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</si>
  <si>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</si>
  <si>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</si>
  <si>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</si>
  <si>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</si>
  <si>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</si>
  <si>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</si>
  <si>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</si>
  <si>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</si>
  <si>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</si>
  <si>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</si>
  <si>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</si>
  <si>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</si>
  <si>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</si>
  <si>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</si>
  <si>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</si>
  <si>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</si>
  <si>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</si>
  <si>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</si>
  <si>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</si>
  <si>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</si>
  <si>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</si>
  <si>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</si>
  <si>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</si>
  <si>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</si>
  <si>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</si>
  <si>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</si>
  <si>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</si>
  <si>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</si>
  <si>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</si>
  <si>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</si>
  <si>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</si>
  <si>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</si>
  <si>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</si>
  <si>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</si>
  <si>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</si>
  <si>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</si>
  <si>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</si>
  <si>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</si>
  <si>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</si>
  <si>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</si>
  <si>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</si>
  <si>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</si>
  <si>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</si>
  <si>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</si>
  <si>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</si>
  <si>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</si>
  <si>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</si>
  <si>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</si>
  <si>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</si>
  <si>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</si>
  <si>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</si>
  <si>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</si>
  <si>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</si>
  <si>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</si>
  <si>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</si>
  <si>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</si>
  <si>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</si>
  <si>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</si>
  <si>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</si>
  <si>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</si>
  <si>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</si>
  <si>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</si>
  <si>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</si>
  <si>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</si>
  <si>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</si>
  <si>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</si>
  <si>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</si>
  <si>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</si>
  <si>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</si>
  <si>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</si>
  <si>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</si>
  <si>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</si>
  <si>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</si>
  <si>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</si>
  <si>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</si>
  <si>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</si>
  <si>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</si>
  <si>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</si>
  <si>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</si>
  <si>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</si>
  <si>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</si>
  <si>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</si>
  <si>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</si>
  <si>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</si>
  <si>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</si>
  <si>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</si>
  <si>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</si>
  <si>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</si>
  <si>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</si>
  <si>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</si>
  <si>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</si>
  <si>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</si>
  <si>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</si>
  <si>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</si>
  <si>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</si>
  <si>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</si>
  <si>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</si>
  <si>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</si>
  <si>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</si>
  <si>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</si>
  <si>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</si>
  <si>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</si>
  <si>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</si>
  <si>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</si>
  <si>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</si>
  <si>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</si>
  <si>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</si>
  <si>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</si>
  <si>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</si>
  <si>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CH-108</t>
  </si>
  <si>
    <t>Chemair Cleaner -  16 oz</t>
  </si>
  <si>
    <t>CH-109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</si>
  <si>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</si>
  <si>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</si>
  <si>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</si>
  <si>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</si>
  <si>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</si>
  <si>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</si>
  <si>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</si>
  <si>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</si>
  <si>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</si>
  <si>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</si>
  <si>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</si>
  <si>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</si>
  <si>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</si>
  <si>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</si>
  <si>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CP-3825-20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</si>
  <si>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</si>
  <si>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</si>
  <si>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</si>
  <si>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</si>
  <si>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</si>
  <si>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</si>
  <si>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</si>
  <si>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</si>
  <si>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H-100-75-4</t>
  </si>
  <si>
    <t>H-100-75-5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</si>
  <si>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</si>
  <si>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</si>
  <si>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</si>
  <si>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</si>
  <si>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</si>
  <si>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</si>
  <si>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</si>
  <si>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</si>
  <si>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</si>
  <si>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</si>
  <si>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</si>
  <si>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</si>
  <si>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</si>
  <si>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</si>
  <si>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</si>
  <si>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</si>
  <si>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</si>
  <si>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</si>
  <si>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</si>
  <si>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</si>
  <si>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</si>
  <si>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</si>
  <si>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</si>
  <si>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</si>
  <si>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</si>
  <si>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</si>
  <si>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</si>
  <si>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</si>
  <si>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</si>
  <si>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</si>
  <si>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</si>
  <si>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</si>
  <si>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</si>
  <si>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</si>
  <si>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</si>
  <si>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</si>
  <si>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</si>
  <si>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</si>
  <si>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</si>
  <si>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K2951-FILTER</t>
  </si>
  <si>
    <t>K2952-FILTER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</si>
  <si>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</si>
  <si>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</si>
  <si>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</si>
  <si>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</si>
  <si>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</si>
  <si>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</si>
  <si>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</si>
  <si>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</si>
  <si>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</si>
  <si>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</si>
  <si>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</si>
  <si>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</si>
  <si>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</si>
  <si>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</si>
  <si>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</si>
  <si>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</si>
  <si>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</si>
  <si>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</si>
  <si>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</si>
  <si>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</si>
  <si>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</si>
  <si>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</si>
  <si>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</si>
  <si>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</si>
  <si>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</si>
  <si>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</si>
  <si>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</si>
  <si>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</si>
  <si>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</si>
  <si>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</si>
  <si>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</si>
  <si>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</si>
  <si>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</si>
  <si>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</si>
  <si>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</si>
  <si>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</si>
  <si>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</si>
  <si>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</si>
  <si>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</si>
  <si>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</si>
  <si>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</si>
  <si>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</si>
  <si>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</si>
  <si>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</si>
  <si>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</si>
  <si>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</si>
  <si>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</si>
  <si>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</si>
  <si>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</si>
  <si>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</si>
  <si>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</si>
  <si>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</si>
  <si>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</si>
  <si>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</si>
  <si>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</si>
  <si>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</si>
  <si>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</si>
  <si>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</si>
  <si>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</si>
  <si>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</si>
  <si>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</si>
  <si>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</si>
  <si>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</si>
  <si>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</si>
  <si>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</si>
  <si>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</si>
  <si>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</si>
  <si>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</si>
  <si>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</si>
  <si>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</si>
  <si>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</si>
  <si>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</si>
  <si>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</si>
  <si>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</si>
  <si>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</si>
  <si>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</si>
  <si>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</si>
  <si>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</si>
  <si>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R-01045</t>
  </si>
  <si>
    <t>ELECTRIC CORD REEL 16 GA X 45 FT, WITH SWIVEL, LEAD IN CORD (3 FT), RATED 10 AMPS AT 120 VOLTS</t>
  </si>
  <si>
    <t>SWIVEL BRACKET FOR R-03050</t>
  </si>
  <si>
    <t>ST010T062</t>
  </si>
  <si>
    <t>ST035NP100</t>
  </si>
  <si>
    <t>ST068T250</t>
  </si>
  <si>
    <t>F0230</t>
  </si>
  <si>
    <t>3/8 PUSH ON JUMPER HOSE, 3 FT  (1-50610 1/4 nipple, 1-F0243 1/4 fem, 1-F0242 1/2 male, instructions)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</si>
  <si>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</si>
  <si>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</si>
  <si>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</si>
  <si>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</si>
  <si>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</si>
  <si>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</si>
  <si>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</si>
  <si>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</si>
  <si>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</si>
  <si>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</si>
  <si>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</si>
  <si>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</si>
  <si>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</si>
  <si>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</si>
  <si>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</si>
  <si>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</si>
  <si>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</si>
  <si>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</si>
  <si>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</si>
  <si>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</si>
  <si>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</si>
  <si>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</si>
  <si>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</si>
  <si>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</si>
  <si>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</si>
  <si>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</si>
  <si>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</si>
  <si>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</si>
  <si>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</si>
  <si>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</si>
  <si>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</si>
  <si>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</si>
  <si>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</si>
  <si>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</si>
  <si>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</si>
  <si>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</si>
  <si>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</si>
  <si>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</si>
  <si>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</si>
  <si>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</si>
  <si>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</si>
  <si>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</si>
  <si>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</si>
  <si>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</si>
  <si>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</si>
  <si>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</si>
  <si>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</si>
  <si>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</si>
  <si>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</si>
  <si>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D6027</t>
  </si>
  <si>
    <t>D6030</t>
  </si>
  <si>
    <t>D6031</t>
  </si>
  <si>
    <t>D6032</t>
  </si>
  <si>
    <t>D6033</t>
  </si>
  <si>
    <t>D8002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</si>
  <si>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</si>
  <si>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</si>
  <si>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</si>
  <si>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</si>
  <si>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</si>
  <si>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</si>
  <si>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</si>
  <si>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</si>
  <si>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</si>
  <si>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</si>
  <si>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</si>
  <si>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</si>
  <si>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</si>
  <si>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</si>
  <si>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</si>
  <si>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</si>
  <si>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</si>
  <si>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</si>
  <si>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</si>
  <si>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</si>
  <si>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</si>
  <si>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</si>
  <si>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</si>
  <si>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</si>
  <si>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</si>
  <si>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</si>
  <si>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</si>
  <si>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</si>
  <si>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</si>
  <si>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</si>
  <si>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</si>
  <si>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</si>
  <si>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</si>
  <si>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</si>
  <si>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</si>
  <si>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</si>
  <si>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</si>
  <si>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</si>
  <si>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</si>
  <si>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</si>
  <si>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</si>
  <si>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</si>
  <si>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</si>
  <si>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</si>
  <si>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</si>
  <si>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</si>
  <si>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</si>
  <si>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</si>
  <si>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</si>
  <si>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</si>
  <si>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</si>
  <si>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</si>
  <si>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</si>
  <si>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</si>
  <si>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</si>
  <si>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</si>
  <si>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</si>
  <si>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</si>
  <si>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</si>
  <si>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</si>
  <si>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</si>
  <si>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</si>
  <si>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</si>
  <si>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</si>
  <si>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</si>
  <si>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</si>
  <si>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</si>
  <si>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</si>
  <si>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</si>
  <si>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</si>
  <si>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</si>
  <si>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</si>
  <si>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</si>
  <si>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</si>
  <si>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</si>
  <si>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</si>
  <si>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</si>
  <si>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</si>
  <si>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</si>
  <si>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</si>
  <si>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</si>
  <si>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</si>
  <si>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</si>
  <si>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</si>
  <si>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</si>
  <si>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</si>
  <si>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</si>
  <si>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</si>
  <si>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</si>
  <si>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</si>
  <si>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</si>
  <si>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</si>
  <si>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FASTPIPE</t>
  </si>
  <si>
    <t>F0143</t>
  </si>
  <si>
    <t>Pipe cutter replacement wheels  for F0140,   2 pack</t>
  </si>
  <si>
    <t>1/2" Push on Hose 160 FT ROLL</t>
  </si>
  <si>
    <t>1/2" Push on Hose PER FT</t>
  </si>
  <si>
    <t>F0325</t>
  </si>
  <si>
    <t>3/8" X 25 FT AIR HOSE WITH 1/4" NPT MALE ENDS, RUBBER, TEKTON</t>
  </si>
  <si>
    <t>F0350</t>
  </si>
  <si>
    <t>3/8" X 50 FT AIR HOSE WITH 1/4" NPT MALE ENDS, RUBBER, TEKTON</t>
  </si>
  <si>
    <t>F1000CAN</t>
  </si>
  <si>
    <t>3/4"  BLUE ALUMINUM TUBING - USA - ***19 ft*** SECTION,   non returnable</t>
  </si>
  <si>
    <t>F1000Green</t>
  </si>
  <si>
    <t>F1071</t>
  </si>
  <si>
    <t>3/4" FASTPIPE TENSION ORING BLUE</t>
  </si>
  <si>
    <t>F2000CAN</t>
  </si>
  <si>
    <t>1" BLUE ALUMINUM TUBING - USA - ***19 ft*** SECTION,  non returnable</t>
  </si>
  <si>
    <t>F2000Green</t>
  </si>
  <si>
    <t>F2025</t>
  </si>
  <si>
    <t>F2026</t>
  </si>
  <si>
    <t>DUAL PORT OUTLET, 3/4" NPT TOP PORT,  1/2" NPT OUTLET PORT (2X)   W/ DRAIN VALVE  (OUTLET WITH FEMALE NPT TOP ONLY)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</si>
  <si>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</si>
  <si>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</si>
  <si>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</si>
  <si>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</si>
  <si>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</si>
  <si>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</si>
  <si>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</si>
  <si>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</si>
  <si>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</si>
  <si>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</si>
  <si>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</si>
  <si>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</si>
  <si>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</si>
  <si>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</si>
  <si>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</si>
  <si>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</si>
  <si>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</si>
  <si>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</si>
  <si>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</si>
  <si>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</si>
  <si>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</si>
  <si>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</si>
  <si>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</si>
  <si>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</si>
  <si>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F4000CAN</t>
  </si>
  <si>
    <t>1-1/2" BLUE ALUMINUM TUBING - USA - ***19 ft*** SECTION,  non returnable</t>
  </si>
  <si>
    <t>F4000Green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</si>
  <si>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</si>
  <si>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</si>
  <si>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</si>
  <si>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</si>
  <si>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</si>
  <si>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</si>
  <si>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</si>
  <si>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</si>
  <si>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</si>
  <si>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</si>
  <si>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</si>
  <si>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</si>
  <si>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F5000CAN</t>
  </si>
  <si>
    <t>2"  BLUE ALUMINUM TUBING - USA - ***19 ft*** SECTION,  non returnable</t>
  </si>
  <si>
    <t>F5000Green</t>
  </si>
  <si>
    <t>F5065</t>
  </si>
  <si>
    <t>2" FASTPIPE  ORING</t>
  </si>
  <si>
    <t>F5070</t>
  </si>
  <si>
    <t>2" FASTPIPE STAINLESS STEEL BITE RING</t>
  </si>
  <si>
    <t>FI7065</t>
  </si>
  <si>
    <t>3" FASTPIPE INDUSTRIAL ORING</t>
  </si>
  <si>
    <t>FI7070</t>
  </si>
  <si>
    <t>3" STAINLESS STEEL BITE RING FASTPIPE INDUSTRIAL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</si>
  <si>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</si>
  <si>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</si>
  <si>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</si>
  <si>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</si>
  <si>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</si>
  <si>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</si>
  <si>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F1076-10</t>
  </si>
  <si>
    <t>F1863-12</t>
  </si>
  <si>
    <t>F1863CAN</t>
  </si>
  <si>
    <t>F1863Green</t>
  </si>
  <si>
    <t>F2000-12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</si>
  <si>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</si>
  <si>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</si>
  <si>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</si>
  <si>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</si>
  <si>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</si>
  <si>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</si>
  <si>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F2076-10</t>
  </si>
  <si>
    <t>1" FASTPIPE ORING/BITE RING 10 PACK</t>
  </si>
  <si>
    <t>F28070 fitting box only</t>
  </si>
  <si>
    <t>3/4" FASTPIPE MASTER KIT 90 FT,             fitting box only</t>
  </si>
  <si>
    <t>3/4" FASTPIPE COOLING KIT</t>
  </si>
  <si>
    <t>F28090 fitting box only</t>
  </si>
  <si>
    <t>1" FASTPIPE MASTER KIT 90FT,    fitting box only</t>
  </si>
  <si>
    <t>1" FASTPIPE COOLING KIT</t>
  </si>
  <si>
    <t>F28099 fitting box only</t>
  </si>
  <si>
    <t>3/4" FASTPIPE MASTER KIT 235FT, fitting box only</t>
  </si>
  <si>
    <t>F28235 fitting box only</t>
  </si>
  <si>
    <t>F2863Green</t>
  </si>
  <si>
    <t>F4076-10</t>
  </si>
  <si>
    <t>1-1/2 FASTPIPE ORING/BITE RING 10 PACK</t>
  </si>
  <si>
    <t>F4241</t>
  </si>
  <si>
    <t>1-1/2" REDUCING UNION X 1/2" FEMALE NPT  (F4221-1/2")  FASTPIPE</t>
  </si>
  <si>
    <t>F4863Green</t>
  </si>
  <si>
    <t>F5076-10</t>
  </si>
  <si>
    <t>2" FASTPIPE ORING/BITE RING 10 PACK</t>
  </si>
  <si>
    <t>F5863</t>
  </si>
  <si>
    <t>F5863Green</t>
  </si>
  <si>
    <t>FI7076-10</t>
  </si>
  <si>
    <t>3" FASTPIPE ORING/BITE RING 10 PACK</t>
  </si>
  <si>
    <t>FI7863</t>
  </si>
  <si>
    <t>MAXLINE</t>
  </si>
  <si>
    <t>M3810</t>
  </si>
  <si>
    <t>M38220</t>
  </si>
  <si>
    <t>MANIFOLD BLOCK ONLY 3/8" PORTS, MAXLINE LONG</t>
  </si>
  <si>
    <t>M6026G</t>
  </si>
  <si>
    <t>M6027G</t>
  </si>
  <si>
    <t>M6030G</t>
  </si>
  <si>
    <t>M6031G</t>
  </si>
  <si>
    <t>M6032</t>
  </si>
  <si>
    <t>M6032G</t>
  </si>
  <si>
    <t>M6033</t>
  </si>
  <si>
    <t>M6033G</t>
  </si>
  <si>
    <t>M6520</t>
  </si>
  <si>
    <t>M7510</t>
  </si>
  <si>
    <t>M7510-SPACER</t>
  </si>
  <si>
    <t>SPACER PLATE FOR M81010 BLOCK, 1/4" THICK</t>
  </si>
  <si>
    <t>M8001</t>
  </si>
  <si>
    <t>1/2" MAXLINE X 1/2" MALE NPT STRAIGHT FITTING</t>
  </si>
  <si>
    <t>3/4" MAXLINE X 3/4" MALE NPT FITTING</t>
  </si>
  <si>
    <t>M8004</t>
  </si>
  <si>
    <t>3/4" MAXLINE X 1/2" MALE NPT FITTING</t>
  </si>
  <si>
    <t>M8006</t>
  </si>
  <si>
    <t>M8007</t>
  </si>
  <si>
    <t>M8009</t>
  </si>
  <si>
    <t>1/2"  EQUAL TEE MAXLINE</t>
  </si>
  <si>
    <t>3/4" EQUAL TEE MAXLINE</t>
  </si>
  <si>
    <t>M8012</t>
  </si>
  <si>
    <t>M8014</t>
  </si>
  <si>
    <t>M8015</t>
  </si>
  <si>
    <t>M8016</t>
  </si>
  <si>
    <t>M8018</t>
  </si>
  <si>
    <t>1/2" REDUCING TEE X 1/2" FEMALE NPT MAXLINE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</si>
  <si>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</si>
  <si>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</si>
  <si>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</si>
  <si>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</si>
  <si>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</si>
  <si>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</si>
  <si>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</si>
  <si>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</si>
  <si>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</si>
  <si>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M8030</t>
  </si>
  <si>
    <t>M8031</t>
  </si>
  <si>
    <t>M8032</t>
  </si>
  <si>
    <t>M8033</t>
  </si>
  <si>
    <t>M8034</t>
  </si>
  <si>
    <t>M8035</t>
  </si>
  <si>
    <t>M8038</t>
  </si>
  <si>
    <t>M8038TEE</t>
  </si>
  <si>
    <t>1/2" INLINE HAND VALVE MAXLINE     blue tee handle design</t>
  </si>
  <si>
    <t>M8039</t>
  </si>
  <si>
    <t>M8040</t>
  </si>
  <si>
    <t>M8041</t>
  </si>
  <si>
    <t>M8042</t>
  </si>
  <si>
    <t>M8043</t>
  </si>
  <si>
    <t>M8047</t>
  </si>
  <si>
    <t>M8048</t>
  </si>
  <si>
    <t>M8049</t>
  </si>
  <si>
    <t>M8051</t>
  </si>
  <si>
    <t>M8054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</si>
  <si>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</si>
  <si>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</si>
  <si>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</si>
  <si>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</si>
  <si>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</si>
  <si>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</si>
  <si>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</si>
  <si>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</si>
  <si>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</si>
  <si>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</si>
  <si>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</si>
  <si>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M8067</t>
  </si>
  <si>
    <t>M8068</t>
  </si>
  <si>
    <t>3/4" REDUCING TEE, 1/2" FEMALE NPT DROP LEG  MAXLINE</t>
  </si>
  <si>
    <t>M8080</t>
  </si>
  <si>
    <t>M8085</t>
  </si>
  <si>
    <t>M8086</t>
  </si>
  <si>
    <t>M8088</t>
  </si>
  <si>
    <t>M8089</t>
  </si>
  <si>
    <t>M8090</t>
  </si>
  <si>
    <t>M8091</t>
  </si>
  <si>
    <t>M8095</t>
  </si>
  <si>
    <t>M8096</t>
  </si>
  <si>
    <t>M8097</t>
  </si>
  <si>
    <t>M8098</t>
  </si>
  <si>
    <t>PIPE WRAP TAPE 2" X 100 FT  10 MIL, non returnable</t>
  </si>
  <si>
    <t>M81010</t>
  </si>
  <si>
    <t>SINGLE PORT OUTLET, 1/2" npt outlet BLOCK ONLY</t>
  </si>
  <si>
    <t>M8525</t>
  </si>
  <si>
    <t>M8530</t>
  </si>
  <si>
    <t>M8531</t>
  </si>
  <si>
    <t>M8535</t>
  </si>
  <si>
    <t>M8541</t>
  </si>
  <si>
    <t>M8542</t>
  </si>
  <si>
    <t>M8549</t>
  </si>
  <si>
    <t>M8551</t>
  </si>
  <si>
    <t>M8559</t>
  </si>
  <si>
    <t>M8590</t>
  </si>
  <si>
    <t>M8591</t>
  </si>
  <si>
    <t>M8595</t>
  </si>
  <si>
    <t>M3810V</t>
  </si>
  <si>
    <t>M3810W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</si>
  <si>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</si>
  <si>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</si>
  <si>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</si>
  <si>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</si>
  <si>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</si>
  <si>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</si>
  <si>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</si>
  <si>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</si>
  <si>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</si>
  <si>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</si>
  <si>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</si>
  <si>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</si>
  <si>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</si>
  <si>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</si>
  <si>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</si>
  <si>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M6580</t>
  </si>
  <si>
    <t>1" MAXLINE MASTER KIT  300 FT..(3) M8066  (30 CLIPS)..(2) M8012 TEE..(1) M8004 1" NPT FITTING..(3) M8203V  OUTLET WITH SHUTOFF..M8095 DEBUR TOOL..M8051 1" CUTTER</t>
  </si>
  <si>
    <t>3/4" MAXLINE MASTER KIT COMPLETE 100FT</t>
  </si>
  <si>
    <t>M7500/M7580 fitting box only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</si>
  <si>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</si>
  <si>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</si>
  <si>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</si>
  <si>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</si>
  <si>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</si>
  <si>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M7510W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</si>
  <si>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</si>
  <si>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</si>
  <si>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</si>
  <si>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</si>
  <si>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</si>
  <si>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</si>
  <si>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</si>
  <si>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</si>
  <si>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</si>
  <si>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</si>
  <si>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</si>
  <si>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</si>
  <si>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M8201</t>
  </si>
  <si>
    <t>M8203</t>
  </si>
  <si>
    <t>M8203V</t>
  </si>
  <si>
    <t>M8591-RENTAL</t>
  </si>
  <si>
    <t>2" MAXLINE CRIMP TOOL **HEAD ONLY**  RENTAL..INCLUDE DEBURR TOOL AND ALUM PLUG....RENTAL FEE $99.99..DEPOSIT OF $100.00 REQUIRED..REFUNDED WHEN RETURNED IN GOOD CONDITION</t>
  </si>
  <si>
    <t>RAPIDAIR TUBING, 1/2" NYLON, 100 FT ROLL, non returnable</t>
  </si>
  <si>
    <t>RAPIDAIR STARTER KIT PLATINUM..90500  (2 KITS)..M7500 (2 KIT)..M6030 (1 KIT)..BS-0040 SIGN..BS-0060 SIGN..50200  (4 PCS)..50300 (4 PCS)..20200 (2 PCS)..M8003 (2 PCS)..M8005 (2 PCS)..M8011 (2 PCS)..M8022 (1 PC)..M8065 (2 PCS)..M8067 (2 PCS)</t>
  </si>
  <si>
    <t>RAPIDAIR STARTER KIT SILVER..90500  (4 KITS)..M3800 (1 KIT)..M7500 (2 KIT)..BS-0040 SIGN..BS-0060 SIGN</t>
  </si>
  <si>
    <t>1/2" NPT Hex Nipple (28-214L)</t>
  </si>
  <si>
    <t>REDUCING BUSHING 1/2" MNPT X 3/8" FNPT (28-107L)</t>
  </si>
  <si>
    <t>REDUCING BUSHING 1/2" MALE X 1/4" FEMALE NPT (28-106L)</t>
  </si>
  <si>
    <t>2" Chemair x 2" FNPT....Chemair OD 2.375</t>
  </si>
  <si>
    <t>ARGON PIPE LABEL,  GREEN, WITH DIRECTION ARROW, cut off unused direction arrow during installation,  1" x 7-1/2",   EACH</t>
  </si>
  <si>
    <t>COMPRESSOR SHUT OFF VALVE, 110 VOLT, 3/4" FEMALE NPT</t>
  </si>
  <si>
    <t>*** LOW INVENTORY***....COIL HOSE 3/8 X 20 FT, 1/4 MALE NPT SWIVEL ENDS, REINFORCED POLYURETHANE,  200 PSI RATED, GREAT FLEXIBILITY</t>
  </si>
  <si>
    <t>1" MANIFOLD X (3) 3/4 OUTLETS</t>
  </si>
  <si>
    <t>1" MANIFOLD X (4) 3/4 OUTLETS</t>
  </si>
  <si>
    <t>1" MANIFOLD X (5) 3/4 OUTLETS</t>
  </si>
  <si>
    <t>1/2 MANIFOLD X (2) 1/2 OUTLETS,  one end blank, inert gas, wall spacing for Fastpipe 3/4 and 1</t>
  </si>
  <si>
    <t>SQUARE PRESSURE GAUGE FOR K93215-K93218, K96075 FILTER REGULATOR</t>
  </si>
  <si>
    <t>FILTER ONLY FOR K93218  1</t>
  </si>
  <si>
    <t>REPLACEMENT FILTER FOR K95150  1-1/2</t>
  </si>
  <si>
    <t>REPLACEMENT FILTER FOR K95200  2</t>
  </si>
  <si>
    <t>QUICK COUPLER PACK (3) K5220 1/4 FEMALE, (3) K5221 1/4 MALE, FITS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</si>
  <si>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</si>
  <si>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</si>
  <si>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</si>
  <si>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COUPLER,  1/2" MALE NPT THREAD, SAFETY PUSH BUTTON, INDUSTRIAL STYLE, 70 CFM BODY</t>
  </si>
  <si>
    <t>K94150</t>
  </si>
  <si>
    <t>do not sell  1-1/2" NPT REGULATOR  AR-15    WITH NPT GAUGE THREAD,  PSI GAUGE....include extra diaphragm set, large and small</t>
  </si>
  <si>
    <t>K94200</t>
  </si>
  <si>
    <t>do not sell    2" NPT REGULATOR  AR-20    WITH NPT GAUGE..include extra diaphragm set, large and small</t>
  </si>
  <si>
    <t>1/2" VERTICAL FILTER REGULATOR UNIT WITH GAUGE,  1/2" NPT PORTS</t>
  </si>
  <si>
    <t>3/4" VERTICAL FILTER REGULATOR UNIT WITH GAUGE,  3/4"  NPT PORTS</t>
  </si>
  <si>
    <t>HOSE REEL,  3/8 X 50 FT, 1/2" INLET X 1/4" NPT OUTLET,  BLUE, DUAL ARM, ALL METAL, RAPIDAIR</t>
  </si>
  <si>
    <t>HOSE REEL,  3/8 X 75 FT, 1/2" INLET X 1/4" NPT OUTLET,  BLUE, DUAL ARM, ALL METAL, RAPIDAIR</t>
  </si>
  <si>
    <t>HOSE REEL,  1/2 X 50 FT, 1/2" INLET X 1/2" NPT OUTLET,  BLUE, DUAL ARM, ALL METAL, RAPIDAIR</t>
  </si>
  <si>
    <t>HOSE REEL,  1/2 X 100 FT, 1/2" INLET X 1/2" NPT OUTLET,  BLUE, DUAL ARM, ALL METAL, RAPIDAIR   ***SHIP  LTL ONLY ***</t>
  </si>
  <si>
    <t>SWIVEL BRACKET FOR R-05050</t>
  </si>
  <si>
    <t>1/2" MAXLINE STRUT CUSHION CLAMP   .62 O.D  5/8"" TUBING</t>
  </si>
  <si>
    <t>1" MAXLINE STRUT CUSHION CLAMP       1"" N. PIPE  1.31 O.D.</t>
  </si>
  <si>
    <t>2" MAXLINE STRUT CUSHION CLAMP     63MM -2-1/2" ALUM PIPE</t>
  </si>
  <si>
    <t>3/8 PUSH ON RUBBER AIR HOSE, BLACK, 160 ft  ROLL</t>
  </si>
  <si>
    <t>3/8 PUSH ON RUBBER AIR HOSE, BLACK  SOLD BY THE FOOT</t>
  </si>
  <si>
    <t>1/2 PUSH ON RUBBER AIR HOSE, BLACK  160 ft roll</t>
  </si>
  <si>
    <t>1/2 PUSH ON RUBBER AIR HOSE, BLACK  sold by the foot</t>
  </si>
  <si>
    <t>(1) Bottle Pipe Sealant, (1) roll of  Tape, thread instruction sheet, non returnable</t>
  </si>
  <si>
    <t>***LOW INVENTORY *** 1/2" DURATEC 100 FT ROLL, non returnable</t>
  </si>
  <si>
    <t>*** Low Inventory ***....1/2" DURATEC 300 FT ROLL, non returnable</t>
  </si>
  <si>
    <t>*** LOW INVENTORY***....3/4" DURATEC 100 FT ROLL, non returnable</t>
  </si>
  <si>
    <t>*** LOW INVENTORY***....3/4" DURATEC 300 FT ROLL, non returnable</t>
  </si>
  <si>
    <t>***OUT OF STOCK***....1" DURATEC 100 FT ROLL, non returnable</t>
  </si>
  <si>
    <t>***CURRENTLY OUT OF STOCK***....1" DURATEC 300 FT ROLL, non returnable</t>
  </si>
  <si>
    <t>***LOW INVENTORY ***....1/2" DURATEC STRAIGHT X 1/2" MALE NPT</t>
  </si>
  <si>
    <t>*** LOW INVENTORY***....3/4" DURATEC STRAIGHT 3/4" FEMALE NPT</t>
  </si>
  <si>
    <t>*** LOW INVENTORY***....3/4" DURATEC UNION</t>
  </si>
  <si>
    <t>***CURRENTLY OUT OF STOCK***....1/2" DURATEC INLINE HAND VALVE</t>
  </si>
  <si>
    <t>DO NOT SELL INDIVIDUAL  USE 10 PACK   D8066-10  1" DURATEC PIPE CLIP   EACH</t>
  </si>
  <si>
    <t>*** LOW INVENTORY***....1/2" DURATEC ELBOW</t>
  </si>
  <si>
    <t>1/2" DURATEC OUTLET KIT, 1/2" OUTLET PORT..M81010 ALUM BLOCK, 1/2" BRASS PLUG.. 3/8" DRAIN, D8002  STR FITTING</t>
  </si>
  <si>
    <t>REFRIGERATED DRYER  42CFM,  120 VOLT, 1PH, 60 HZ,  non returnable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</si>
  <si>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</si>
  <si>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</si>
  <si>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</si>
  <si>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</si>
  <si>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</si>
  <si>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 (ALSO 3/4 MAXLINE)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</si>
  <si>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</si>
  <si>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</si>
  <si>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</si>
  <si>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</si>
  <si>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</si>
  <si>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</si>
  <si>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</si>
  <si>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(15/16?) FASTPIPE,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</si>
  <si>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</si>
  <si>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</si>
  <si>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</si>
  <si>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</si>
  <si>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</si>
  <si>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</si>
  <si>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</si>
  <si>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</si>
  <si>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</si>
  <si>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</si>
  <si>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</si>
  <si>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</si>
  <si>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</si>
  <si>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</si>
  <si>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</si>
  <si>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</t>
  </si>
  <si>
    <t>JUMPER HOSE BRAIDED SS  6" FLANGE, ANSI 150#  X 36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</si>
  <si>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</si>
  <si>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</si>
  <si>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</si>
  <si>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</si>
  <si>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</si>
  <si>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</si>
  <si>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 PUSH ON HOSE FITTING X 1/2 MALE NPT</t>
  </si>
  <si>
    <t>1/2 PUSH ON HOSE FITTING X 1/2 FEMALE SWIVEL  NPT</t>
  </si>
  <si>
    <t>1/2 HOSE STRAIN RELIEF, FOR HOSE DIAM .70 - 1.00,  END HOLE IS 3/8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</si>
  <si>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</si>
  <si>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</si>
  <si>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</si>
  <si>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</si>
  <si>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</si>
  <si>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</si>
  <si>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ALUMINUM TUBING 19 FT 2 INCHES LONG FASTPIPE   BLUE,  non returnable</t>
  </si>
  <si>
    <t>green 3/4" ALUMINUM TUBING 19 FT 2 INCHES LONG FASTPIPE   green,  non returnable</t>
  </si>
  <si>
    <t>3/4" UNION FASTPIPE</t>
  </si>
  <si>
    <t>3/4" 90 DEGREE ELBOW FASTPIPE</t>
  </si>
  <si>
    <t>3/4" EQUAL TEE FASTPIPE</t>
  </si>
  <si>
    <t>3/4" END CAP FASTPIPE</t>
  </si>
  <si>
    <t>3/4" FASTPIPE X 1/2"" NPT MALE THREADED NIPPLE,   purple</t>
  </si>
  <si>
    <t>3/4" SPANNER WRENCH FASTPIPE, Two Required, non returnable</t>
  </si>
  <si>
    <t>3/4" PIPE CLIP  FASTPIPE  10 PACK</t>
  </si>
  <si>
    <t>3/4" FASTPIPE MULTI PORT WALL OUTLET, 1/2" NPT (4X)</t>
  </si>
  <si>
    <t>3/4" CROSS FITTING FASTPIPE</t>
  </si>
  <si>
    <t>3/4" FASTPIPE PARTS KIT  (1) O-RING  (1) SS BITE RING, CONE NUT AND INNER PARTS</t>
  </si>
  <si>
    <t>3/4" FASTPIPE X 3/4" NPT MALE THREADED NIPPLE,  yellow</t>
  </si>
  <si>
    <t>3/4" FASTPIPE X 3/4" NPT FEMALE THREADED NIPPLE, orange</t>
  </si>
  <si>
    <t>3/4" ALUMINUM PIPE (7" 6") FASTPIPE EACH, BLUE,   non returnable</t>
  </si>
  <si>
    <t>1" ALUMINUM TUBING 19 FT 2 INCHES LONG FASTPIPE   BLUE,  non returnable</t>
  </si>
  <si>
    <t>green 1" ALUMINUM TUBING 19 FT 2 INCHES LONG FASTPIPE     green,   non returnable</t>
  </si>
  <si>
    <t>1"  UNION FASTPIPE</t>
  </si>
  <si>
    <t>1" 90 DEGREE ELBOW FASTPIPE</t>
  </si>
  <si>
    <t>1" 45 DEGREE ELBOW FASTPIPE</t>
  </si>
  <si>
    <t>1" EQUAL TEE FASTPIPE</t>
  </si>
  <si>
    <t>1" END CAP FASTPIPE</t>
  </si>
  <si>
    <t>1" FASTPIPE X 1/2" NPT MALE THREADED NIPPLE</t>
  </si>
  <si>
    <t>1" SPANNER WRENCH FASTPIPE, Two required, non-returnable</t>
  </si>
  <si>
    <t>1" PIPE CLIP  FASTPIPE  10 PACK</t>
  </si>
  <si>
    <t>1 " FASTPIPE MULTI PORT WALL OUTLET, 1/2" NPT (4X)</t>
  </si>
  <si>
    <t>DUAL PORT OUTLET, 1/2"" NPT TOP PORT,  1/2" NPT OUTLET PORT (2X)   W/ DRAIN VALVE  (OUTLET WITH FEMALE NPT TOP ONLY)</t>
  </si>
  <si>
    <t>1" CROSS FITTING FASTPIPE</t>
  </si>
  <si>
    <t>1" FASTPIPE PARTS KIT  (1) O-RING  (1) SS BITE RING, CONE NUT,  black backer and GREEN instruction sheet</t>
  </si>
  <si>
    <t>1" REDUCTION TEE X 3/4" FASTPIPE</t>
  </si>
  <si>
    <t>1" FASTPIPE X 3/4" NPT MALE THREADED NIPPLE,   green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</si>
  <si>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</si>
  <si>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</si>
  <si>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</si>
  <si>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</si>
  <si>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FEMALE THREADED NIPPLE,  blue</t>
  </si>
  <si>
    <t>1" ALUMINUM PIPE (7" 6") FASTPIPE EACH, BLUE,  non returnable</t>
  </si>
  <si>
    <t>1-1/2 " ALUMINUM TUBING 19 FT 2 INCHES LONG  FASTPIPE  BLUE,  non returnable</t>
  </si>
  <si>
    <t>green 1-1/2 "" ALUMINUM TUBING 19 FT 2 INCHES LONG  FASTPIPE  green, 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</si>
  <si>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</si>
  <si>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</si>
  <si>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</si>
  <si>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</si>
  <si>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</si>
  <si>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SPANNER WRENCH  FASTPIPE,  Two Required, non returnable</t>
  </si>
  <si>
    <t>1-1/2" PIPE CLIP  FASTPIPE  10 PACK</t>
  </si>
  <si>
    <t>1-1/2" CROSS FITTING FASTPIPE</t>
  </si>
  <si>
    <t>1-1/2" SADDLE DROP X  3/4" FASTPIPE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</si>
  <si>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</si>
  <si>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</si>
  <si>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</si>
  <si>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</si>
  <si>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</si>
  <si>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</si>
  <si>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</si>
  <si>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FASTPIPE X 1-1/2" NPT MALE THREADED NIPPLE</t>
  </si>
  <si>
    <t>1-1/2" FASTPIPE X 1-1/2" NPT FEMALE THREADED NIPPLE</t>
  </si>
  <si>
    <t>2" ALUMINUM TUBING 19 FT 2 INCHES LONG FASTPIPE   BLUE,  non returnable</t>
  </si>
  <si>
    <t>2" green  ALUMINUM TUBING 19 FT 2 INCHES LONG FASTPIPE  green,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</si>
  <si>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</si>
  <si>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</si>
  <si>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</si>
  <si>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</si>
  <si>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</si>
  <si>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SPANNER WRENCH  FASTPIPE  2 required, non returnable</t>
  </si>
  <si>
    <t>2" PIPE CLIP  FASTPIPE  10 PACK</t>
  </si>
  <si>
    <t>2" CROSS FITTING FASTPIPE</t>
  </si>
  <si>
    <t>2" SADDLE DROP X  3/4"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</si>
  <si>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</si>
  <si>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</si>
  <si>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</si>
  <si>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</si>
  <si>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</si>
  <si>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</si>
  <si>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FASTPIPE X 1-1/2" NPT MALE THREADED NIPPLE</t>
  </si>
  <si>
    <t>2" X 1-1/2" REDUCTION UNION FASTPIPE</t>
  </si>
  <si>
    <t>2" FASTPIPE X 2" NPT MALE THREADED NIPPLE</t>
  </si>
  <si>
    <t>3-1/8" TUBING, STRUT CUSHION CLAMP  3.12 O.D.   FASTPIPE 3"   ST-080 T312, 80mm</t>
  </si>
  <si>
    <t>3" HANGER - FOR 3/8-16 THREADED ROD</t>
  </si>
  <si>
    <t>4" HANGER - FOR 3/8-16 THREADED ROD</t>
  </si>
  <si>
    <t>6" HANGER - FOR 3/8-16 THREADED ROD</t>
  </si>
  <si>
    <t>4" TUBING, STRUT CUSHION CLAMP  4.00 O.D.   FASTPIPE 4</t>
  </si>
  <si>
    <t>6" TUBING, STRUT CUSHION CLAMP  6.00 O.D.   FASTPIPE 6</t>
  </si>
  <si>
    <t>PIPE CUTTER 2"x3-1/2", non returnable</t>
  </si>
  <si>
    <t>MANUAL PIPE CUTTER 4" THRU 6", non returnable</t>
  </si>
  <si>
    <t>DEBUR TOOL 3",  ELECT DRILL REQ</t>
  </si>
  <si>
    <t>PIPE DEBURRING TOOL / PIPE MARKER 4", ELECT DRILL REQ</t>
  </si>
  <si>
    <t>PIPE DEBURRING TOOL / PIPE MARKER 6", ELECT DRILL REQ</t>
  </si>
  <si>
    <t>3" ALUMINUM TUBING 19 FT 2 INCHES LONG FASTPIPE INDUSTRIAL  BLUE,  non returnable</t>
  </si>
  <si>
    <t>*** LOW INVENTORY - ETA IS 9-15-21 FOR MORE COMING IN ***....3"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</si>
  <si>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</si>
  <si>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</si>
  <si>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</si>
  <si>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</si>
  <si>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</si>
  <si>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</si>
  <si>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</si>
  <si>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</si>
  <si>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</si>
  <si>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</si>
  <si>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</si>
  <si>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</si>
  <si>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</si>
  <si>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FLANGE FASTPIPE  COMPRESSION X FLANGE   4 HOLE, 7-1/2" OD, ANSI 150#</t>
  </si>
  <si>
    <t>3" FASTPIPE FLANGE GASKET AND BOLT SET,  bolts are 2-3/4" Long, ANSI 150#, BOLT HOLE</t>
  </si>
  <si>
    <t>4"  ALUMINUM TUBING 19 FT 2 INCHES LONG FASTPIPE INDUSTRIAL,  non returnable</t>
  </si>
  <si>
    <t>4" UNION FASTPIPE INDUSTRIAL</t>
  </si>
  <si>
    <t>4" 90 DEGREE ELBOW FASTPIPE  INDUSTRIAL customer will need to purchase separately (2) FI8002 to connect to pipe</t>
  </si>
  <si>
    <t>4" 45 DEGREE ELBOW FASTPIPE  INDUSTRIALcustomer will need to purchase separately (2) FI8002 to connect to pipe</t>
  </si>
  <si>
    <t>4" EQUAL TEE FASTPIPE  INDUSTRIAL customer will need to purchase separately (3) FI8002 to connect to pipe</t>
  </si>
  <si>
    <t>4" END CAP FASTPIPE INDUSTRIALcustomer will need to purchase separately (1) FI8002 to connect to pipe</t>
  </si>
  <si>
    <t>4" INNER SEAL  FASTPIPE INDUSTRIAL</t>
  </si>
  <si>
    <t>4" UNION PLUG X 2" FEMALE NPT FASTPIPE INDUSTRIAL customer will need to purchase separately (1) FI8002 to connect to pipe</t>
  </si>
  <si>
    <t>4" SADDLE DROP FASTPIPE X 1" FEMALE NPT / or 1" Compression FASTPIPE INDUSTRIAL</t>
  </si>
  <si>
    <t>4" UNION PLUG X 3" FEMALE NPT FASTPIPE INDUSTRIAL customer will need to purchase separately (1) FI8002 to connect to pipe</t>
  </si>
  <si>
    <t>4" BUTTERFLY VALVE FASTPIPE  INDUSTRIALcustomer will need to purchase separately (2) FI8002 to connect to pipe</t>
  </si>
  <si>
    <t>4" FLANGE , ANSI 150#, 9.0" OD X 8 BOLT FASTPIPE INDUSTRIAL customer will need to purchase separately (1) FI8002 to connect to pipe</t>
  </si>
  <si>
    <t>4" FASTPIPE FLANGE GASKET AND BOLT SET,  bolts are 3" Long, ANSI 150#, 8 BOLT HOLE</t>
  </si>
  <si>
    <t>6"  ALUMINUM TUBING 19 FT 2 INCHES LONG,  non returnable</t>
  </si>
  <si>
    <t>6" UNION FASTPIPE INDUSTRIAL</t>
  </si>
  <si>
    <t>6"  90 DEGREE ELBOW FASTPIPE  INDUSTRIAL customer will need to purchase separately (2) FI9002 to connect to pipe</t>
  </si>
  <si>
    <t>6" 45 DEGREE ELBOW FASTPIPE  INDUSTRIAL customer will need to purchase separately (2) FI9002 to connect to pipe</t>
  </si>
  <si>
    <t>6" EQUAL TEE FASTPIPE  INDUSTRIAL customer will need to purchase separately (3) FI9002 to connect to pipe</t>
  </si>
  <si>
    <t>6" END CAP FASTPIPE INDUSTRIAL customer will need to purchase separately (1) FI9002 to connect to pipe</t>
  </si>
  <si>
    <t>CORDLESS LUGGING TOOL, FASTPIPE, 4" AND 6",  (NEED LUG JAW SET FI9021)non returnable</t>
  </si>
  <si>
    <t>LUG TOOL JAW SET,  4" and 6" FASTPIPE INDUSTRIAL,  non returnable</t>
  </si>
  <si>
    <t>6" INNER SEAL  FASTPIPE INDUSTRIAL</t>
  </si>
  <si>
    <t>6" UNION PLUG X 2" FEMALE NPT FASTPIPE INDUSTRIAL customer will need to purchase separately (1) FI9002 to connect to pipe</t>
  </si>
  <si>
    <t>6" SADDLE DROP FASTPIPE X 1" FEMALE NPT or 1" Compression FASTPIPE  INDUSTRIAL</t>
  </si>
  <si>
    <t>6" UNION PLUG X 3"  FEMALE NPT FASTPIPE INDUSTRIAL customer will need to purchase separately (1) FI9002 to connect to pipe</t>
  </si>
  <si>
    <t>6" X 4" REDUCER FASTPIPE  INDUSTRIAL customer will need to purchase separately (1) FI9002 and (1) FI8002 to connect to pipe</t>
  </si>
  <si>
    <t>6" FLANGE, ANSI 150#, 11.0" OD X 8 BOLT FASTPIPE INDUSTRIAL (NEED (1) FI9002 TO COMPLETE ASSEMBLY)</t>
  </si>
  <si>
    <t>6" FASTPIPE FLANGE GASKET AND BOLT SET,  bolts are 3-1/4"" Long, 8 BOLT HOLE</t>
  </si>
  <si>
    <t>6" BUTTERFLY VALVE FASTPIPE  INDUSTRIAL customer will need to purchase separately (2) FI9002 to connect to pipe</t>
  </si>
  <si>
    <t>3/4" TOOL KIT FASTPIPE  (2) F1020 SPANNER, F0140 CUTTER, F0142 DEBURR, SPRAY BOTTLE,  RAPIDAIR LOGO STICKER, non returnable</t>
  </si>
  <si>
    <t>1" TOOL KIT FASTPIPE  (2) F2020 SPANNER, F0140 CUTTER, F0142 DEBURR, SPRAY BOTTLE, RAPIDAIR LOGO STICKER, non returnable</t>
  </si>
  <si>
    <t>1-1/2" TOOL KIT FASTPIPE, (2) F4020 SPANNER, F0140 CUTTER, F0141 LARGE DEBURR, SPRAY BOTTLE, RAPIDAIR LOGO STICKER, non returnable</t>
  </si>
  <si>
    <t>2" TOOL KIT FASTPIPE, (2) F5020 SPANNER, F0140 CUTTER, F0141 LARGE DEBURR, SPRAY BOTTLE, RAPIDAIR LOGO STICKER, non returnable</t>
  </si>
  <si>
    <t>3/4"  REDUCING TEE X 1/4" FEMALE NPT  (F1005-1/4") FASTPIPE</t>
  </si>
  <si>
    <t>3/4"  REDUCING TEE X 1/2" FEMALE NPT  (F1005-1/2") FASTPIPE</t>
  </si>
  <si>
    <t>3/4" FASTPIPE MULTI PORT WALL OUTLET WITH SHUTOFF, 1/2" NPT (4X)</t>
  </si>
  <si>
    <t>3/4" THRU WALL OUTLET KIT (M81010+50136+50120+F1018+50607 ELBOW 1/2 X 1/2 brass)</t>
  </si>
  <si>
    <t>3/4" 90 DEGREE REDUCING ELBOW X 1/4" FEMALE NPT  (F1003-1/4") FASTPIPE</t>
  </si>
  <si>
    <t>3/4" FASTPIPE ORING/BITE RING 10 PACK</t>
  </si>
  <si>
    <t>3/4" 90 DEGREE REDUCING ELBOW X 1/2" FEMALE NPT  (F1003-1/2") FASTPIPE</t>
  </si>
  <si>
    <t>3/4" VALVE KIT (3/4" BALL VALVE + (2) F1118) FASTPIPE  LOCKABLE</t>
  </si>
  <si>
    <t>3/4" REDUCING UNION X 1/2" FEMALE NPT  (F1002-1/2")  FASTPIPE</t>
  </si>
  <si>
    <t>CARDBOARD TUBE  3/4" ALUMINUM PIPE (7' 6") FASTPIPE 12 PACK</t>
  </si>
  <si>
    <t>3/4" BLUE ALUMINUM TUBING - USA - 7'6" SECTION</t>
  </si>
  <si>
    <t>green 3/4" ALUMINUM PIPE (7' 6") FASTPIPE EACH, green,   non returnable</t>
  </si>
  <si>
    <t>CARDBOARD TUBE 1" ALUMINUM TUBING 19 FT 2 INCHES LONG FASTPIPE 12 PACK</t>
  </si>
  <si>
    <t>1"  REDUCING TEE X 1/4" FEMALE NPT  (F2005-1/4") FASTPIPE</t>
  </si>
  <si>
    <t>1" REDUCING TEE X 3/4" FEMALE NPT  (F2005-3/4")  FASTPIPE</t>
  </si>
  <si>
    <t>1  REDUCING TEE X 1/2" FEMALE NPT  (F2005-1/2") FASTPIPE</t>
  </si>
  <si>
    <t>1" SADDLE DROP X 1/4" FEMALE NPT  (F2210-1/4") FASTPIPE</t>
  </si>
  <si>
    <t>1" SADDLE DROP X 1/2" FEMALE NPT  (F2210-1/2") FASTPIPE</t>
  </si>
  <si>
    <t>1" FASTPIPE MULTI PORT WALL OUTLET WITH SHUTOFF, 1/2"" NPT (4X)</t>
  </si>
  <si>
    <t>1" FASTPIPE THRU WALL OUTLET , 1/2" NPT</t>
  </si>
  <si>
    <t>1" 90 DEGREE REDUCING ELBOW X 1/4" FEMALE NPT  (F2003-1/4") FASTPIPE</t>
  </si>
  <si>
    <t>1" 90 DEGREE REDUCING ELBOW X 3/4" FEMALE NPT  (F2003-3/4") FASTPIPE</t>
  </si>
  <si>
    <t>1" 90 DEGREE REDUCING ELBOW X 1/2" FEMALE NPT  (F2003-1/2") FASTPIPE</t>
  </si>
  <si>
    <t>1" SADDLE DROP X 3/4" FEMALE NPT (F2210-3/4") FASTPIPE</t>
  </si>
  <si>
    <t>1" REDUCING UNION X 1/2" FEMALE NPT  (F2002-1/2")  FASTPIPE</t>
  </si>
  <si>
    <t>1" VALVE KIT (1" BALL VALVE + (2) F2218) FASTPIPE LOCKABLE</t>
  </si>
  <si>
    <t>1" REDUCING UNION X 3/4" FEMALE NPT  (F2002-3/4")  FASTPIPE</t>
  </si>
  <si>
    <t>3/4" FASTPIPE MASTER KIT 90 FT, 3 OUTLETS  -  SHIPS IN ONE BOX</t>
  </si>
  <si>
    <t>1" FASTPIPE MASTER KIT 90FT, 3 OUTLETS -SHIPS IN ONE BOX</t>
  </si>
  <si>
    <t>3/4" FASTPIPE MASTER KIT 230FT, 5 OUTLETS  COMBO UNIT 2 PACKAGES</t>
  </si>
  <si>
    <t>1" FASTPIPE MASTER KIT 230FT, 5 OUTLETS  COMBO UNIT 2 PACKAGES</t>
  </si>
  <si>
    <t>1" FASTPIPE MASTER KIT 230FT, fitting box only</t>
  </si>
  <si>
    <t>1-1/2" FASTPIPE PARTS KIT  (1) O-RING  (1) SS BITE RING</t>
  </si>
  <si>
    <t>F41005-15.5</t>
  </si>
  <si>
    <t>1-1/2" TUBE ASSEMBLY  (2 END CAPS , NO MOUNT CLIPS , 15-1/2 INCH PIECE PIPE 1-1/2" FASTPIPE)        ..END CAP #1 ( 1/4" NPT OFFSET)..END CAP #2 ((2) 1/4" NPT, #10 TAP)..VITON SEALS</t>
  </si>
  <si>
    <t>F41005-34.5</t>
  </si>
  <si>
    <t>1-1/2" TUBE ASSEMBLY  (2 END CAPS , NO MOUNT CLIPS , 34-1/2 INCH PIECE PIPE 1-1/2"  FASTPIPE)        ..END CAP #1 ( 1/4" NPT OFFSET)..END CAP #2 ((2) 1/4" NPT, #10 TAP)..VITON SEALS</t>
  </si>
  <si>
    <t>1-1/2" SADDLE DROP X 3/4" FEMALE NPT FASTPIPE (F4210 + F3175  + F3111 + F3100)</t>
  </si>
  <si>
    <t>1-1/2" REDUCING UNION X 3/4" FEMALE NPT  (F4221-3/4")  FASTPIPE</t>
  </si>
  <si>
    <t>1-1/2" VALVE KIT (1-1/2" BALL VALVE + (2) F4418) FASTPIPE  LOCKABLE</t>
  </si>
  <si>
    <t>1-1/2" ALUMINUM PIPE (7' 6") FASTPIPE EACH</t>
  </si>
  <si>
    <t>green 1-1/2" ALUMINUM PIPE (7' 6") FASTPIPE EACH, green,   non returnable</t>
  </si>
  <si>
    <t>2" REDUCING TEE X 3/4" FEMALE NPT  (F5207-3/4")  FASTPIPE</t>
  </si>
  <si>
    <t>2" REDUCING TEE X 1/2" FEMALE NPT  (F5207-1/2")  FASTPIPE</t>
  </si>
  <si>
    <t>2" SADDLE DROP X 1/4" FEMALE NPT FASTPIPE (F5210-1/4") FASTPIPE</t>
  </si>
  <si>
    <t>2" SADDLE DROP X 1/2" FEMALE NPT FASTPIPE (F5210-1/2") FASTPIPE</t>
  </si>
  <si>
    <t>2" FASTPIPE PARTS KIT  (1) O-RING  (1) SS BITE RING</t>
  </si>
  <si>
    <t>2" SADDLE DROP X 3/4" FEMALE NPT FASTPIPE (F5210-3/4") FASTPIPE</t>
  </si>
  <si>
    <t>2" REDUCING UNION X 3/4" FEMALE NPT  (F5221-3/4")  FASTPIPE</t>
  </si>
  <si>
    <t>2" REDUCING UNION X 1/2" FEMALE NPT  (F5221-1/2")  FASTPIPE</t>
  </si>
  <si>
    <t>2" VALVE KIT (2" BALL VALVE + (2) F5518) FASTPIPE  LOCKABLE</t>
  </si>
  <si>
    <t>2" ALUMINUM PIPE (7' 6") FASTPIPE EACH, BLUE,   non returnable</t>
  </si>
  <si>
    <t>green 2" ALUMINUM PIPE (7' 6") FASTPIPE EACH, green,   non returnable</t>
  </si>
  <si>
    <t>3" TOOL KIT FASTPIPE INDUSTRIAL (CUTTER, DEBURR TOOL, 2 SPANNERS, SPRAY BOTTLE, RAPIDAIR LOGO STICKER, non returnable</t>
  </si>
  <si>
    <t>3" PARTS KIT FASTPIPE  INDUSTRIAL  (1) O-RING  (1) SS BITE RING</t>
  </si>
  <si>
    <t>3" VALVE KIT FASTPIPE  INDUSTRIAL (3" BALL VALVE + (2) F7718)</t>
  </si>
  <si>
    <t>3" ALUMINUM PIPE (7' 6") FASTPIPE EACH, BLUE,   non returnable</t>
  </si>
  <si>
    <t>green 1" ALUMINUM PIPE (7' 6") FASTPIPE EACH, green,   non returnable</t>
  </si>
  <si>
    <t>1-1/2" REDUCING TEE X 3/4" FEMALE NPT  (F4207-3/4")  FASTPIPE</t>
  </si>
  <si>
    <t>1-1/2" REDUCING TEE X 1/2" FEMALE NPT  (F4207-1/2")  FASTPIPE</t>
  </si>
  <si>
    <t>1-1/2" SADDLE DROP X 1/4" FEMALE NPT FASTPIPE (F4210-1/4") FASTPIPE</t>
  </si>
  <si>
    <t>1-1/2" SADDLE DROP X 1/2" FEMALE NPT FASTPIPE (F4210-1/2") FASTPIPE</t>
  </si>
  <si>
    <t>1/2" MAXLINE SINGLE PORT OUTLET IN CLAMSHELL 1/4" NPT OUTLET PORT</t>
  </si>
  <si>
    <t>1/2" MAXLINE TUBING 100FT ROLL, includes bevel tool and cutter,  non returnable</t>
  </si>
  <si>
    <t>1/2" MAXLINE TUBING 100FT ROLL, GREEN,  includes bevel tool and cutter, non returnable</t>
  </si>
  <si>
    <t>** OUT OF STOCK ** 1/2" MAXLINE TUBING 300FT ROLL,  includes bevel tool and cutter, non returnable</t>
  </si>
  <si>
    <t>1/2" MAXLINE TUBING 300FT ROLL,  GREEN, includes bevel tool and cutter, non returnable</t>
  </si>
  <si>
    <t>3/4" MAXLINE TUBING 100FT ROLL,  includes bevel tool and cutter, non returnable</t>
  </si>
  <si>
    <t>3/4" MAXLINE TUBING 100FT ROLL,  GREEN, includes bevel tool and cutter, non returnable</t>
  </si>
  <si>
    <t>3/4" MAXLINE TUBING 300FT ROLL,  includes bevel tool and cutter, non returnable</t>
  </si>
  <si>
    <t>3/4" MAXLINE TUBING 300FT ROLL, GREEN, includes bevel tool and cutter, non returnable</t>
  </si>
  <si>
    <t>1" MAXLINE TUBING 100FT ROLL  includes  bevel tool and cutter, non returnable</t>
  </si>
  <si>
    <t>1" MAXLINE TUBING 100FT ROLL, GREEN, includes  bevel tool and cutter, non returnable</t>
  </si>
  <si>
    <t>1" MAXLINE TUBING 300FT ROLL,  includes bevel tool and cutter, non returnable</t>
  </si>
  <si>
    <t>1" MAXLINE TUBING 300FT ROLL, GREEN includes bevel tool and cutter, non returnable</t>
  </si>
  <si>
    <t>*** LOW INVENTORY***....2" MAXLINE TUBING 200FT ROLL, does not include deburr tool, crimp tool or cutter, non returnable</t>
  </si>
  <si>
    <t>3/4" MAXLINE SINGLE PORT OUTLET KIT IN CLAMSHELL, 1/2"" NPT OUTLET PORT</t>
  </si>
  <si>
    <t>1/2" MAXLINE X 3/8" MALE NPT STRAIGHT FITTING</t>
  </si>
  <si>
    <t>1" MAXLINE X 1" MALE NPT STRAIGHT FITTING</t>
  </si>
  <si>
    <t>1/2" MAXLINE X 1/2" FEMALE NPT STRAIGHT FITTING</t>
  </si>
  <si>
    <t>3/4" MAXLINE X 3/4" FEMALE NPT STRAIGHT FITTING</t>
  </si>
  <si>
    <t>1/2" MAXLINE SINGLE PORT ELBOW, 1/2" FEMALE NPT</t>
  </si>
  <si>
    <t>1"  EQUAL TEE  MAXLINE</t>
  </si>
  <si>
    <t>3/4" REDUCING TEE FITTING, DROP LEG 1/2" MAXLINE</t>
  </si>
  <si>
    <t>1" MAXLINE X 3/4" MALE NPT STRAIGHT FITTING</t>
  </si>
  <si>
    <t>1" REDUCING TEE FITTING, DROP LEG 1/2" MAXLINE</t>
  </si>
  <si>
    <t>1" REDUCING TEE FITTING, DROP LEG 3/4" MAXLINE</t>
  </si>
  <si>
    <t>1" X 1/2"  REDUCING UNION FITTING  MAXLINE</t>
  </si>
  <si>
    <t>1/2" UNION FITTING MAXLINE</t>
  </si>
  <si>
    <t>3/4" UNION FITTING MAXLINE</t>
  </si>
  <si>
    <t>1" UNION FITTING MAXLINE</t>
  </si>
  <si>
    <t>3/4" X 1/2"  REDUCING UNION FITTING  MAXLINE</t>
  </si>
  <si>
    <t>1" X 3/4" REDUCING UNION FITTING  MAXLINE</t>
  </si>
  <si>
    <t>1/2"  END CAP FITTING MAXLINE</t>
  </si>
  <si>
    <t>3/4"  END CAP FITTING MAXLINE</t>
  </si>
  <si>
    <t>1"  END CAP FITTING MAXLINE</t>
  </si>
  <si>
    <t>1/2" MAXLINE X 1/2" MALE NPT FITTING Stainless Steel</t>
  </si>
  <si>
    <t>3/4" MAXLINE X 3/4" MALE NPT FITTING Stainless Steel</t>
  </si>
  <si>
    <t>1" MAXLINE X 1" MALE NPT FITTING Stainless Steel</t>
  </si>
  <si>
    <t>1/2" EQUAL TEE MAXLINE  Stainless Steel</t>
  </si>
  <si>
    <t>3/4" EQUAL TEE MAXLINE  Stainless Steel</t>
  </si>
  <si>
    <t>1" EQUAL TEE MAXLINE Stainless Steel</t>
  </si>
  <si>
    <t>1/2" INLINE HAND VALVE MAXLINE standard handle</t>
  </si>
  <si>
    <t>3/4" INLINE HAND VALVE MAXLINE</t>
  </si>
  <si>
    <t>1" INLINE HAND VALVE MAXLINE</t>
  </si>
  <si>
    <t>1/2" CROSS FITTING MAXLINE</t>
  </si>
  <si>
    <t>3/4" CROSS FITTING MAXLINE</t>
  </si>
  <si>
    <t>1" CROSS FITTING MAXLINE</t>
  </si>
  <si>
    <t>1/2" SPLIT RING MAXLINE</t>
  </si>
  <si>
    <t>3/4" SPLIT RING MAXLINE</t>
  </si>
  <si>
    <t>1"  SPLIT RING MAXLINE</t>
  </si>
  <si>
    <t>1", 3/4", 1/2" MAXLINE-DURATEC TUBING CUTTER (RED), non returnable</t>
  </si>
  <si>
    <t>1/2" ORING MAXLINE</t>
  </si>
  <si>
    <t>3/4"  O-RING MAXLINE</t>
  </si>
  <si>
    <t>1"  ORING MAXLINE</t>
  </si>
  <si>
    <t>1" PIPE CLIP MAXLINE 10/PACK</t>
  </si>
  <si>
    <t>3/4" ELBOW MAXLINE</t>
  </si>
  <si>
    <t>1" ELBOW MAXLINE</t>
  </si>
  <si>
    <t>1/2"  ELBOW FITTING MAXLINE</t>
  </si>
  <si>
    <t>1/2" MAXLINE X 1/2" MALE NPT ELBOW FITTING</t>
  </si>
  <si>
    <t>3/4" MAXLINE X 1/2" MALE NPT ELBOW FITTING</t>
  </si>
  <si>
    <t>3/4" MAXLINE X 3/4" MALE NPT ELBOW FITTING</t>
  </si>
  <si>
    <t>1"  REDUCING TEE, 3/4" FEMALE NPT DROP LEG,   MAXLINE</t>
  </si>
  <si>
    <t>1" MAXLINE X 1" MALE NPT ELBOW FITTING</t>
  </si>
  <si>
    <t>TUBING CUTTER MAXLINE 1/2" AND 3/4" non returnable</t>
  </si>
  <si>
    <t>1/2-3/4-1"  MAXLINE BEVELING TOOL, non returnable</t>
  </si>
  <si>
    <t>MAXLINE BENDER TOOL KIT, WITH DIES FOR 1/2, 3/4, 1", non returnable</t>
  </si>
  <si>
    <t>MAXLINE STRAIGHTENING TOOL, 7 WHEEL, non returnable</t>
  </si>
  <si>
    <t>2" UNION FITTING MAXLINE</t>
  </si>
  <si>
    <t>2" TEE FITTING MAXLINE</t>
  </si>
  <si>
    <t>2" REDUCING TEE X 1"" FEMALE NPT FITTING MAXLINE</t>
  </si>
  <si>
    <t>2" ELBOW FITTING MAXLINE</t>
  </si>
  <si>
    <t>2" MAXLINE X 1" MALE NPTF STRAIGHT FITTING</t>
  </si>
  <si>
    <t>2" MAXLINE X 2" MALE NPTF STRAIGHT FITTING</t>
  </si>
  <si>
    <t>2" MAXLINE CRIMP SLEEVE</t>
  </si>
  <si>
    <t>2" MAXLINE CUTTER, non returnable</t>
  </si>
  <si>
    <t>2" MAXLINE ORING</t>
  </si>
  <si>
    <t>2" MAXLINE HYDRAULIC CRIMPING TOOL,  WITH ALUM PLUG,  non returnable</t>
  </si>
  <si>
    <t>2" MAXLINE CRIMP TOOL*** HEAD ONLY***,     WITH ALUM PLUG</t>
  </si>
  <si>
    <t>2" MAXLINE DEBURR TOOL, non returnable</t>
  </si>
  <si>
    <t>1/2" MAXLINE MASTER KIT 100 FT,  3 OUTLETS, 1 COMP MANIFOLD, 1 TEE, 5 ELBOW,  CUTTER AND BEVEL TOOL</t>
  </si>
  <si>
    <t>1/2" MAXLINE OUTLET KIT, 1/4" OUTLET PORT  (CLAMSHELL WITH 3/8" M X F SHUTOFF VALVE 50120)</t>
  </si>
  <si>
    <t>1/2" MAXLINE THRU WALL OUTLET KIT, 1/4" OUTLET PORT (CLAMSHELL WITH 3/8 BRASS ELBOW)</t>
  </si>
  <si>
    <t>2" MAXLINE 100 FT ROLL  does not include deburr tool, crimp tool or cutter, non returnable</t>
  </si>
  <si>
    <t>FITTING BOX ONLY FOR M7500/M7580..- (3) M81010 Aluminum Blocks..- (3) M8005  Tubing x 1/2 NPT fittings..- (3) 50136 npt Plugs..- (3) 50120 3/8 npt Drain Valves..- (1) M8003  Tubing x  NPT Fitting..- (2) M8011 Tee Fittings..- (20) Tubing Clips..- M8091 ...</t>
  </si>
  <si>
    <t>3/4" MAXLINE SINGLE PORT OUTLET KIT WITH SHUTOFF, 1/2" NPT OUTLET PORT (CLAMSHELL WITH 1/2" MXF BALL VALVE)</t>
  </si>
  <si>
    <t>3/4" MAXLINE  THRU WALL OUTLET KIT, 1/2" NPT OUTLET PORT (CLAMSHELL WITH 1/2" BRASS ELBOW)</t>
  </si>
  <si>
    <t>1/2" MAXLINE SINGLE PORT OUTLET, 1/2" NPT PORT</t>
  </si>
  <si>
    <t>1/2" MAXLINE SINGLE PORT OUTLET WITH SHUTOFF, 1/2" NPT PORT</t>
  </si>
  <si>
    <t>1/2" MAXLINE MULTI PORT OUTLET,1/2" NPT PORT (4X)</t>
  </si>
  <si>
    <t>1/2" MAXLINE MULTI PORT OUTLET  WITH SHUTOFF, 1/2" NPT PORT (4X)</t>
  </si>
  <si>
    <t>3/4" MAXLINE MULTI PORT OUTLET, 1/2" NPT PORT (4X)</t>
  </si>
  <si>
    <t>3/4" MAXLINE MULTI PORT OUTLET WITH SHUTOFF, 1/2" NPT PORT (4X)</t>
  </si>
  <si>
    <t>1" MAXLINE MULTI PORT OUTLET, 1/2" NPT PORT (4X)</t>
  </si>
  <si>
    <t>1" MAXLINE MULTI  PORT OUTLET  WITH SHUTOFF, 1/2" NPT PORT (4X)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</si>
</sst>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b/>
      <sz val="11"/>
      <color rgb="FF323232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</font>
    <font>
      <sz val="10"/>
      <color rgb="FFFF0000"/>
      <name val="Arial"/>
      <family val="2"/>
    </font>
    <font>
      <sz val="8"/>
      <color rgb="FF32323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32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165" fontId="4" fillId="2" borderId="38" xfId="0" applyNumberFormat="1" applyFont="1" applyFill="1" applyBorder="1" applyAlignment="1">
      <alignment horizontal="center" vertical="center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3" xfId="0" applyNumberFormat="1" applyFont="1" applyFill="1" applyBorder="1" applyAlignment="1" applyProtection="1">
      <alignment horizontal="center" vertical="center"/>
      <protection locked="0"/>
    </xf>
    <xf numFmtId="3" fontId="6" fillId="4" borderId="40" xfId="0" applyNumberFormat="1" applyFont="1" applyFill="1" applyBorder="1" applyAlignment="1" applyProtection="1">
      <alignment horizontal="center" vertical="center"/>
      <protection locked="0"/>
    </xf>
    <xf numFmtId="3" fontId="6" fillId="4" borderId="3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0" fontId="4" fillId="2" borderId="32" xfId="0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7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8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39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0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2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5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2" borderId="39" xfId="0" applyFont="1" applyFill="1" applyBorder="1"/>
    <xf numFmtId="0" fontId="4" fillId="2" borderId="40" xfId="0" applyFont="1" applyFill="1" applyBorder="1"/>
    <xf numFmtId="0" fontId="4" fillId="2" borderId="38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4" fillId="0" borderId="11" xfId="0" applyNumberFormat="1" applyFont="1" applyBorder="1" applyAlignment="1">
      <alignment horizontal="center"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4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40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0" fontId="8" fillId="0" borderId="0" xfId="2" applyFont="1" applyAlignment="1">
      <alignment vertical="center"/>
    </xf>
    <xf numFmtId="165" fontId="4" fillId="0" borderId="48" xfId="0" applyNumberFormat="1" applyFont="1" applyBorder="1" applyAlignment="1">
      <alignment horizontal="center" vertical="center"/>
    </xf>
    <xf numFmtId="0" fontId="8" fillId="0" borderId="46" xfId="2" applyFont="1" applyBorder="1" applyAlignment="1">
      <alignment vertical="center"/>
    </xf>
    <xf numFmtId="0" fontId="4" fillId="2" borderId="31" xfId="0" applyFont="1" applyFill="1" applyBorder="1"/>
    <xf numFmtId="0" fontId="4" fillId="2" borderId="3" xfId="0" applyFont="1" applyFill="1" applyBorder="1"/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49" xfId="0" applyFont="1" applyBorder="1" applyAlignment="1">
      <alignment horizontal="center"/>
    </xf>
    <xf numFmtId="0" fontId="4" fillId="0" borderId="47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4" fontId="4" fillId="2" borderId="46" xfId="0" applyNumberFormat="1" applyFont="1" applyFill="1" applyBorder="1" applyAlignment="1" applyProtection="1">
      <alignment horizontal="left"/>
      <protection locked="0"/>
    </xf>
    <xf numFmtId="0" fontId="4" fillId="3" borderId="46" xfId="0" applyFont="1" applyFill="1" applyBorder="1" applyAlignment="1" applyProtection="1">
      <alignment horizontal="left"/>
      <protection locked="0"/>
    </xf>
    <xf numFmtId="0" fontId="4" fillId="2" borderId="10" xfId="0" applyFont="1" applyFill="1" applyBorder="1" applyProtection="1">
      <protection locked="0"/>
    </xf>
    <xf numFmtId="0" fontId="4" fillId="0" borderId="4" xfId="0" applyFont="1" applyBorder="1" applyAlignment="1">
      <alignment horizontal="center"/>
    </xf>
    <xf numFmtId="165" fontId="4" fillId="2" borderId="39" xfId="0" applyNumberFormat="1" applyFont="1" applyFill="1" applyBorder="1" applyAlignment="1">
      <alignment horizontal="center" vertical="center"/>
    </xf>
    <xf numFmtId="165" fontId="4" fillId="2" borderId="23" xfId="0" applyNumberFormat="1" applyFont="1" applyFill="1" applyBorder="1" applyAlignment="1">
      <alignment horizontal="center" vertical="center"/>
    </xf>
    <xf numFmtId="0" fontId="4" fillId="0" borderId="44" xfId="0" applyFont="1" applyBorder="1" applyAlignment="1">
      <alignment vertical="center"/>
    </xf>
    <xf numFmtId="0" fontId="1" fillId="2" borderId="28" xfId="0" applyFont="1" applyFill="1" applyBorder="1"/>
    <xf numFmtId="165" fontId="1" fillId="0" borderId="11" xfId="0" applyNumberFormat="1" applyFont="1" applyBorder="1" applyAlignment="1">
      <alignment horizontal="center" vertical="center"/>
    </xf>
    <xf numFmtId="0" fontId="4" fillId="2" borderId="50" xfId="0" applyFont="1" applyFill="1" applyBorder="1" applyAlignment="1">
      <alignment horizontal="left"/>
    </xf>
    <xf numFmtId="165" fontId="4" fillId="0" borderId="49" xfId="0" applyNumberFormat="1" applyFont="1" applyBorder="1" applyAlignment="1">
      <alignment horizontal="center" vertical="center"/>
    </xf>
    <xf numFmtId="0" fontId="4" fillId="0" borderId="51" xfId="0" applyFont="1" applyBorder="1"/>
    <xf numFmtId="0" fontId="4" fillId="0" borderId="52" xfId="0" applyFont="1" applyBorder="1"/>
    <xf numFmtId="3" fontId="6" fillId="2" borderId="43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0" applyNumberFormat="1" applyFont="1"/>
    <xf numFmtId="2" fontId="7" fillId="0" borderId="0" xfId="0" applyNumberFormat="1" applyFont="1" applyAlignment="1">
      <alignment horizontal="center"/>
    </xf>
    <xf numFmtId="49" fontId="12" fillId="0" borderId="0" xfId="0" applyNumberFormat="1" applyFont="1"/>
    <xf numFmtId="49" fontId="12" fillId="0" borderId="16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49" fontId="11" fillId="0" borderId="16" xfId="0" applyNumberFormat="1" applyFont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" fontId="13" fillId="0" borderId="0" xfId="0" applyNumberFormat="1" applyFont="1"/>
    <xf numFmtId="165" fontId="7" fillId="0" borderId="32" xfId="0" applyNumberFormat="1" applyFont="1" applyBorder="1"/>
    <xf numFmtId="165" fontId="7" fillId="0" borderId="46" xfId="0" applyNumberFormat="1" applyFont="1" applyBorder="1"/>
    <xf numFmtId="165" fontId="7" fillId="0" borderId="47" xfId="0" applyNumberFormat="1" applyFont="1" applyBorder="1"/>
    <xf numFmtId="165" fontId="7" fillId="0" borderId="9" xfId="0" applyNumberFormat="1" applyFont="1" applyBorder="1"/>
    <xf numFmtId="4" fontId="14" fillId="0" borderId="0" xfId="0" applyNumberFormat="1" applyFont="1"/>
    <xf numFmtId="165" fontId="4" fillId="0" borderId="27" xfId="0" applyNumberFormat="1" applyFont="1" applyBorder="1" applyAlignment="1">
      <alignment horizontal="center" vertical="center"/>
    </xf>
    <xf numFmtId="165" fontId="4" fillId="0" borderId="28" xfId="0" applyNumberFormat="1" applyFont="1" applyBorder="1" applyAlignment="1">
      <alignment horizontal="center" vertical="center"/>
    </xf>
    <xf numFmtId="165" fontId="4" fillId="0" borderId="29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6" fillId="0" borderId="0" xfId="0" applyFont="1"/>
    <xf numFmtId="49" fontId="17" fillId="0" borderId="0" xfId="0" applyNumberFormat="1" applyFont="1"/>
    <xf numFmtId="165" fontId="0" fillId="0" borderId="0" xfId="0" applyNumberFormat="1"/>
    <xf numFmtId="0" fontId="4" fillId="2" borderId="8" xfId="0" applyFont="1" applyFill="1" applyBorder="1" applyAlignment="1"/>
    <xf numFmtId="0" fontId="0" fillId="0" borderId="30" xfId="0" applyBorder="1" applyAlignment="1"/>
    <xf numFmtId="0" fontId="0" fillId="0" borderId="9" xfId="0" applyBorder="1" applyAlignment="1"/>
    <xf numFmtId="0" fontId="8" fillId="2" borderId="8" xfId="0" applyFont="1" applyFill="1" applyBorder="1" applyAlignment="1"/>
    <xf numFmtId="0" fontId="9" fillId="0" borderId="30" xfId="0" applyFont="1" applyBorder="1" applyAlignment="1"/>
    <xf numFmtId="0" fontId="9" fillId="0" borderId="9" xfId="0" applyFont="1" applyBorder="1" applyAlignment="1"/>
    <xf numFmtId="0" fontId="10" fillId="2" borderId="8" xfId="0" applyFont="1" applyFill="1" applyBorder="1" applyAlignment="1"/>
    <xf numFmtId="0" fontId="8" fillId="2" borderId="30" xfId="0" applyFont="1" applyFill="1" applyBorder="1" applyAlignment="1"/>
    <xf numFmtId="0" fontId="4" fillId="2" borderId="30" xfId="0" applyFont="1" applyFill="1" applyBorder="1" applyAlignment="1"/>
    <xf numFmtId="0" fontId="4" fillId="2" borderId="12" xfId="0" applyFont="1" applyFill="1" applyBorder="1" applyAlignment="1"/>
    <xf numFmtId="0" fontId="0" fillId="0" borderId="31" xfId="0" applyBorder="1" applyAlignment="1"/>
    <xf numFmtId="0" fontId="0" fillId="0" borderId="32" xfId="0" applyBorder="1" applyAlignment="1"/>
    <xf numFmtId="0" fontId="8" fillId="2" borderId="9" xfId="0" applyFont="1" applyFill="1" applyBorder="1" applyAlignment="1"/>
    <xf numFmtId="0" fontId="8" fillId="2" borderId="31" xfId="0" applyFont="1" applyFill="1" applyBorder="1" applyAlignment="1"/>
    <xf numFmtId="0" fontId="9" fillId="0" borderId="31" xfId="0" applyFont="1" applyBorder="1" applyAlignment="1"/>
    <xf numFmtId="0" fontId="9" fillId="0" borderId="32" xfId="0" applyFont="1" applyBorder="1" applyAlignment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98</xdr:row>
      <xdr:rowOff>90767</xdr:rowOff>
    </xdr:from>
    <xdr:to>
      <xdr:col>0</xdr:col>
      <xdr:colOff>1535770</xdr:colOff>
      <xdr:row>103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129</xdr:row>
      <xdr:rowOff>136152</xdr:rowOff>
    </xdr:from>
    <xdr:to>
      <xdr:col>0</xdr:col>
      <xdr:colOff>1634101</xdr:colOff>
      <xdr:row>134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150</xdr:row>
      <xdr:rowOff>72278</xdr:rowOff>
    </xdr:from>
    <xdr:to>
      <xdr:col>0</xdr:col>
      <xdr:colOff>1477496</xdr:colOff>
      <xdr:row>154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165</xdr:row>
      <xdr:rowOff>56031</xdr:rowOff>
    </xdr:from>
    <xdr:to>
      <xdr:col>0</xdr:col>
      <xdr:colOff>1792942</xdr:colOff>
      <xdr:row>169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179</xdr:row>
      <xdr:rowOff>66675</xdr:rowOff>
    </xdr:from>
    <xdr:to>
      <xdr:col>0</xdr:col>
      <xdr:colOff>1758768</xdr:colOff>
      <xdr:row>185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360</xdr:row>
      <xdr:rowOff>85725</xdr:rowOff>
    </xdr:from>
    <xdr:to>
      <xdr:col>0</xdr:col>
      <xdr:colOff>1713379</xdr:colOff>
      <xdr:row>366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393</xdr:row>
      <xdr:rowOff>63873</xdr:rowOff>
    </xdr:from>
    <xdr:to>
      <xdr:col>0</xdr:col>
      <xdr:colOff>1752601</xdr:colOff>
      <xdr:row>401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340</xdr:row>
      <xdr:rowOff>109816</xdr:rowOff>
    </xdr:from>
    <xdr:to>
      <xdr:col>0</xdr:col>
      <xdr:colOff>1281395</xdr:colOff>
      <xdr:row>345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109</xdr:row>
      <xdr:rowOff>47625</xdr:rowOff>
    </xdr:from>
    <xdr:to>
      <xdr:col>0</xdr:col>
      <xdr:colOff>1653147</xdr:colOff>
      <xdr:row>113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145</xdr:row>
      <xdr:rowOff>29136</xdr:rowOff>
    </xdr:from>
    <xdr:to>
      <xdr:col>0</xdr:col>
      <xdr:colOff>1614484</xdr:colOff>
      <xdr:row>149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155</xdr:row>
      <xdr:rowOff>39222</xdr:rowOff>
    </xdr:from>
    <xdr:to>
      <xdr:col>0</xdr:col>
      <xdr:colOff>1524001</xdr:colOff>
      <xdr:row>158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170</xdr:row>
      <xdr:rowOff>9525</xdr:rowOff>
    </xdr:from>
    <xdr:to>
      <xdr:col>0</xdr:col>
      <xdr:colOff>1230396</xdr:colOff>
      <xdr:row>174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187</xdr:row>
      <xdr:rowOff>53788</xdr:rowOff>
    </xdr:from>
    <xdr:to>
      <xdr:col>0</xdr:col>
      <xdr:colOff>1266826</xdr:colOff>
      <xdr:row>192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207</xdr:row>
      <xdr:rowOff>44264</xdr:rowOff>
    </xdr:from>
    <xdr:to>
      <xdr:col>0</xdr:col>
      <xdr:colOff>1504950</xdr:colOff>
      <xdr:row>210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264</xdr:row>
      <xdr:rowOff>73958</xdr:rowOff>
    </xdr:from>
    <xdr:to>
      <xdr:col>0</xdr:col>
      <xdr:colOff>944880</xdr:colOff>
      <xdr:row>272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268</xdr:row>
      <xdr:rowOff>87966</xdr:rowOff>
    </xdr:from>
    <xdr:to>
      <xdr:col>0</xdr:col>
      <xdr:colOff>1806137</xdr:colOff>
      <xdr:row>275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283</xdr:row>
      <xdr:rowOff>56590</xdr:rowOff>
    </xdr:from>
    <xdr:to>
      <xdr:col>0</xdr:col>
      <xdr:colOff>1210942</xdr:colOff>
      <xdr:row>288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246</xdr:row>
      <xdr:rowOff>76201</xdr:rowOff>
    </xdr:from>
    <xdr:to>
      <xdr:col>0</xdr:col>
      <xdr:colOff>1638300</xdr:colOff>
      <xdr:row>250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105</xdr:row>
      <xdr:rowOff>28575</xdr:rowOff>
    </xdr:from>
    <xdr:to>
      <xdr:col>0</xdr:col>
      <xdr:colOff>1543050</xdr:colOff>
      <xdr:row>108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136</xdr:row>
      <xdr:rowOff>145677</xdr:rowOff>
    </xdr:from>
    <xdr:to>
      <xdr:col>0</xdr:col>
      <xdr:colOff>1689288</xdr:colOff>
      <xdr:row>142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1642433</xdr:colOff>
      <xdr:row>72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93</xdr:row>
      <xdr:rowOff>38662</xdr:rowOff>
    </xdr:from>
    <xdr:to>
      <xdr:col>0</xdr:col>
      <xdr:colOff>1694330</xdr:colOff>
      <xdr:row>97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114</xdr:row>
      <xdr:rowOff>47625</xdr:rowOff>
    </xdr:from>
    <xdr:to>
      <xdr:col>0</xdr:col>
      <xdr:colOff>1657350</xdr:colOff>
      <xdr:row>118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159</xdr:row>
      <xdr:rowOff>46505</xdr:rowOff>
    </xdr:from>
    <xdr:to>
      <xdr:col>0</xdr:col>
      <xdr:colOff>1801345</xdr:colOff>
      <xdr:row>164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124</xdr:row>
      <xdr:rowOff>19051</xdr:rowOff>
    </xdr:from>
    <xdr:to>
      <xdr:col>0</xdr:col>
      <xdr:colOff>1597470</xdr:colOff>
      <xdr:row>128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173</xdr:row>
      <xdr:rowOff>47625</xdr:rowOff>
    </xdr:from>
    <xdr:to>
      <xdr:col>0</xdr:col>
      <xdr:colOff>1943100</xdr:colOff>
      <xdr:row>177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191</xdr:row>
      <xdr:rowOff>41462</xdr:rowOff>
    </xdr:from>
    <xdr:to>
      <xdr:col>0</xdr:col>
      <xdr:colOff>2030507</xdr:colOff>
      <xdr:row>196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231</xdr:row>
      <xdr:rowOff>57150</xdr:rowOff>
    </xdr:from>
    <xdr:to>
      <xdr:col>0</xdr:col>
      <xdr:colOff>1562100</xdr:colOff>
      <xdr:row>235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240</xdr:row>
      <xdr:rowOff>47626</xdr:rowOff>
    </xdr:from>
    <xdr:to>
      <xdr:col>0</xdr:col>
      <xdr:colOff>1485900</xdr:colOff>
      <xdr:row>245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382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351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351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387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227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289</xdr:row>
      <xdr:rowOff>111068</xdr:rowOff>
    </xdr:from>
    <xdr:to>
      <xdr:col>0</xdr:col>
      <xdr:colOff>1452028</xdr:colOff>
      <xdr:row>292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57149</xdr:rowOff>
    </xdr:from>
    <xdr:to>
      <xdr:col>0</xdr:col>
      <xdr:colOff>1890713</xdr:colOff>
      <xdr:row>263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371</xdr:row>
      <xdr:rowOff>142875</xdr:rowOff>
    </xdr:from>
    <xdr:to>
      <xdr:col>0</xdr:col>
      <xdr:colOff>1971676</xdr:colOff>
      <xdr:row>375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98</xdr:row>
      <xdr:rowOff>42864</xdr:rowOff>
    </xdr:from>
    <xdr:to>
      <xdr:col>0</xdr:col>
      <xdr:colOff>1662113</xdr:colOff>
      <xdr:row>103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124</xdr:row>
      <xdr:rowOff>38100</xdr:rowOff>
    </xdr:from>
    <xdr:to>
      <xdr:col>0</xdr:col>
      <xdr:colOff>1557338</xdr:colOff>
      <xdr:row>128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129</xdr:row>
      <xdr:rowOff>80961</xdr:rowOff>
    </xdr:from>
    <xdr:to>
      <xdr:col>0</xdr:col>
      <xdr:colOff>1747838</xdr:colOff>
      <xdr:row>134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150</xdr:row>
      <xdr:rowOff>30162</xdr:rowOff>
    </xdr:from>
    <xdr:to>
      <xdr:col>0</xdr:col>
      <xdr:colOff>1566864</xdr:colOff>
      <xdr:row>154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165</xdr:row>
      <xdr:rowOff>52388</xdr:rowOff>
    </xdr:from>
    <xdr:to>
      <xdr:col>0</xdr:col>
      <xdr:colOff>1809750</xdr:colOff>
      <xdr:row>169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178</xdr:row>
      <xdr:rowOff>142875</xdr:rowOff>
    </xdr:from>
    <xdr:to>
      <xdr:col>0</xdr:col>
      <xdr:colOff>1957388</xdr:colOff>
      <xdr:row>185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198</xdr:row>
      <xdr:rowOff>128587</xdr:rowOff>
    </xdr:from>
    <xdr:to>
      <xdr:col>0</xdr:col>
      <xdr:colOff>1790701</xdr:colOff>
      <xdr:row>204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211</xdr:row>
      <xdr:rowOff>41275</xdr:rowOff>
    </xdr:from>
    <xdr:to>
      <xdr:col>0</xdr:col>
      <xdr:colOff>1571626</xdr:colOff>
      <xdr:row>214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222</xdr:row>
      <xdr:rowOff>22222</xdr:rowOff>
    </xdr:from>
    <xdr:to>
      <xdr:col>0</xdr:col>
      <xdr:colOff>1757363</xdr:colOff>
      <xdr:row>226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240</xdr:row>
      <xdr:rowOff>76200</xdr:rowOff>
    </xdr:from>
    <xdr:to>
      <xdr:col>0</xdr:col>
      <xdr:colOff>1814512</xdr:colOff>
      <xdr:row>245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246</xdr:row>
      <xdr:rowOff>23812</xdr:rowOff>
    </xdr:from>
    <xdr:to>
      <xdr:col>0</xdr:col>
      <xdr:colOff>1809173</xdr:colOff>
      <xdr:row>250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251</xdr:row>
      <xdr:rowOff>60323</xdr:rowOff>
    </xdr:from>
    <xdr:to>
      <xdr:col>0</xdr:col>
      <xdr:colOff>1762125</xdr:colOff>
      <xdr:row>256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276</xdr:row>
      <xdr:rowOff>45271</xdr:rowOff>
    </xdr:from>
    <xdr:to>
      <xdr:col>0</xdr:col>
      <xdr:colOff>1724026</xdr:colOff>
      <xdr:row>282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293</xdr:row>
      <xdr:rowOff>85722</xdr:rowOff>
    </xdr:from>
    <xdr:to>
      <xdr:col>0</xdr:col>
      <xdr:colOff>2000252</xdr:colOff>
      <xdr:row>301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318</xdr:row>
      <xdr:rowOff>119927</xdr:rowOff>
    </xdr:from>
    <xdr:to>
      <xdr:col>0</xdr:col>
      <xdr:colOff>1827964</xdr:colOff>
      <xdr:row>325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323</xdr:row>
      <xdr:rowOff>79373</xdr:rowOff>
    </xdr:from>
    <xdr:to>
      <xdr:col>0</xdr:col>
      <xdr:colOff>1371600</xdr:colOff>
      <xdr:row>328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329</xdr:row>
      <xdr:rowOff>104775</xdr:rowOff>
    </xdr:from>
    <xdr:to>
      <xdr:col>0</xdr:col>
      <xdr:colOff>1676400</xdr:colOff>
      <xdr:row>335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360</xdr:row>
      <xdr:rowOff>85725</xdr:rowOff>
    </xdr:from>
    <xdr:to>
      <xdr:col>0</xdr:col>
      <xdr:colOff>1895477</xdr:colOff>
      <xdr:row>367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373</xdr:row>
      <xdr:rowOff>159165</xdr:rowOff>
    </xdr:from>
    <xdr:to>
      <xdr:col>0</xdr:col>
      <xdr:colOff>1079683</xdr:colOff>
      <xdr:row>381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393</xdr:row>
      <xdr:rowOff>38100</xdr:rowOff>
    </xdr:from>
    <xdr:to>
      <xdr:col>0</xdr:col>
      <xdr:colOff>1766889</xdr:colOff>
      <xdr:row>401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236</xdr:row>
      <xdr:rowOff>57150</xdr:rowOff>
    </xdr:from>
    <xdr:to>
      <xdr:col>0</xdr:col>
      <xdr:colOff>1647825</xdr:colOff>
      <xdr:row>239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344</xdr:row>
      <xdr:rowOff>22225</xdr:rowOff>
    </xdr:from>
    <xdr:to>
      <xdr:col>0</xdr:col>
      <xdr:colOff>2019300</xdr:colOff>
      <xdr:row>348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347</xdr:row>
      <xdr:rowOff>28573</xdr:rowOff>
    </xdr:from>
    <xdr:to>
      <xdr:col>0</xdr:col>
      <xdr:colOff>1143001</xdr:colOff>
      <xdr:row>351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417</xdr:row>
      <xdr:rowOff>100012</xdr:rowOff>
    </xdr:from>
    <xdr:to>
      <xdr:col>0</xdr:col>
      <xdr:colOff>1547813</xdr:colOff>
      <xdr:row>423</xdr:row>
      <xdr:rowOff>128587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215</xdr:row>
      <xdr:rowOff>62525</xdr:rowOff>
    </xdr:from>
    <xdr:to>
      <xdr:col>0</xdr:col>
      <xdr:colOff>1479689</xdr:colOff>
      <xdr:row>219</xdr:row>
      <xdr:rowOff>155426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310</xdr:row>
      <xdr:rowOff>38100</xdr:rowOff>
    </xdr:from>
    <xdr:to>
      <xdr:col>0</xdr:col>
      <xdr:colOff>1328738</xdr:colOff>
      <xdr:row>312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336</xdr:row>
      <xdr:rowOff>66675</xdr:rowOff>
    </xdr:from>
    <xdr:to>
      <xdr:col>0</xdr:col>
      <xdr:colOff>1273547</xdr:colOff>
      <xdr:row>339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305</xdr:row>
      <xdr:rowOff>66677</xdr:rowOff>
    </xdr:from>
    <xdr:to>
      <xdr:col>0</xdr:col>
      <xdr:colOff>1580999</xdr:colOff>
      <xdr:row>308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313</xdr:row>
      <xdr:rowOff>133351</xdr:rowOff>
    </xdr:from>
    <xdr:to>
      <xdr:col>0</xdr:col>
      <xdr:colOff>1181292</xdr:colOff>
      <xdr:row>318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119</xdr:row>
      <xdr:rowOff>9525</xdr:rowOff>
    </xdr:from>
    <xdr:to>
      <xdr:col>0</xdr:col>
      <xdr:colOff>1628775</xdr:colOff>
      <xdr:row>123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403</xdr:row>
      <xdr:rowOff>47625</xdr:rowOff>
    </xdr:from>
    <xdr:to>
      <xdr:col>0</xdr:col>
      <xdr:colOff>920511</xdr:colOff>
      <xdr:row>409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403</xdr:row>
      <xdr:rowOff>57150</xdr:rowOff>
    </xdr:from>
    <xdr:to>
      <xdr:col>0</xdr:col>
      <xdr:colOff>1849752</xdr:colOff>
      <xdr:row>409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411</xdr:row>
      <xdr:rowOff>47625</xdr:rowOff>
    </xdr:from>
    <xdr:to>
      <xdr:col>0</xdr:col>
      <xdr:colOff>1213515</xdr:colOff>
      <xdr:row>416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411</xdr:row>
      <xdr:rowOff>30162</xdr:rowOff>
    </xdr:from>
    <xdr:to>
      <xdr:col>0</xdr:col>
      <xdr:colOff>2009775</xdr:colOff>
      <xdr:row>415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7"/>
  <sheetViews>
    <sheetView tabSelected="1" zoomScaleNormal="100" workbookViewId="0">
      <pane ySplit="6" topLeftCell="A7" activePane="bottomLeft" state="frozen"/>
      <selection pane="bottomLeft" activeCell="G22" sqref="G22"/>
    </sheetView>
  </sheetViews>
  <sheetFormatPr defaultColWidth="9.140625" defaultRowHeight="12.75" x14ac:dyDescent="0.2"/>
  <cols>
    <col min="1" max="1" width="30.7109375" style="20" customWidth="1"/>
    <col min="2" max="2" width="11.140625" style="30" customWidth="1"/>
    <col min="3" max="3" width="9.7109375" style="22" customWidth="1"/>
    <col min="4" max="4" width="7.28515625" style="23" customWidth="1"/>
    <col min="5" max="5" width="11.85546875" style="22" customWidth="1"/>
    <col min="6" max="6" width="5.5703125" style="32" customWidth="1"/>
    <col min="7" max="7" width="53.5703125" style="20" customWidth="1"/>
    <col min="8" max="8" width="6.5703125" style="27" hidden="1" customWidth="1"/>
    <col min="9" max="9" width="7" style="28" hidden="1" customWidth="1"/>
    <col min="10" max="10" width="11.140625" style="20" hidden="1" customWidth="1"/>
    <col min="11" max="11" width="24.140625" style="20" customWidth="1"/>
    <col min="12" max="16384" width="9.140625" style="20"/>
  </cols>
  <sheetData>
    <row r="1" spans="1:10" x14ac:dyDescent="0.2">
      <c r="A1" s="20" t="s">
        <v>0</v>
      </c>
      <c r="B1" s="21"/>
      <c r="E1" s="24"/>
      <c r="F1" s="25" t="s">
        <v>1</v>
      </c>
      <c r="G1" s="26" t="s">
        <v>2</v>
      </c>
    </row>
    <row r="2" spans="1:10" x14ac:dyDescent="0.2">
      <c r="A2" s="29" t="s">
        <v>3</v>
      </c>
      <c r="E2" s="31"/>
      <c r="F2" s="32" t="s">
        <v>4</v>
      </c>
      <c r="G2" s="175">
        <v>44562</v>
      </c>
    </row>
    <row r="3" spans="1:10" x14ac:dyDescent="0.2">
      <c r="A3" s="20" t="s">
        <v>5</v>
      </c>
      <c r="C3" s="33"/>
      <c r="D3" s="34"/>
      <c r="E3" s="35"/>
      <c r="F3" s="36" t="s">
        <v>6</v>
      </c>
      <c r="G3" s="176"/>
    </row>
    <row r="4" spans="1:10" ht="13.5" thickBot="1" x14ac:dyDescent="0.25">
      <c r="A4" s="37" t="s">
        <v>7</v>
      </c>
      <c r="B4" s="21"/>
      <c r="C4" s="38"/>
      <c r="D4" s="34" t="s">
        <v>8</v>
      </c>
      <c r="E4" s="39"/>
      <c r="F4" s="40"/>
      <c r="G4" s="41"/>
    </row>
    <row r="5" spans="1:10" x14ac:dyDescent="0.2">
      <c r="A5" s="37"/>
      <c r="B5" s="21"/>
      <c r="C5" s="38" t="s">
        <v>9</v>
      </c>
      <c r="D5" s="42" t="s">
        <v>10</v>
      </c>
      <c r="E5" s="43"/>
      <c r="F5" s="32" t="s">
        <v>11</v>
      </c>
    </row>
    <row r="6" spans="1:10" ht="13.5" thickBot="1" x14ac:dyDescent="0.25">
      <c r="A6" s="37"/>
      <c r="B6" s="30" t="s">
        <v>12</v>
      </c>
      <c r="C6" s="38" t="s">
        <v>13</v>
      </c>
      <c r="D6" s="44" t="s">
        <v>14</v>
      </c>
      <c r="E6" s="43" t="s">
        <v>15</v>
      </c>
      <c r="F6" s="32" t="s">
        <v>16</v>
      </c>
      <c r="G6" s="45"/>
      <c r="H6" s="27" t="s">
        <v>17</v>
      </c>
      <c r="I6" s="28" t="s">
        <v>15</v>
      </c>
      <c r="J6" s="20" t="s">
        <v>18</v>
      </c>
    </row>
    <row r="7" spans="1:10" x14ac:dyDescent="0.2">
      <c r="A7" s="46"/>
      <c r="B7" s="47" t="s">
        <v>19</v>
      </c>
      <c r="C7" s="48">
        <f>IFERROR(VLOOKUP(B7,Sheet2!A:D,3,FALSE),0)</f>
        <v>38.58</v>
      </c>
      <c r="D7" s="7"/>
      <c r="E7" s="49">
        <f>C7*D7</f>
        <v>0</v>
      </c>
      <c r="F7" s="50" t="s">
        <v>20</v>
      </c>
      <c r="G7" s="51" t="str">
        <f>IFERROR(VLOOKUP(B7,Sheet2!A:E,2,FALSE),0)</f>
        <v>3/4" ALUMINUM TUBING 19 FT 2 INCHES LONG FASTPIPE   BLUE,  non returnable</v>
      </c>
      <c r="H7" s="52">
        <f>IFERROR(VLOOKUP(B7,Sheet2!A:E,5,FALSE),0)</f>
        <v>3</v>
      </c>
      <c r="I7" s="53">
        <f>H7*D7</f>
        <v>0</v>
      </c>
      <c r="J7" s="22">
        <f t="shared" ref="J7:J70" si="0">D7*C7</f>
        <v>0</v>
      </c>
    </row>
    <row r="8" spans="1:10" x14ac:dyDescent="0.2">
      <c r="A8" s="54"/>
      <c r="B8" s="55" t="s">
        <v>21</v>
      </c>
      <c r="C8" s="56">
        <f>IFERROR(VLOOKUP(B8,Sheet2!A:D,3,FALSE),0)</f>
        <v>60.63</v>
      </c>
      <c r="D8" s="8"/>
      <c r="E8" s="57">
        <f t="shared" ref="E8:E22" si="1">C8*D8</f>
        <v>0</v>
      </c>
      <c r="F8" s="58" t="s">
        <v>22</v>
      </c>
      <c r="G8" s="59" t="str">
        <f>IFERROR(VLOOKUP(B8,Sheet2!A:E,2,FALSE),0)</f>
        <v>1" ALUMINUM TUBING 19 FT 2 INCHES LONG FASTPIPE   BLUE,  non returnable</v>
      </c>
      <c r="H8" s="52">
        <f>IFERROR(VLOOKUP(B8,Sheet2!A:E,5,FALSE),0)</f>
        <v>4.2</v>
      </c>
      <c r="I8" s="53">
        <f t="shared" ref="I8:I71" si="2">H8*D8</f>
        <v>0</v>
      </c>
      <c r="J8" s="22">
        <f t="shared" si="0"/>
        <v>0</v>
      </c>
    </row>
    <row r="9" spans="1:10" x14ac:dyDescent="0.2">
      <c r="A9" s="54"/>
      <c r="B9" s="55" t="s">
        <v>23</v>
      </c>
      <c r="C9" s="60">
        <f>IFERROR(VLOOKUP(B9,Sheet2!A:D,3,FALSE),0)</f>
        <v>88.19</v>
      </c>
      <c r="D9" s="8"/>
      <c r="E9" s="57">
        <f t="shared" si="1"/>
        <v>0</v>
      </c>
      <c r="F9" s="58" t="s">
        <v>24</v>
      </c>
      <c r="G9" s="59" t="str">
        <f>IFERROR(VLOOKUP(B9,Sheet2!A:E,2,FALSE),0)</f>
        <v>1-1/2 " ALUMINUM TUBING 19 FT 2 INCHES LONG  FASTPIPE  BLUE,  non returnable</v>
      </c>
      <c r="H9" s="52">
        <f>IFERROR(VLOOKUP(B9,Sheet2!A:E,5,FALSE),0)</f>
        <v>8.4</v>
      </c>
      <c r="I9" s="53">
        <f t="shared" si="2"/>
        <v>0</v>
      </c>
      <c r="J9" s="22">
        <f t="shared" si="0"/>
        <v>0</v>
      </c>
    </row>
    <row r="10" spans="1:10" x14ac:dyDescent="0.2">
      <c r="A10" s="54"/>
      <c r="B10" s="55" t="s">
        <v>25</v>
      </c>
      <c r="C10" s="56">
        <f>IFERROR(VLOOKUP(B10,Sheet2!A:D,3,FALSE),0)</f>
        <v>115.75</v>
      </c>
      <c r="D10" s="8"/>
      <c r="E10" s="57">
        <f t="shared" si="1"/>
        <v>0</v>
      </c>
      <c r="F10" s="58" t="s">
        <v>26</v>
      </c>
      <c r="G10" s="59" t="str">
        <f>IFERROR(VLOOKUP(B10,Sheet2!A:E,2,FALSE),0)</f>
        <v>2" ALUMINUM TUBING 19 FT 2 INCHES LONG FASTPIPE   BLUE,  non returnable</v>
      </c>
      <c r="H10" s="52">
        <f>IFERROR(VLOOKUP(B10,Sheet2!A:E,5,FALSE),0)</f>
        <v>10.6</v>
      </c>
      <c r="I10" s="53">
        <f t="shared" si="2"/>
        <v>0</v>
      </c>
      <c r="J10" s="22">
        <f t="shared" si="0"/>
        <v>0</v>
      </c>
    </row>
    <row r="11" spans="1:10" x14ac:dyDescent="0.2">
      <c r="A11" s="54"/>
      <c r="B11" s="55" t="s">
        <v>27</v>
      </c>
      <c r="C11" s="56">
        <f>IFERROR(VLOOKUP(B11,Sheet2!A:D,3,FALSE),0)</f>
        <v>242.99</v>
      </c>
      <c r="D11" s="8"/>
      <c r="E11" s="57">
        <f t="shared" si="1"/>
        <v>0</v>
      </c>
      <c r="F11" s="58" t="s">
        <v>28</v>
      </c>
      <c r="G11" s="59" t="str">
        <f>IFERROR(VLOOKUP(B11,Sheet2!A:E,2,FALSE),0)</f>
        <v>3" ALUMINUM TUBING 19 FT 2 INCHES LONG FASTPIPE INDUSTRIAL  BLUE,  non returnable</v>
      </c>
      <c r="H11" s="52">
        <f>IFERROR(VLOOKUP(B11,Sheet2!A:E,5,FALSE),0)</f>
        <v>22.5</v>
      </c>
      <c r="I11" s="53">
        <f t="shared" si="2"/>
        <v>0</v>
      </c>
      <c r="J11" s="22">
        <f t="shared" si="0"/>
        <v>0</v>
      </c>
    </row>
    <row r="12" spans="1:10" x14ac:dyDescent="0.2">
      <c r="A12" s="54"/>
      <c r="B12" s="55"/>
      <c r="C12" s="56">
        <f>IFERROR(VLOOKUP(B12,Sheet2!A:D,3,FALSE),0)</f>
        <v>0</v>
      </c>
      <c r="D12" s="8"/>
      <c r="E12" s="57">
        <f t="shared" si="1"/>
        <v>0</v>
      </c>
      <c r="F12" s="58"/>
      <c r="G12" s="59">
        <f>IFERROR(VLOOKUP(B12,Sheet2!A:E,2,FALSE),0)</f>
        <v>0</v>
      </c>
      <c r="H12" s="52">
        <f>IFERROR(VLOOKUP(B12,Sheet2!A:E,5,FALSE),0)</f>
        <v>0</v>
      </c>
      <c r="I12" s="53">
        <f t="shared" si="2"/>
        <v>0</v>
      </c>
      <c r="J12" s="22">
        <f t="shared" si="0"/>
        <v>0</v>
      </c>
    </row>
    <row r="13" spans="1:10" x14ac:dyDescent="0.2">
      <c r="A13" s="54"/>
      <c r="B13" s="61" t="s">
        <v>29</v>
      </c>
      <c r="C13" s="56">
        <f>IFERROR(VLOOKUP(B13,Sheet2!A:D,3,FALSE),0)</f>
        <v>19.829999999999998</v>
      </c>
      <c r="D13" s="8"/>
      <c r="E13" s="57">
        <f t="shared" si="1"/>
        <v>0</v>
      </c>
      <c r="F13" s="58" t="s">
        <v>20</v>
      </c>
      <c r="G13" s="59" t="str">
        <f>IFERROR(VLOOKUP(B13,Sheet2!A:E,2,FALSE),0)</f>
        <v>3/4" ALUMINUM PIPE (7" 6") FASTPIPE EACH, BLUE,   non returnable</v>
      </c>
      <c r="H13" s="52">
        <f>IFERROR(VLOOKUP(B13,Sheet2!A:E,5,FALSE),0)</f>
        <v>1.3</v>
      </c>
      <c r="I13" s="53">
        <f t="shared" si="2"/>
        <v>0</v>
      </c>
      <c r="J13" s="22">
        <f t="shared" si="0"/>
        <v>0</v>
      </c>
    </row>
    <row r="14" spans="1:10" x14ac:dyDescent="0.2">
      <c r="A14" s="54"/>
      <c r="B14" s="61" t="s">
        <v>30</v>
      </c>
      <c r="C14" s="56">
        <f>IFERROR(VLOOKUP(B14,Sheet2!A:D,3,FALSE),0)</f>
        <v>29.76</v>
      </c>
      <c r="D14" s="8"/>
      <c r="E14" s="57">
        <f t="shared" si="1"/>
        <v>0</v>
      </c>
      <c r="F14" s="58" t="s">
        <v>22</v>
      </c>
      <c r="G14" s="59" t="str">
        <f>IFERROR(VLOOKUP(B14,Sheet2!A:E,2,FALSE),0)</f>
        <v>1" ALUMINUM PIPE (7" 6") FASTPIPE EACH, BLUE,  non returnable</v>
      </c>
      <c r="H14" s="52">
        <f>IFERROR(VLOOKUP(B14,Sheet2!A:E,5,FALSE),0)</f>
        <v>1.5</v>
      </c>
      <c r="I14" s="53">
        <f t="shared" si="2"/>
        <v>0</v>
      </c>
      <c r="J14" s="22">
        <f t="shared" si="0"/>
        <v>0</v>
      </c>
    </row>
    <row r="15" spans="1:10" x14ac:dyDescent="0.2">
      <c r="A15" s="54"/>
      <c r="B15" s="61" t="s">
        <v>31</v>
      </c>
      <c r="C15" s="56">
        <f>IFERROR(VLOOKUP(B15,Sheet2!A:D,3,FALSE),0)</f>
        <v>48.06</v>
      </c>
      <c r="D15" s="8"/>
      <c r="E15" s="57">
        <f t="shared" si="1"/>
        <v>0</v>
      </c>
      <c r="F15" s="58" t="s">
        <v>24</v>
      </c>
      <c r="G15" s="59" t="str">
        <f>IFERROR(VLOOKUP(B15,Sheet2!A:E,2,FALSE),0)</f>
        <v>1-1/2" ALUMINUM PIPE (7' 6") FASTPIPE EACH</v>
      </c>
      <c r="H15" s="52">
        <f>IFERROR(VLOOKUP(B15,Sheet2!A:E,5,FALSE),0)</f>
        <v>4</v>
      </c>
      <c r="I15" s="53">
        <f t="shared" si="2"/>
        <v>0</v>
      </c>
      <c r="J15" s="22">
        <f t="shared" si="0"/>
        <v>0</v>
      </c>
    </row>
    <row r="16" spans="1:10" x14ac:dyDescent="0.2">
      <c r="A16" s="54"/>
      <c r="B16" s="61"/>
      <c r="C16" s="56">
        <f>IFERROR(VLOOKUP(B16,Sheet2!A:D,3,FALSE),0)</f>
        <v>0</v>
      </c>
      <c r="D16" s="8"/>
      <c r="E16" s="57">
        <f t="shared" si="1"/>
        <v>0</v>
      </c>
      <c r="F16" s="58"/>
      <c r="G16" s="59">
        <f>IFERROR(VLOOKUP(B16,Sheet2!A:E,2,FALSE),0)</f>
        <v>0</v>
      </c>
      <c r="H16" s="52">
        <f>IFERROR(VLOOKUP(B16,Sheet2!A:E,5,FALSE),0)</f>
        <v>0</v>
      </c>
      <c r="I16" s="53">
        <f t="shared" si="2"/>
        <v>0</v>
      </c>
      <c r="J16" s="22">
        <f t="shared" si="0"/>
        <v>0</v>
      </c>
    </row>
    <row r="17" spans="1:10" x14ac:dyDescent="0.2">
      <c r="A17" s="54"/>
      <c r="B17" s="55" t="s">
        <v>32</v>
      </c>
      <c r="C17" s="56">
        <f>IFERROR(VLOOKUP(B17,Sheet2!A:D,3,FALSE),0)</f>
        <v>38.58</v>
      </c>
      <c r="D17" s="8"/>
      <c r="E17" s="57">
        <f t="shared" si="1"/>
        <v>0</v>
      </c>
      <c r="F17" s="58" t="s">
        <v>20</v>
      </c>
      <c r="G17" s="59" t="str">
        <f>IFERROR(VLOOKUP(B17,Sheet2!A:E,2,FALSE),0)</f>
        <v>green 3/4" ALUMINUM TUBING 19 FT 2 INCHES LONG FASTPIPE   green,  non returnable</v>
      </c>
      <c r="H17" s="52">
        <f>IFERROR(VLOOKUP(B17,Sheet2!A:E,5,FALSE),0)</f>
        <v>3</v>
      </c>
      <c r="I17" s="53">
        <f t="shared" si="2"/>
        <v>0</v>
      </c>
      <c r="J17" s="22">
        <f t="shared" si="0"/>
        <v>0</v>
      </c>
    </row>
    <row r="18" spans="1:10" x14ac:dyDescent="0.2">
      <c r="A18" s="54"/>
      <c r="B18" s="55" t="s">
        <v>33</v>
      </c>
      <c r="C18" s="56">
        <f>IFERROR(VLOOKUP(B18,Sheet2!A:D,3,FALSE),0)</f>
        <v>60.63</v>
      </c>
      <c r="D18" s="8"/>
      <c r="E18" s="57">
        <f t="shared" si="1"/>
        <v>0</v>
      </c>
      <c r="F18" s="58" t="s">
        <v>22</v>
      </c>
      <c r="G18" s="59" t="str">
        <f>IFERROR(VLOOKUP(B18,Sheet2!A:E,2,FALSE),0)</f>
        <v>green 1" ALUMINUM TUBING 19 FT 2 INCHES LONG FASTPIPE     green,   non returnable</v>
      </c>
      <c r="H18" s="52">
        <f>IFERROR(VLOOKUP(B18,Sheet2!A:E,5,FALSE),0)</f>
        <v>4.2</v>
      </c>
      <c r="I18" s="53">
        <f t="shared" si="2"/>
        <v>0</v>
      </c>
      <c r="J18" s="22">
        <f t="shared" si="0"/>
        <v>0</v>
      </c>
    </row>
    <row r="19" spans="1:10" x14ac:dyDescent="0.2">
      <c r="A19" s="54"/>
      <c r="B19" s="55" t="s">
        <v>34</v>
      </c>
      <c r="C19" s="60">
        <f>IFERROR(VLOOKUP(B19,Sheet2!A:D,3,FALSE),0)</f>
        <v>88.19</v>
      </c>
      <c r="D19" s="8"/>
      <c r="E19" s="57">
        <f t="shared" si="1"/>
        <v>0</v>
      </c>
      <c r="F19" s="58" t="s">
        <v>24</v>
      </c>
      <c r="G19" s="59" t="str">
        <f>IFERROR(VLOOKUP(B19,Sheet2!A:E,2,FALSE),0)</f>
        <v>green 1-1/2 "" ALUMINUM TUBING 19 FT 2 INCHES LONG  FASTPIPE  green,   non returnable</v>
      </c>
      <c r="H19" s="52">
        <f>IFERROR(VLOOKUP(B19,Sheet2!A:E,5,FALSE),0)</f>
        <v>8.4</v>
      </c>
      <c r="I19" s="53">
        <f t="shared" si="2"/>
        <v>0</v>
      </c>
      <c r="J19" s="22">
        <f t="shared" si="0"/>
        <v>0</v>
      </c>
    </row>
    <row r="20" spans="1:10" x14ac:dyDescent="0.2">
      <c r="A20" s="54"/>
      <c r="B20" s="55" t="s">
        <v>35</v>
      </c>
      <c r="C20" s="56">
        <f>IFERROR(VLOOKUP(B20,Sheet2!A:D,3,FALSE),0)</f>
        <v>115.75</v>
      </c>
      <c r="D20" s="8"/>
      <c r="E20" s="57">
        <f t="shared" si="1"/>
        <v>0</v>
      </c>
      <c r="F20" s="58" t="s">
        <v>26</v>
      </c>
      <c r="G20" s="59" t="str">
        <f>IFERROR(VLOOKUP(B20,Sheet2!A:E,2,FALSE),0)</f>
        <v>2" green  ALUMINUM TUBING 19 FT 2 INCHES LONG FASTPIPE  green,  non returnable</v>
      </c>
      <c r="H20" s="52">
        <f>IFERROR(VLOOKUP(B20,Sheet2!A:E,5,FALSE),0)</f>
        <v>10.6</v>
      </c>
      <c r="I20" s="53">
        <f t="shared" si="2"/>
        <v>0</v>
      </c>
      <c r="J20" s="22">
        <f t="shared" si="0"/>
        <v>0</v>
      </c>
    </row>
    <row r="21" spans="1:10" x14ac:dyDescent="0.2">
      <c r="A21" s="54"/>
      <c r="B21" s="55" t="s">
        <v>36</v>
      </c>
      <c r="C21" s="56">
        <f>IFERROR(VLOOKUP(B21,Sheet2!A:D,3,FALSE),0)</f>
        <v>419.99</v>
      </c>
      <c r="D21" s="8"/>
      <c r="E21" s="57">
        <f t="shared" si="1"/>
        <v>0</v>
      </c>
      <c r="F21" s="58" t="s">
        <v>37</v>
      </c>
      <c r="G21" s="59" t="str">
        <f>IFERROR(VLOOKUP(B21,Sheet2!A:E,2,FALSE),0)</f>
        <v>4"  ALUMINUM TUBING 19 FT 2 INCHES LONG FASTPIPE INDUSTRIAL,  non returnable</v>
      </c>
      <c r="H21" s="52">
        <f>IFERROR(VLOOKUP(B21,Sheet2!A:E,5,FALSE),0)</f>
        <v>33.200000000000003</v>
      </c>
      <c r="I21" s="53">
        <f t="shared" si="2"/>
        <v>0</v>
      </c>
      <c r="J21" s="22">
        <f t="shared" si="0"/>
        <v>0</v>
      </c>
    </row>
    <row r="22" spans="1:10" ht="13.5" thickBot="1" x14ac:dyDescent="0.25">
      <c r="A22" s="62"/>
      <c r="B22" s="55" t="s">
        <v>38</v>
      </c>
      <c r="C22" s="56">
        <f>IFERROR(VLOOKUP(B22,Sheet2!A:D,3,FALSE),0)</f>
        <v>829.99</v>
      </c>
      <c r="D22" s="8"/>
      <c r="E22" s="57">
        <f t="shared" si="1"/>
        <v>0</v>
      </c>
      <c r="F22" s="58" t="s">
        <v>39</v>
      </c>
      <c r="G22" s="59" t="str">
        <f>IFERROR(VLOOKUP(B22,Sheet2!A:E,2,FALSE),0)</f>
        <v>6"  ALUMINUM TUBING 19 FT 2 INCHES LONG,  non returnable</v>
      </c>
      <c r="H22" s="52">
        <f>IFERROR(VLOOKUP(B22,Sheet2!A:E,5,FALSE),0)</f>
        <v>64.2</v>
      </c>
      <c r="I22" s="53">
        <f t="shared" si="2"/>
        <v>0</v>
      </c>
      <c r="J22" s="22">
        <f t="shared" si="0"/>
        <v>0</v>
      </c>
    </row>
    <row r="23" spans="1:10" ht="13.5" thickBot="1" x14ac:dyDescent="0.25">
      <c r="A23" s="63" t="s">
        <v>40</v>
      </c>
      <c r="B23" s="219" t="s">
        <v>41</v>
      </c>
      <c r="C23" s="217"/>
      <c r="D23" s="217"/>
      <c r="E23" s="217"/>
      <c r="F23" s="217"/>
      <c r="G23" s="218"/>
      <c r="H23" s="52">
        <f>IFERROR(VLOOKUP(B23,Sheet2!A:E,5,FALSE),0)</f>
        <v>0</v>
      </c>
      <c r="I23" s="53">
        <f t="shared" si="2"/>
        <v>0</v>
      </c>
      <c r="J23" s="22">
        <f t="shared" si="0"/>
        <v>0</v>
      </c>
    </row>
    <row r="24" spans="1:10" x14ac:dyDescent="0.2">
      <c r="A24" s="64"/>
      <c r="B24" s="65" t="s">
        <v>42</v>
      </c>
      <c r="C24" s="48">
        <f>IFERROR(VLOOKUP(B24,Sheet2!A:D,3,FALSE),0)</f>
        <v>18.02</v>
      </c>
      <c r="D24" s="7"/>
      <c r="E24" s="49">
        <f t="shared" ref="E24:E48" si="3">C24*D24</f>
        <v>0</v>
      </c>
      <c r="F24" s="50" t="s">
        <v>20</v>
      </c>
      <c r="G24" s="66" t="str">
        <f>IFERROR(VLOOKUP(B24,Sheet2!A:E,2,FALSE),0)</f>
        <v>3/4" PIPE CLIP  FASTPIPE  10 PACK</v>
      </c>
      <c r="H24" s="52">
        <f>IFERROR(VLOOKUP(B24,Sheet2!A:E,5,FALSE),0)</f>
        <v>0.44</v>
      </c>
      <c r="I24" s="53">
        <f t="shared" si="2"/>
        <v>0</v>
      </c>
      <c r="J24" s="22">
        <f t="shared" si="0"/>
        <v>0</v>
      </c>
    </row>
    <row r="25" spans="1:10" x14ac:dyDescent="0.2">
      <c r="A25" s="67"/>
      <c r="B25" s="61" t="s">
        <v>43</v>
      </c>
      <c r="C25" s="56">
        <f>IFERROR(VLOOKUP(B25,Sheet2!A:D,3,FALSE),0)</f>
        <v>21.62</v>
      </c>
      <c r="D25" s="8"/>
      <c r="E25" s="57">
        <f t="shared" si="3"/>
        <v>0</v>
      </c>
      <c r="F25" s="58" t="s">
        <v>22</v>
      </c>
      <c r="G25" s="68" t="str">
        <f>IFERROR(VLOOKUP(B25,Sheet2!A:E,2,FALSE),0)</f>
        <v>1" PIPE CLIP  FASTPIPE  10 PACK</v>
      </c>
      <c r="H25" s="52">
        <f>IFERROR(VLOOKUP(B25,Sheet2!A:E,5,FALSE),0)</f>
        <v>0.5</v>
      </c>
      <c r="I25" s="53">
        <f t="shared" si="2"/>
        <v>0</v>
      </c>
      <c r="J25" s="22">
        <f t="shared" si="0"/>
        <v>0</v>
      </c>
    </row>
    <row r="26" spans="1:10" x14ac:dyDescent="0.2">
      <c r="A26" s="64"/>
      <c r="B26" s="61" t="s">
        <v>44</v>
      </c>
      <c r="C26" s="56">
        <f>IFERROR(VLOOKUP(B26,Sheet2!A:D,3,FALSE),0)</f>
        <v>33.64</v>
      </c>
      <c r="D26" s="8"/>
      <c r="E26" s="57">
        <f t="shared" si="3"/>
        <v>0</v>
      </c>
      <c r="F26" s="58" t="s">
        <v>24</v>
      </c>
      <c r="G26" s="68" t="str">
        <f>IFERROR(VLOOKUP(B26,Sheet2!A:E,2,FALSE),0)</f>
        <v>1-1/2" PIPE CLIP  FASTPIPE  10 PACK</v>
      </c>
      <c r="H26" s="52">
        <f>IFERROR(VLOOKUP(B26,Sheet2!A:E,5,FALSE),0)</f>
        <v>1.81</v>
      </c>
      <c r="I26" s="53">
        <f t="shared" si="2"/>
        <v>0</v>
      </c>
      <c r="J26" s="22">
        <f t="shared" si="0"/>
        <v>0</v>
      </c>
    </row>
    <row r="27" spans="1:10" x14ac:dyDescent="0.2">
      <c r="A27" s="64"/>
      <c r="B27" s="61" t="s">
        <v>45</v>
      </c>
      <c r="C27" s="56">
        <f>IFERROR(VLOOKUP(B27,Sheet2!A:D,3,FALSE),0)</f>
        <v>42.05</v>
      </c>
      <c r="D27" s="8"/>
      <c r="E27" s="57">
        <f t="shared" si="3"/>
        <v>0</v>
      </c>
      <c r="F27" s="58" t="s">
        <v>26</v>
      </c>
      <c r="G27" s="68" t="str">
        <f>IFERROR(VLOOKUP(B27,Sheet2!A:E,2,FALSE),0)</f>
        <v>2" PIPE CLIP  FASTPIPE  10 PACK</v>
      </c>
      <c r="H27" s="52">
        <f>IFERROR(VLOOKUP(B27,Sheet2!A:E,5,FALSE),0)</f>
        <v>2.31</v>
      </c>
      <c r="I27" s="53">
        <f t="shared" si="2"/>
        <v>0</v>
      </c>
      <c r="J27" s="22">
        <f t="shared" si="0"/>
        <v>0</v>
      </c>
    </row>
    <row r="28" spans="1:10" x14ac:dyDescent="0.2">
      <c r="A28" s="64"/>
      <c r="B28" s="61" t="s">
        <v>46</v>
      </c>
      <c r="C28" s="56">
        <f>IFERROR(VLOOKUP(B28,Sheet2!A:D,3,FALSE),0)</f>
        <v>6.6</v>
      </c>
      <c r="D28" s="8"/>
      <c r="E28" s="57">
        <f t="shared" si="3"/>
        <v>0</v>
      </c>
      <c r="F28" s="58" t="s">
        <v>28</v>
      </c>
      <c r="G28" s="68" t="str">
        <f>IFERROR(VLOOKUP(B28,Sheet2!A:E,2,FALSE),0)</f>
        <v>3" PIPE CLIP FASTPIPE ,  EACH</v>
      </c>
      <c r="H28" s="52">
        <f>IFERROR(VLOOKUP(B28,Sheet2!A:E,5,FALSE),0)</f>
        <v>0.21299999999999999</v>
      </c>
      <c r="I28" s="53">
        <f t="shared" si="2"/>
        <v>0</v>
      </c>
      <c r="J28" s="22">
        <f t="shared" si="0"/>
        <v>0</v>
      </c>
    </row>
    <row r="29" spans="1:10" x14ac:dyDescent="0.2">
      <c r="A29" s="64"/>
      <c r="B29" s="61"/>
      <c r="C29" s="56">
        <f>IFERROR(VLOOKUP(B29,Sheet2!A:D,3,FALSE),0)</f>
        <v>0</v>
      </c>
      <c r="D29" s="8"/>
      <c r="E29" s="57">
        <f t="shared" si="3"/>
        <v>0</v>
      </c>
      <c r="F29" s="58"/>
      <c r="G29" s="68">
        <f>IFERROR(VLOOKUP(B29,Sheet2!A:E,2,FALSE),0)</f>
        <v>0</v>
      </c>
      <c r="H29" s="52">
        <f>IFERROR(VLOOKUP(B29,Sheet2!A:E,5,FALSE),0)</f>
        <v>0</v>
      </c>
      <c r="I29" s="53">
        <f t="shared" si="2"/>
        <v>0</v>
      </c>
      <c r="J29" s="22">
        <f t="shared" si="0"/>
        <v>0</v>
      </c>
    </row>
    <row r="30" spans="1:10" x14ac:dyDescent="0.2">
      <c r="A30" s="64" t="s">
        <v>47</v>
      </c>
      <c r="B30" s="61" t="s">
        <v>48</v>
      </c>
      <c r="C30" s="60">
        <f>IFERROR(VLOOKUP(B30,Sheet2!A:D,3,FALSE),0)</f>
        <v>6.73</v>
      </c>
      <c r="D30" s="8"/>
      <c r="E30" s="57">
        <f t="shared" si="3"/>
        <v>0</v>
      </c>
      <c r="F30" s="58"/>
      <c r="G30" s="68" t="str">
        <f>IFERROR(VLOOKUP(B30,Sheet2!A:E,2,FALSE),0)</f>
        <v>3/8-16 THREADED ROD,  6 FT LONG,  sold each  (25 in a tube)</v>
      </c>
      <c r="H30" s="69">
        <f>IFERROR(VLOOKUP(B30,Sheet2!A:E,5,FALSE),0)</f>
        <v>1.7</v>
      </c>
      <c r="I30" s="53">
        <f t="shared" si="2"/>
        <v>0</v>
      </c>
      <c r="J30" s="22">
        <f t="shared" si="0"/>
        <v>0</v>
      </c>
    </row>
    <row r="31" spans="1:10" x14ac:dyDescent="0.2">
      <c r="A31" s="64"/>
      <c r="B31" s="61" t="s">
        <v>49</v>
      </c>
      <c r="C31" s="60">
        <f>IFERROR(VLOOKUP(B31,Sheet2!A:D,3,FALSE),0)</f>
        <v>10.8</v>
      </c>
      <c r="D31" s="8"/>
      <c r="E31" s="57">
        <f t="shared" si="3"/>
        <v>0</v>
      </c>
      <c r="F31" s="58"/>
      <c r="G31" s="68" t="str">
        <f>IFERROR(VLOOKUP(B31,Sheet2!A:E,2,FALSE),0)</f>
        <v>3/8-16  HEX NUT,  BOX OF 100</v>
      </c>
      <c r="H31" s="69">
        <f>IFERROR(VLOOKUP(B31,Sheet2!A:E,5,FALSE),0)</f>
        <v>1.63</v>
      </c>
      <c r="I31" s="53">
        <f t="shared" si="2"/>
        <v>0</v>
      </c>
      <c r="J31" s="22">
        <f t="shared" si="0"/>
        <v>0</v>
      </c>
    </row>
    <row r="32" spans="1:10" x14ac:dyDescent="0.2">
      <c r="A32" s="64"/>
      <c r="B32" s="61"/>
      <c r="C32" s="56">
        <f>IFERROR(VLOOKUP(B32,Sheet2!A:D,3,FALSE),0)</f>
        <v>0</v>
      </c>
      <c r="D32" s="8"/>
      <c r="E32" s="57">
        <f t="shared" si="3"/>
        <v>0</v>
      </c>
      <c r="F32" s="58"/>
      <c r="G32" s="68">
        <f>IFERROR(VLOOKUP(B32,Sheet2!A:E,2,FALSE),0)</f>
        <v>0</v>
      </c>
      <c r="H32" s="52">
        <f>IFERROR(VLOOKUP(B32,Sheet2!A:E,5,FALSE),0)</f>
        <v>0</v>
      </c>
      <c r="I32" s="53">
        <f t="shared" si="2"/>
        <v>0</v>
      </c>
      <c r="J32" s="22">
        <f t="shared" si="0"/>
        <v>0</v>
      </c>
    </row>
    <row r="33" spans="1:10" x14ac:dyDescent="0.2">
      <c r="A33" s="64"/>
      <c r="B33" s="61" t="s">
        <v>50</v>
      </c>
      <c r="C33" s="56">
        <f>IFERROR(VLOOKUP(B33,Sheet2!A:D,3,FALSE),0)</f>
        <v>3.72</v>
      </c>
      <c r="D33" s="8"/>
      <c r="E33" s="57">
        <f t="shared" si="3"/>
        <v>0</v>
      </c>
      <c r="F33" s="58"/>
      <c r="G33" s="68" t="str">
        <f>IFERROR(VLOOKUP(B33,Sheet2!A:E,2,FALSE),0)</f>
        <v>BEAM CLAMP  (3/8 THRU HOLE DESIGN)</v>
      </c>
      <c r="H33" s="52">
        <f>IFERROR(VLOOKUP(B33,Sheet2!A:E,5,FALSE),0)</f>
        <v>0.33</v>
      </c>
      <c r="I33" s="53">
        <f t="shared" si="2"/>
        <v>0</v>
      </c>
      <c r="J33" s="22">
        <f t="shared" si="0"/>
        <v>0</v>
      </c>
    </row>
    <row r="34" spans="1:10" x14ac:dyDescent="0.2">
      <c r="A34" s="64" t="s">
        <v>51</v>
      </c>
      <c r="B34" s="61" t="s">
        <v>52</v>
      </c>
      <c r="C34" s="56">
        <f>IFERROR(VLOOKUP(B34,Sheet2!A:D,3,FALSE),0)</f>
        <v>1.44</v>
      </c>
      <c r="D34" s="8"/>
      <c r="E34" s="57">
        <f t="shared" si="3"/>
        <v>0</v>
      </c>
      <c r="F34" s="58" t="s">
        <v>53</v>
      </c>
      <c r="G34" s="68" t="str">
        <f>IFERROR(VLOOKUP(B34,Sheet2!A:E,2,FALSE),0)</f>
        <v>1" AND 3/4" LOOP PIPE HANGER - FOR 3/8-16 THREADED ROD</v>
      </c>
      <c r="H34" s="52">
        <f>IFERROR(VLOOKUP(B34,Sheet2!A:E,5,FALSE),0)</f>
        <v>0.09</v>
      </c>
      <c r="I34" s="53">
        <f t="shared" si="2"/>
        <v>0</v>
      </c>
      <c r="J34" s="22">
        <f t="shared" si="0"/>
        <v>0</v>
      </c>
    </row>
    <row r="35" spans="1:10" x14ac:dyDescent="0.2">
      <c r="A35" s="64"/>
      <c r="B35" s="61" t="s">
        <v>54</v>
      </c>
      <c r="C35" s="56">
        <f>IFERROR(VLOOKUP(B35,Sheet2!A:D,3,FALSE),0)</f>
        <v>1.8</v>
      </c>
      <c r="D35" s="8"/>
      <c r="E35" s="57">
        <f t="shared" si="3"/>
        <v>0</v>
      </c>
      <c r="F35" s="58" t="s">
        <v>24</v>
      </c>
      <c r="G35" s="68" t="str">
        <f>IFERROR(VLOOKUP(B35,Sheet2!A:E,2,FALSE),0)</f>
        <v>1-1/2" LOOP HANGER FOR 3/8-16 THREADED ROD</v>
      </c>
      <c r="H35" s="52">
        <f>IFERROR(VLOOKUP(B35,Sheet2!A:E,5,FALSE),0)</f>
        <v>0.1</v>
      </c>
      <c r="I35" s="53">
        <f t="shared" si="2"/>
        <v>0</v>
      </c>
      <c r="J35" s="22">
        <f t="shared" si="0"/>
        <v>0</v>
      </c>
    </row>
    <row r="36" spans="1:10" x14ac:dyDescent="0.2">
      <c r="A36" s="64"/>
      <c r="B36" s="61" t="s">
        <v>55</v>
      </c>
      <c r="C36" s="60">
        <f>IFERROR(VLOOKUP(B36,Sheet2!A:D,3,FALSE),0)</f>
        <v>2.04</v>
      </c>
      <c r="D36" s="8"/>
      <c r="E36" s="57">
        <f t="shared" si="3"/>
        <v>0</v>
      </c>
      <c r="F36" s="58" t="s">
        <v>26</v>
      </c>
      <c r="G36" s="68" t="str">
        <f>IFERROR(VLOOKUP(B36,Sheet2!A:E,2,FALSE),0)</f>
        <v>2"  LOOP HANGER - FOR 3/8-16 THREADED ROD</v>
      </c>
      <c r="H36" s="52">
        <f>IFERROR(VLOOKUP(B36,Sheet2!A:E,5,FALSE),0)</f>
        <v>0.12</v>
      </c>
      <c r="I36" s="53">
        <f t="shared" si="2"/>
        <v>0</v>
      </c>
      <c r="J36" s="22">
        <f t="shared" si="0"/>
        <v>0</v>
      </c>
    </row>
    <row r="37" spans="1:10" x14ac:dyDescent="0.2">
      <c r="A37" s="67" t="s">
        <v>56</v>
      </c>
      <c r="B37" s="61" t="s">
        <v>57</v>
      </c>
      <c r="C37" s="60">
        <f>IFERROR(VLOOKUP(B37,Sheet2!A:D,3,FALSE),0)</f>
        <v>3</v>
      </c>
      <c r="D37" s="8"/>
      <c r="E37" s="57">
        <f t="shared" si="3"/>
        <v>0</v>
      </c>
      <c r="F37" s="58" t="s">
        <v>28</v>
      </c>
      <c r="G37" s="68" t="str">
        <f>IFERROR(VLOOKUP(B37,Sheet2!A:E,2,FALSE),0)</f>
        <v>3" HANGER - FOR 3/8-16 THREADED ROD</v>
      </c>
      <c r="H37" s="52">
        <f>IFERROR(VLOOKUP(B37,Sheet2!A:E,5,FALSE),0)</f>
        <v>0.25</v>
      </c>
      <c r="I37" s="53">
        <f t="shared" si="2"/>
        <v>0</v>
      </c>
      <c r="J37" s="22">
        <f t="shared" si="0"/>
        <v>0</v>
      </c>
    </row>
    <row r="38" spans="1:10" x14ac:dyDescent="0.2">
      <c r="A38" s="64"/>
      <c r="B38" s="61" t="s">
        <v>58</v>
      </c>
      <c r="C38" s="60">
        <f>IFERROR(VLOOKUP(B38,Sheet2!A:D,3,FALSE),0)</f>
        <v>4.8</v>
      </c>
      <c r="D38" s="8"/>
      <c r="E38" s="57">
        <f t="shared" si="3"/>
        <v>0</v>
      </c>
      <c r="F38" s="58" t="s">
        <v>37</v>
      </c>
      <c r="G38" s="68" t="str">
        <f>IFERROR(VLOOKUP(B38,Sheet2!A:E,2,FALSE),0)</f>
        <v>4" HANGER - FOR 3/8-16 THREADED ROD</v>
      </c>
      <c r="H38" s="52">
        <f>IFERROR(VLOOKUP(B38,Sheet2!A:E,5,FALSE),0)</f>
        <v>0.34</v>
      </c>
      <c r="I38" s="53">
        <f t="shared" si="2"/>
        <v>0</v>
      </c>
      <c r="J38" s="22">
        <f t="shared" si="0"/>
        <v>0</v>
      </c>
    </row>
    <row r="39" spans="1:10" x14ac:dyDescent="0.2">
      <c r="A39" s="64"/>
      <c r="B39" s="61" t="s">
        <v>59</v>
      </c>
      <c r="C39" s="60">
        <f>IFERROR(VLOOKUP(B39,Sheet2!A:D,3,FALSE),0)</f>
        <v>7.2</v>
      </c>
      <c r="D39" s="8"/>
      <c r="E39" s="57">
        <f t="shared" si="3"/>
        <v>0</v>
      </c>
      <c r="F39" s="58" t="s">
        <v>39</v>
      </c>
      <c r="G39" s="68" t="str">
        <f>IFERROR(VLOOKUP(B39,Sheet2!A:E,2,FALSE),0)</f>
        <v>6" HANGER - FOR 3/8-16 THREADED ROD</v>
      </c>
      <c r="H39" s="52">
        <f>IFERROR(VLOOKUP(B39,Sheet2!A:E,5,FALSE),0)</f>
        <v>0.75</v>
      </c>
      <c r="I39" s="53">
        <f t="shared" si="2"/>
        <v>0</v>
      </c>
      <c r="J39" s="22">
        <f t="shared" si="0"/>
        <v>0</v>
      </c>
    </row>
    <row r="40" spans="1:10" x14ac:dyDescent="0.2">
      <c r="A40" s="64"/>
      <c r="B40" s="61"/>
      <c r="C40" s="60">
        <f>IFERROR(VLOOKUP(B40,Sheet2!A:D,3,FALSE),0)</f>
        <v>0</v>
      </c>
      <c r="D40" s="8"/>
      <c r="E40" s="57">
        <f t="shared" si="3"/>
        <v>0</v>
      </c>
      <c r="F40" s="58"/>
      <c r="G40" s="68">
        <f>IFERROR(VLOOKUP(B40,Sheet2!A:E,2,FALSE),0)</f>
        <v>0</v>
      </c>
      <c r="H40" s="52">
        <f>IFERROR(VLOOKUP(B40,Sheet2!A:E,5,FALSE),0)</f>
        <v>0</v>
      </c>
      <c r="I40" s="53">
        <f t="shared" si="2"/>
        <v>0</v>
      </c>
      <c r="J40" s="22">
        <f t="shared" si="0"/>
        <v>0</v>
      </c>
    </row>
    <row r="41" spans="1:10" x14ac:dyDescent="0.2">
      <c r="A41" s="64"/>
      <c r="B41" s="61" t="s">
        <v>60</v>
      </c>
      <c r="C41" s="56">
        <f>IFERROR(VLOOKUP(B41,Sheet2!A:D,3,FALSE),0)</f>
        <v>2.64</v>
      </c>
      <c r="D41" s="8"/>
      <c r="E41" s="57">
        <f t="shared" si="3"/>
        <v>0</v>
      </c>
      <c r="F41" s="58" t="s">
        <v>20</v>
      </c>
      <c r="G41" s="68" t="str">
        <f>IFERROR(VLOOKUP(B41,Sheet2!A:E,2,FALSE),0)</f>
        <v>3/4" FASTPIPE, 20MM TUBING, STRUT CUSHION CLAMP  .79 O.D.</v>
      </c>
      <c r="H41" s="52">
        <f>IFERROR(VLOOKUP(B41,Sheet2!A:E,5,FALSE),0)</f>
        <v>0.13750000000000001</v>
      </c>
      <c r="I41" s="53">
        <f t="shared" si="2"/>
        <v>0</v>
      </c>
      <c r="J41" s="22">
        <f t="shared" si="0"/>
        <v>0</v>
      </c>
    </row>
    <row r="42" spans="1:10" x14ac:dyDescent="0.2">
      <c r="A42" s="64"/>
      <c r="B42" s="61" t="s">
        <v>61</v>
      </c>
      <c r="C42" s="56">
        <f>IFERROR(VLOOKUP(B42,Sheet2!A:D,3,FALSE),0)</f>
        <v>3</v>
      </c>
      <c r="D42" s="8"/>
      <c r="E42" s="57">
        <f t="shared" si="3"/>
        <v>0</v>
      </c>
      <c r="F42" s="58" t="s">
        <v>22</v>
      </c>
      <c r="G42" s="68" t="str">
        <f>IFERROR(VLOOKUP(B42,Sheet2!A:E,2,FALSE),0)</f>
        <v>1" FASTPIPE, 1" TUBING, STRUT CUSHION CLAMP  1.00 O.D. (ALSO 3/4 MAXLINE)</v>
      </c>
      <c r="H42" s="52">
        <f>IFERROR(VLOOKUP(B42,Sheet2!A:E,5,FALSE),0)</f>
        <v>0.156</v>
      </c>
      <c r="I42" s="53">
        <f t="shared" si="2"/>
        <v>0</v>
      </c>
      <c r="J42" s="22">
        <f t="shared" si="0"/>
        <v>0</v>
      </c>
    </row>
    <row r="43" spans="1:10" x14ac:dyDescent="0.2">
      <c r="A43" s="70" t="s">
        <v>62</v>
      </c>
      <c r="B43" s="61" t="s">
        <v>63</v>
      </c>
      <c r="C43" s="56">
        <f>IFERROR(VLOOKUP(B43,Sheet2!A:D,3,FALSE),0)</f>
        <v>3.72</v>
      </c>
      <c r="D43" s="8"/>
      <c r="E43" s="57">
        <f t="shared" si="3"/>
        <v>0</v>
      </c>
      <c r="F43" s="58" t="s">
        <v>24</v>
      </c>
      <c r="G43" s="68" t="str">
        <f>IFERROR(VLOOKUP(B43,Sheet2!A:E,2,FALSE),0)</f>
        <v>1- 1/2" FASTPIPE, 40MM -1-5/8" TUBING, STRUT CUSHION CLAMP  1.62 O.D.  1- 1/2" FASTPIPE</v>
      </c>
      <c r="H43" s="52">
        <f>IFERROR(VLOOKUP(B43,Sheet2!A:E,5,FALSE),0)</f>
        <v>0.28110000000000002</v>
      </c>
      <c r="I43" s="53">
        <f t="shared" si="2"/>
        <v>0</v>
      </c>
      <c r="J43" s="22">
        <f t="shared" si="0"/>
        <v>0</v>
      </c>
    </row>
    <row r="44" spans="1:10" x14ac:dyDescent="0.2">
      <c r="A44" s="70"/>
      <c r="B44" s="61" t="s">
        <v>64</v>
      </c>
      <c r="C44" s="56">
        <f>IFERROR(VLOOKUP(B44,Sheet2!A:D,3,FALSE),0)</f>
        <v>4.68</v>
      </c>
      <c r="D44" s="8"/>
      <c r="E44" s="57">
        <f t="shared" si="3"/>
        <v>0</v>
      </c>
      <c r="F44" s="58" t="s">
        <v>26</v>
      </c>
      <c r="G44" s="68" t="str">
        <f>IFERROR(VLOOKUP(B44,Sheet2!A:E,2,FALSE),0)</f>
        <v>2" FASTPIPE, 2" TUBING, STRUT CUSHION CLAMP 2.00 O.D.</v>
      </c>
      <c r="H44" s="52">
        <f>IFERROR(VLOOKUP(B44,Sheet2!A:E,5,FALSE),0)</f>
        <v>0.4</v>
      </c>
      <c r="I44" s="53">
        <f t="shared" si="2"/>
        <v>0</v>
      </c>
      <c r="J44" s="22">
        <f t="shared" si="0"/>
        <v>0</v>
      </c>
    </row>
    <row r="45" spans="1:10" x14ac:dyDescent="0.2">
      <c r="A45" s="64"/>
      <c r="B45" s="61" t="s">
        <v>65</v>
      </c>
      <c r="C45" s="56">
        <f>IFERROR(VLOOKUP(B45,Sheet2!A:D,3,FALSE),0)</f>
        <v>5.04</v>
      </c>
      <c r="D45" s="8"/>
      <c r="E45" s="57">
        <f t="shared" si="3"/>
        <v>0</v>
      </c>
      <c r="F45" s="58" t="s">
        <v>28</v>
      </c>
      <c r="G45" s="68" t="str">
        <f>IFERROR(VLOOKUP(B45,Sheet2!A:E,2,FALSE),0)</f>
        <v>3-1/8" TUBING, STRUT CUSHION CLAMP  3.12 O.D.   FASTPIPE 3"   ST-080 T312, 80mm</v>
      </c>
      <c r="H45" s="52">
        <f>IFERROR(VLOOKUP(B45,Sheet2!A:E,5,FALSE),0)</f>
        <v>0.5</v>
      </c>
      <c r="I45" s="53">
        <f t="shared" si="2"/>
        <v>0</v>
      </c>
      <c r="J45" s="22">
        <f t="shared" si="0"/>
        <v>0</v>
      </c>
    </row>
    <row r="46" spans="1:10" x14ac:dyDescent="0.2">
      <c r="A46" s="64"/>
      <c r="B46" s="61" t="s">
        <v>66</v>
      </c>
      <c r="C46" s="60">
        <f>IFERROR(VLOOKUP(B46,Sheet2!A:D,3,FALSE),0)</f>
        <v>8.0500000000000007</v>
      </c>
      <c r="D46" s="8"/>
      <c r="E46" s="57">
        <f t="shared" si="3"/>
        <v>0</v>
      </c>
      <c r="F46" s="58" t="s">
        <v>37</v>
      </c>
      <c r="G46" s="68" t="str">
        <f>IFERROR(VLOOKUP(B46,Sheet2!A:E,2,FALSE),0)</f>
        <v>4" TUBING, STRUT CUSHION CLAMP  4.00 O.D.   FASTPIPE 4</v>
      </c>
      <c r="H46" s="52">
        <f>IFERROR(VLOOKUP(B46,Sheet2!A:E,5,FALSE),0)</f>
        <v>0.94</v>
      </c>
      <c r="I46" s="53">
        <f t="shared" si="2"/>
        <v>0</v>
      </c>
      <c r="J46" s="22">
        <f t="shared" si="0"/>
        <v>0</v>
      </c>
    </row>
    <row r="47" spans="1:10" x14ac:dyDescent="0.2">
      <c r="A47" s="64"/>
      <c r="B47" s="61" t="s">
        <v>67</v>
      </c>
      <c r="C47" s="60">
        <f>IFERROR(VLOOKUP(B47,Sheet2!A:D,3,FALSE),0)</f>
        <v>13.21</v>
      </c>
      <c r="D47" s="8"/>
      <c r="E47" s="57">
        <f t="shared" si="3"/>
        <v>0</v>
      </c>
      <c r="F47" s="58" t="s">
        <v>39</v>
      </c>
      <c r="G47" s="68" t="str">
        <f>IFERROR(VLOOKUP(B47,Sheet2!A:E,2,FALSE),0)</f>
        <v>6" TUBING, STRUT CUSHION CLAMP  6.00 O.D.   FASTPIPE 6</v>
      </c>
      <c r="H47" s="52">
        <f>IFERROR(VLOOKUP(B47,Sheet2!A:E,5,FALSE),0)</f>
        <v>1.25</v>
      </c>
      <c r="I47" s="53">
        <f t="shared" si="2"/>
        <v>0</v>
      </c>
      <c r="J47" s="22">
        <f t="shared" si="0"/>
        <v>0</v>
      </c>
    </row>
    <row r="48" spans="1:10" ht="13.5" thickBot="1" x14ac:dyDescent="0.25">
      <c r="A48" s="71" t="s">
        <v>68</v>
      </c>
      <c r="B48" s="72" t="s">
        <v>69</v>
      </c>
      <c r="C48" s="73">
        <f>IFERROR(VLOOKUP(B48,Sheet2!A:D,3,FALSE),0)</f>
        <v>17.420000000000002</v>
      </c>
      <c r="D48" s="9"/>
      <c r="E48" s="74">
        <f t="shared" si="3"/>
        <v>0</v>
      </c>
      <c r="F48" s="75"/>
      <c r="G48" s="76" t="str">
        <f>IFERROR(VLOOKUP(B48,Sheet2!A:E,2,FALSE),0)</f>
        <v>CANTILEVER ARM 12 INCH LENGTH ZINC PLATED  (1-5/8 Strut)</v>
      </c>
      <c r="H48" s="52">
        <f>IFERROR(VLOOKUP(B48,Sheet2!A:E,5,FALSE),0)</f>
        <v>2.61</v>
      </c>
      <c r="I48" s="53">
        <f t="shared" si="2"/>
        <v>0</v>
      </c>
      <c r="J48" s="22">
        <f t="shared" si="0"/>
        <v>0</v>
      </c>
    </row>
    <row r="49" spans="1:10" ht="13.5" thickBot="1" x14ac:dyDescent="0.25">
      <c r="A49" s="46"/>
      <c r="B49" s="77"/>
      <c r="C49" s="78"/>
      <c r="D49" s="79"/>
      <c r="E49" s="80"/>
      <c r="F49" s="81"/>
      <c r="G49" s="82" t="s">
        <v>70</v>
      </c>
      <c r="H49" s="52">
        <f>IFERROR(VLOOKUP(B49,Sheet2!A:E,5,FALSE),0)</f>
        <v>0</v>
      </c>
      <c r="I49" s="53">
        <f t="shared" si="2"/>
        <v>0</v>
      </c>
      <c r="J49" s="22">
        <f t="shared" si="0"/>
        <v>0</v>
      </c>
    </row>
    <row r="50" spans="1:10" x14ac:dyDescent="0.2">
      <c r="A50" s="54"/>
      <c r="B50" s="61" t="s">
        <v>71</v>
      </c>
      <c r="C50" s="56">
        <f>IFERROR(VLOOKUP(B50,Sheet2!A:D,3,FALSE),0)</f>
        <v>13.21</v>
      </c>
      <c r="D50" s="8"/>
      <c r="E50" s="57">
        <f t="shared" ref="E50:E98" si="4">C50*D50</f>
        <v>0</v>
      </c>
      <c r="F50" s="58" t="s">
        <v>20</v>
      </c>
      <c r="G50" s="68" t="str">
        <f>IFERROR(VLOOKUP(B50,Sheet2!A:E,2,FALSE),0)</f>
        <v>3/4" UNION FASTPIPE</v>
      </c>
      <c r="H50" s="52">
        <f>IFERROR(VLOOKUP(B50,Sheet2!A:E,5,FALSE),0)</f>
        <v>0.17</v>
      </c>
      <c r="I50" s="53">
        <f t="shared" si="2"/>
        <v>0</v>
      </c>
      <c r="J50" s="22">
        <f t="shared" si="0"/>
        <v>0</v>
      </c>
    </row>
    <row r="51" spans="1:10" x14ac:dyDescent="0.2">
      <c r="A51" s="54"/>
      <c r="B51" s="61" t="s">
        <v>72</v>
      </c>
      <c r="C51" s="56">
        <f>IFERROR(VLOOKUP(B51,Sheet2!A:D,3,FALSE),0)</f>
        <v>21.15</v>
      </c>
      <c r="D51" s="8"/>
      <c r="E51" s="57">
        <f t="shared" si="4"/>
        <v>0</v>
      </c>
      <c r="F51" s="58" t="s">
        <v>22</v>
      </c>
      <c r="G51" s="68" t="str">
        <f>IFERROR(VLOOKUP(B51,Sheet2!A:E,2,FALSE),0)</f>
        <v>1"  UNION FASTPIPE</v>
      </c>
      <c r="H51" s="52">
        <f>IFERROR(VLOOKUP(B51,Sheet2!A:E,5,FALSE),0)</f>
        <v>0.31</v>
      </c>
      <c r="I51" s="53">
        <f t="shared" si="2"/>
        <v>0</v>
      </c>
      <c r="J51" s="22">
        <f t="shared" si="0"/>
        <v>0</v>
      </c>
    </row>
    <row r="52" spans="1:10" x14ac:dyDescent="0.2">
      <c r="A52" s="54"/>
      <c r="B52" s="61" t="s">
        <v>73</v>
      </c>
      <c r="C52" s="56">
        <f>IFERROR(VLOOKUP(B52,Sheet2!A:D,3,FALSE),0)</f>
        <v>33.64</v>
      </c>
      <c r="D52" s="8"/>
      <c r="E52" s="57">
        <f t="shared" si="4"/>
        <v>0</v>
      </c>
      <c r="F52" s="58" t="s">
        <v>24</v>
      </c>
      <c r="G52" s="68" t="str">
        <f>IFERROR(VLOOKUP(B52,Sheet2!A:E,2,FALSE),0)</f>
        <v>1-1/2" UNION FASTPIPE</v>
      </c>
      <c r="H52" s="52">
        <f>IFERROR(VLOOKUP(B52,Sheet2!A:E,5,FALSE),0)</f>
        <v>1.05</v>
      </c>
      <c r="I52" s="53">
        <f t="shared" si="2"/>
        <v>0</v>
      </c>
      <c r="J52" s="22">
        <f t="shared" si="0"/>
        <v>0</v>
      </c>
    </row>
    <row r="53" spans="1:10" ht="13.5" thickBot="1" x14ac:dyDescent="0.25">
      <c r="A53" s="54"/>
      <c r="B53" s="83" t="s">
        <v>74</v>
      </c>
      <c r="C53" s="84">
        <f>IFERROR(VLOOKUP(B53,Sheet2!A:D,3,FALSE),0)</f>
        <v>40.85</v>
      </c>
      <c r="D53" s="10"/>
      <c r="E53" s="85">
        <f t="shared" si="4"/>
        <v>0</v>
      </c>
      <c r="F53" s="86" t="s">
        <v>26</v>
      </c>
      <c r="G53" s="87" t="str">
        <f>IFERROR(VLOOKUP(B53,Sheet2!A:E,2,FALSE),0)</f>
        <v>2" UNION FASTPIPE</v>
      </c>
      <c r="H53" s="52">
        <f>IFERROR(VLOOKUP(B53,Sheet2!A:E,5,FALSE),0)</f>
        <v>1.9</v>
      </c>
      <c r="I53" s="53">
        <f t="shared" si="2"/>
        <v>0</v>
      </c>
      <c r="J53" s="22">
        <f t="shared" si="0"/>
        <v>0</v>
      </c>
    </row>
    <row r="54" spans="1:10" x14ac:dyDescent="0.2">
      <c r="A54" s="46"/>
      <c r="B54" s="65"/>
      <c r="C54" s="48">
        <f>IFERROR(VLOOKUP(B54,Sheet2!A:D,3,FALSE),0)</f>
        <v>0</v>
      </c>
      <c r="D54" s="7"/>
      <c r="E54" s="49">
        <f t="shared" si="4"/>
        <v>0</v>
      </c>
      <c r="F54" s="50"/>
      <c r="G54" s="88">
        <f>IFERROR(VLOOKUP(B54,Sheet2!A:E,2,FALSE),0)</f>
        <v>0</v>
      </c>
      <c r="H54" s="52">
        <f>IFERROR(VLOOKUP(B54,Sheet2!A:E,5,FALSE),0)</f>
        <v>0</v>
      </c>
      <c r="I54" s="53">
        <f t="shared" si="2"/>
        <v>0</v>
      </c>
      <c r="J54" s="22">
        <f t="shared" si="0"/>
        <v>0</v>
      </c>
    </row>
    <row r="55" spans="1:10" x14ac:dyDescent="0.2">
      <c r="A55" s="54"/>
      <c r="B55" s="61"/>
      <c r="C55" s="56">
        <f>IFERROR(VLOOKUP(B55,Sheet2!A:D,3,FALSE),0)</f>
        <v>0</v>
      </c>
      <c r="D55" s="8"/>
      <c r="E55" s="57">
        <f t="shared" si="4"/>
        <v>0</v>
      </c>
      <c r="F55" s="58"/>
      <c r="G55" s="68">
        <f>IFERROR(VLOOKUP(B55,Sheet2!A:E,2,FALSE),0)</f>
        <v>0</v>
      </c>
      <c r="H55" s="52">
        <f>IFERROR(VLOOKUP(B55,Sheet2!A:E,5,FALSE),0)</f>
        <v>0</v>
      </c>
      <c r="I55" s="53">
        <f t="shared" si="2"/>
        <v>0</v>
      </c>
      <c r="J55" s="22">
        <f t="shared" si="0"/>
        <v>0</v>
      </c>
    </row>
    <row r="56" spans="1:10" x14ac:dyDescent="0.2">
      <c r="A56" s="54"/>
      <c r="B56" s="61" t="s">
        <v>75</v>
      </c>
      <c r="C56" s="56">
        <f>IFERROR(VLOOKUP(B56,Sheet2!A:D,3,FALSE),0)</f>
        <v>88.91</v>
      </c>
      <c r="D56" s="8"/>
      <c r="E56" s="57">
        <f t="shared" si="4"/>
        <v>0</v>
      </c>
      <c r="F56" s="58" t="s">
        <v>28</v>
      </c>
      <c r="G56" s="68" t="str">
        <f>IFERROR(VLOOKUP(B56,Sheet2!A:E,2,FALSE),0)</f>
        <v>*** LOW INVENTORY - ETA IS 9-15-21 FOR MORE COMING IN ***....3" UNION FASTPIPE INDUSTRIAL</v>
      </c>
      <c r="H56" s="52">
        <f>IFERROR(VLOOKUP(B56,Sheet2!A:E,5,FALSE),0)</f>
        <v>4.0999999999999996</v>
      </c>
      <c r="I56" s="53">
        <f t="shared" si="2"/>
        <v>0</v>
      </c>
      <c r="J56" s="22">
        <f t="shared" si="0"/>
        <v>0</v>
      </c>
    </row>
    <row r="57" spans="1:10" ht="13.5" thickBot="1" x14ac:dyDescent="0.25">
      <c r="A57" s="62"/>
      <c r="B57" s="72"/>
      <c r="C57" s="73">
        <f>IFERROR(VLOOKUP(B57,Sheet2!A:D,3,FALSE),0)</f>
        <v>0</v>
      </c>
      <c r="D57" s="9"/>
      <c r="E57" s="74">
        <f t="shared" si="4"/>
        <v>0</v>
      </c>
      <c r="F57" s="75"/>
      <c r="G57" s="76">
        <f>IFERROR(VLOOKUP(B57,Sheet2!A:E,2,FALSE),0)</f>
        <v>0</v>
      </c>
      <c r="H57" s="52">
        <f>IFERROR(VLOOKUP(B57,Sheet2!A:E,5,FALSE),0)</f>
        <v>0</v>
      </c>
      <c r="I57" s="53">
        <f t="shared" si="2"/>
        <v>0</v>
      </c>
      <c r="J57" s="22">
        <f t="shared" si="0"/>
        <v>0</v>
      </c>
    </row>
    <row r="58" spans="1:10" x14ac:dyDescent="0.2">
      <c r="A58" s="54"/>
      <c r="B58" s="65" t="s">
        <v>76</v>
      </c>
      <c r="C58" s="48">
        <f>IFERROR(VLOOKUP(B58,Sheet2!A:D,3,FALSE),0)</f>
        <v>96.13</v>
      </c>
      <c r="D58" s="7"/>
      <c r="E58" s="49">
        <f t="shared" si="4"/>
        <v>0</v>
      </c>
      <c r="F58" s="50" t="s">
        <v>37</v>
      </c>
      <c r="G58" s="66" t="str">
        <f>IFERROR(VLOOKUP(B58,Sheet2!A:E,2,FALSE),0)</f>
        <v>4" UNION FASTPIPE INDUSTRIAL</v>
      </c>
      <c r="H58" s="52">
        <f>IFERROR(VLOOKUP(B58,Sheet2!A:E,5,FALSE),0)</f>
        <v>3.9</v>
      </c>
      <c r="I58" s="53">
        <f t="shared" si="2"/>
        <v>0</v>
      </c>
      <c r="J58" s="22">
        <f t="shared" si="0"/>
        <v>0</v>
      </c>
    </row>
    <row r="59" spans="1:10" x14ac:dyDescent="0.2">
      <c r="A59" s="54"/>
      <c r="B59" s="61" t="s">
        <v>77</v>
      </c>
      <c r="C59" s="56">
        <f>IFERROR(VLOOKUP(B59,Sheet2!A:D,3,FALSE),0)</f>
        <v>132.16999999999999</v>
      </c>
      <c r="D59" s="8"/>
      <c r="E59" s="57">
        <f t="shared" si="4"/>
        <v>0</v>
      </c>
      <c r="F59" s="58" t="s">
        <v>39</v>
      </c>
      <c r="G59" s="68" t="str">
        <f>IFERROR(VLOOKUP(B59,Sheet2!A:E,2,FALSE),0)</f>
        <v>6" UNION FASTPIPE INDUSTRIAL</v>
      </c>
      <c r="H59" s="52">
        <f>IFERROR(VLOOKUP(B59,Sheet2!A:E,5,FALSE),0)</f>
        <v>7.12</v>
      </c>
      <c r="I59" s="53">
        <f t="shared" si="2"/>
        <v>0</v>
      </c>
      <c r="J59" s="22">
        <f t="shared" si="0"/>
        <v>0</v>
      </c>
    </row>
    <row r="60" spans="1:10" x14ac:dyDescent="0.2">
      <c r="A60" s="54"/>
      <c r="B60" s="61"/>
      <c r="C60" s="56">
        <f>IFERROR(VLOOKUP(B60,Sheet2!A:D,3,FALSE),0)</f>
        <v>0</v>
      </c>
      <c r="D60" s="2"/>
      <c r="E60" s="57">
        <f t="shared" si="4"/>
        <v>0</v>
      </c>
      <c r="F60" s="58"/>
      <c r="G60" s="68">
        <f>IFERROR(VLOOKUP(B60,Sheet2!A:E,2,FALSE),0)</f>
        <v>0</v>
      </c>
      <c r="H60" s="52">
        <f>IFERROR(VLOOKUP(B60,Sheet2!A:E,5,FALSE),0)</f>
        <v>0</v>
      </c>
      <c r="I60" s="53">
        <f t="shared" si="2"/>
        <v>0</v>
      </c>
      <c r="J60" s="22">
        <f t="shared" si="0"/>
        <v>0</v>
      </c>
    </row>
    <row r="61" spans="1:10" x14ac:dyDescent="0.2">
      <c r="A61" s="54"/>
      <c r="B61" s="61" t="s">
        <v>76</v>
      </c>
      <c r="C61" s="56">
        <f>IFERROR(VLOOKUP(B61,Sheet2!A:D,3,FALSE),0)</f>
        <v>96.13</v>
      </c>
      <c r="D61" s="11">
        <f>(D71)+(D84*2)+(D95*2)+(D116*3)+(D161*2)+(D233)+(D254)+(D390)+(D243*2)</f>
        <v>0</v>
      </c>
      <c r="E61" s="57">
        <f t="shared" si="4"/>
        <v>0</v>
      </c>
      <c r="F61" s="58" t="s">
        <v>37</v>
      </c>
      <c r="G61" s="68" t="s">
        <v>78</v>
      </c>
      <c r="H61" s="52">
        <f>IFERROR(VLOOKUP(B61,Sheet2!A:E,5,FALSE),0)</f>
        <v>3.9</v>
      </c>
      <c r="I61" s="53">
        <f t="shared" si="2"/>
        <v>0</v>
      </c>
      <c r="J61" s="22">
        <f t="shared" si="0"/>
        <v>0</v>
      </c>
    </row>
    <row r="62" spans="1:10" ht="13.5" thickBot="1" x14ac:dyDescent="0.25">
      <c r="A62" s="62"/>
      <c r="B62" s="72" t="s">
        <v>77</v>
      </c>
      <c r="C62" s="73">
        <f>IFERROR(VLOOKUP(B62,Sheet2!A:D,3,FALSE),0)</f>
        <v>132.16999999999999</v>
      </c>
      <c r="D62" s="12">
        <f>(D71)+(D85*2)+(D96*2)+(D117*3)+(D162*2)+(D234)+(D255)+(D391)+(D244*2)</f>
        <v>0</v>
      </c>
      <c r="E62" s="74">
        <f t="shared" si="4"/>
        <v>0</v>
      </c>
      <c r="F62" s="75" t="s">
        <v>39</v>
      </c>
      <c r="G62" s="76" t="s">
        <v>78</v>
      </c>
      <c r="H62" s="52">
        <f>IFERROR(VLOOKUP(B62,Sheet2!A:E,5,FALSE),0)</f>
        <v>7.12</v>
      </c>
      <c r="I62" s="53">
        <f t="shared" si="2"/>
        <v>0</v>
      </c>
      <c r="J62" s="22">
        <f t="shared" si="0"/>
        <v>0</v>
      </c>
    </row>
    <row r="63" spans="1:10" x14ac:dyDescent="0.2">
      <c r="A63" s="63"/>
      <c r="B63" s="65"/>
      <c r="C63" s="89">
        <f>IFERROR(VLOOKUP(B63,Sheet2!A:D,3,FALSE),0)</f>
        <v>0</v>
      </c>
      <c r="D63" s="13"/>
      <c r="E63" s="49">
        <f t="shared" si="4"/>
        <v>0</v>
      </c>
      <c r="F63" s="50"/>
      <c r="G63" s="88"/>
      <c r="H63" s="52">
        <f>IFERROR(VLOOKUP(B63,Sheet2!A:E,5,FALSE),0)</f>
        <v>0</v>
      </c>
      <c r="I63" s="53">
        <f t="shared" si="2"/>
        <v>0</v>
      </c>
      <c r="J63" s="22">
        <f t="shared" si="0"/>
        <v>0</v>
      </c>
    </row>
    <row r="64" spans="1:10" x14ac:dyDescent="0.2">
      <c r="A64" s="64"/>
      <c r="B64" s="61" t="s">
        <v>79</v>
      </c>
      <c r="C64" s="152">
        <f>IFERROR(VLOOKUP(B64,Sheet2!A:D,3,FALSE),0)</f>
        <v>21.62</v>
      </c>
      <c r="D64" s="8"/>
      <c r="E64" s="57">
        <f t="shared" si="4"/>
        <v>0</v>
      </c>
      <c r="F64" s="58" t="s">
        <v>22</v>
      </c>
      <c r="G64" s="68" t="str">
        <f>IFERROR(VLOOKUP(B64,Sheet2!A:E,2,FALSE),0)</f>
        <v>1" X 3/4" REDUCTION UNION FASTPIPE</v>
      </c>
      <c r="H64" s="52">
        <f>IFERROR(VLOOKUP(B64,Sheet2!A:E,5,FALSE),0)</f>
        <v>0.27</v>
      </c>
      <c r="I64" s="53">
        <f t="shared" si="2"/>
        <v>0</v>
      </c>
      <c r="J64" s="22">
        <f t="shared" si="0"/>
        <v>0</v>
      </c>
    </row>
    <row r="65" spans="1:10" x14ac:dyDescent="0.2">
      <c r="A65" s="64"/>
      <c r="B65" s="61" t="s">
        <v>80</v>
      </c>
      <c r="C65" s="152">
        <f>IFERROR(VLOOKUP(B65,Sheet2!A:D,3,FALSE),0)</f>
        <v>33.06</v>
      </c>
      <c r="D65" s="8"/>
      <c r="E65" s="57">
        <f t="shared" si="4"/>
        <v>0</v>
      </c>
      <c r="F65" s="58" t="s">
        <v>24</v>
      </c>
      <c r="G65" s="68" t="str">
        <f>IFERROR(VLOOKUP(B65,Sheet2!A:E,2,FALSE),0)</f>
        <v>1-1/2" X 3/4" REDUCTION UNION FASTPIPE</v>
      </c>
      <c r="H65" s="52">
        <f>IFERROR(VLOOKUP(B65,Sheet2!A:E,5,FALSE),0)</f>
        <v>0.7</v>
      </c>
      <c r="I65" s="53">
        <f t="shared" si="2"/>
        <v>0</v>
      </c>
      <c r="J65" s="22">
        <f t="shared" si="0"/>
        <v>0</v>
      </c>
    </row>
    <row r="66" spans="1:10" x14ac:dyDescent="0.2">
      <c r="A66" s="64"/>
      <c r="B66" s="61" t="s">
        <v>81</v>
      </c>
      <c r="C66" s="152">
        <f>IFERROR(VLOOKUP(B66,Sheet2!A:D,3,FALSE),0)</f>
        <v>32.43</v>
      </c>
      <c r="D66" s="8"/>
      <c r="E66" s="57">
        <f t="shared" si="4"/>
        <v>0</v>
      </c>
      <c r="F66" s="58" t="s">
        <v>24</v>
      </c>
      <c r="G66" s="68" t="str">
        <f>IFERROR(VLOOKUP(B66,Sheet2!A:E,2,FALSE),0)</f>
        <v>1-1/2" X 1" REDUCTION UNION FASTPIPE</v>
      </c>
      <c r="H66" s="52">
        <f>IFERROR(VLOOKUP(B66,Sheet2!A:E,5,FALSE),0)</f>
        <v>0.73</v>
      </c>
      <c r="I66" s="53">
        <f t="shared" si="2"/>
        <v>0</v>
      </c>
      <c r="J66" s="22">
        <f t="shared" si="0"/>
        <v>0</v>
      </c>
    </row>
    <row r="67" spans="1:10" x14ac:dyDescent="0.2">
      <c r="A67" s="64"/>
      <c r="B67" s="61" t="s">
        <v>82</v>
      </c>
      <c r="C67" s="152">
        <f>IFERROR(VLOOKUP(B67,Sheet2!A:D,3,FALSE),0)</f>
        <v>42.43</v>
      </c>
      <c r="D67" s="8"/>
      <c r="E67" s="57">
        <f t="shared" si="4"/>
        <v>0</v>
      </c>
      <c r="F67" s="58" t="s">
        <v>26</v>
      </c>
      <c r="G67" s="68" t="str">
        <f>IFERROR(VLOOKUP(B67,Sheet2!A:E,2,FALSE),0)</f>
        <v>2" X 3/4" REDUCTION UNION FASTPIPE</v>
      </c>
      <c r="H67" s="52">
        <f>IFERROR(VLOOKUP(B67,Sheet2!A:E,5,FALSE),0)</f>
        <v>1.1000000000000001</v>
      </c>
      <c r="I67" s="53">
        <f t="shared" si="2"/>
        <v>0</v>
      </c>
      <c r="J67" s="22">
        <f t="shared" si="0"/>
        <v>0</v>
      </c>
    </row>
    <row r="68" spans="1:10" x14ac:dyDescent="0.2">
      <c r="A68" s="64"/>
      <c r="B68" s="61" t="s">
        <v>83</v>
      </c>
      <c r="C68" s="152">
        <f>IFERROR(VLOOKUP(B68,Sheet2!A:D,3,FALSE),0)</f>
        <v>42.99</v>
      </c>
      <c r="D68" s="8"/>
      <c r="E68" s="57">
        <f t="shared" si="4"/>
        <v>0</v>
      </c>
      <c r="F68" s="58" t="s">
        <v>26</v>
      </c>
      <c r="G68" s="68" t="str">
        <f>IFERROR(VLOOKUP(B68,Sheet2!A:E,2,FALSE),0)</f>
        <v>2" X 1" REDUCTION UNION FASTPIPE</v>
      </c>
      <c r="H68" s="52">
        <f>IFERROR(VLOOKUP(B68,Sheet2!A:E,5,FALSE),0)</f>
        <v>1.2</v>
      </c>
      <c r="I68" s="53">
        <f t="shared" si="2"/>
        <v>0</v>
      </c>
      <c r="J68" s="22">
        <f t="shared" si="0"/>
        <v>0</v>
      </c>
    </row>
    <row r="69" spans="1:10" ht="13.5" thickBot="1" x14ac:dyDescent="0.25">
      <c r="A69" s="90"/>
      <c r="B69" s="72" t="s">
        <v>84</v>
      </c>
      <c r="C69" s="166">
        <f>IFERROR(VLOOKUP(B69,Sheet2!A:D,3,FALSE),0)</f>
        <v>44.46</v>
      </c>
      <c r="D69" s="9"/>
      <c r="E69" s="57">
        <f t="shared" si="4"/>
        <v>0</v>
      </c>
      <c r="F69" s="75" t="s">
        <v>26</v>
      </c>
      <c r="G69" s="76" t="str">
        <f>IFERROR(VLOOKUP(B69,Sheet2!A:E,2,FALSE),0)</f>
        <v>2" X 1-1/2" REDUCTION UNION FASTPIPE</v>
      </c>
      <c r="H69" s="52">
        <f>IFERROR(VLOOKUP(B69,Sheet2!A:E,5,FALSE),0)</f>
        <v>1.6</v>
      </c>
      <c r="I69" s="53">
        <f t="shared" si="2"/>
        <v>0</v>
      </c>
      <c r="J69" s="22">
        <f t="shared" si="0"/>
        <v>0</v>
      </c>
    </row>
    <row r="70" spans="1:10" x14ac:dyDescent="0.2">
      <c r="A70" s="63"/>
      <c r="B70" s="65"/>
      <c r="C70" s="89">
        <f>IFERROR(VLOOKUP(B70,Sheet2!A:D,3,FALSE),0)</f>
        <v>0</v>
      </c>
      <c r="D70" s="13"/>
      <c r="E70" s="49">
        <f t="shared" si="4"/>
        <v>0</v>
      </c>
      <c r="F70" s="50"/>
      <c r="G70" s="88">
        <f>IFERROR(VLOOKUP(B70,Sheet2!A:E,2,FALSE),0)</f>
        <v>0</v>
      </c>
      <c r="H70" s="27">
        <f>IFERROR(VLOOKUP(B70,Sheet2!A:E,5,FALSE),0)</f>
        <v>0</v>
      </c>
      <c r="I70" s="53">
        <f t="shared" si="2"/>
        <v>0</v>
      </c>
      <c r="J70" s="22">
        <f t="shared" si="0"/>
        <v>0</v>
      </c>
    </row>
    <row r="71" spans="1:10" x14ac:dyDescent="0.2">
      <c r="A71" s="64"/>
      <c r="B71" s="61" t="s">
        <v>85</v>
      </c>
      <c r="C71" s="56">
        <f>IFERROR(VLOOKUP(B71,Sheet2!A:D,3,FALSE),0)</f>
        <v>360.51</v>
      </c>
      <c r="D71" s="8"/>
      <c r="E71" s="57">
        <f t="shared" si="4"/>
        <v>0</v>
      </c>
      <c r="F71" s="58"/>
      <c r="G71" s="68" t="str">
        <f>IFERROR(VLOOKUP(B71,Sheet2!A:E,2,FALSE),0)</f>
        <v>6" X 4" REDUCER FASTPIPE  INDUSTRIAL customer will need to purchase separately (1) FI9002 and (1) FI8002 to connect to pipe</v>
      </c>
      <c r="H71" s="52">
        <f>IFERROR(VLOOKUP(B71,Sheet2!A:E,5,FALSE),0)</f>
        <v>1.82</v>
      </c>
      <c r="I71" s="53">
        <f t="shared" si="2"/>
        <v>0</v>
      </c>
      <c r="J71" s="22">
        <f t="shared" ref="J71:J134" si="5">D71*C71</f>
        <v>0</v>
      </c>
    </row>
    <row r="72" spans="1:10" ht="13.5" thickBot="1" x14ac:dyDescent="0.25">
      <c r="A72" s="64"/>
      <c r="B72" s="72"/>
      <c r="C72" s="91">
        <f>IFERROR(VLOOKUP(B72,Sheet2!A:D,3,FALSE),0)</f>
        <v>0</v>
      </c>
      <c r="D72" s="14"/>
      <c r="E72" s="74">
        <f t="shared" si="4"/>
        <v>0</v>
      </c>
      <c r="F72" s="75"/>
      <c r="G72" s="76">
        <f>IFERROR(VLOOKUP(B72,Sheet2!A:E,2,FALSE),0)</f>
        <v>0</v>
      </c>
      <c r="H72" s="27">
        <f>IFERROR(VLOOKUP(B72,Sheet2!A:E,5,FALSE),0)</f>
        <v>0</v>
      </c>
      <c r="I72" s="53">
        <f t="shared" ref="I72:I135" si="6">H72*D72</f>
        <v>0</v>
      </c>
      <c r="J72" s="22">
        <f t="shared" si="5"/>
        <v>0</v>
      </c>
    </row>
    <row r="73" spans="1:10" ht="13.5" thickBot="1" x14ac:dyDescent="0.25">
      <c r="A73" s="90"/>
      <c r="B73" s="92"/>
      <c r="C73" s="93"/>
      <c r="D73" s="5"/>
      <c r="E73" s="80">
        <f t="shared" si="4"/>
        <v>0</v>
      </c>
      <c r="F73" s="81"/>
      <c r="G73" s="82" t="s">
        <v>86</v>
      </c>
      <c r="H73" s="27">
        <f>IFERROR(VLOOKUP(B73,Sheet2!A:E,5,FALSE),0)</f>
        <v>0</v>
      </c>
      <c r="I73" s="53">
        <f t="shared" si="6"/>
        <v>0</v>
      </c>
      <c r="J73" s="22">
        <f t="shared" si="5"/>
        <v>0</v>
      </c>
    </row>
    <row r="74" spans="1:10" x14ac:dyDescent="0.2">
      <c r="A74" s="46"/>
      <c r="B74" s="65" t="s">
        <v>87</v>
      </c>
      <c r="C74" s="48">
        <f>IFERROR(VLOOKUP(B74,Sheet2!A:D,3,FALSE),0)</f>
        <v>14.41</v>
      </c>
      <c r="D74" s="7"/>
      <c r="E74" s="49">
        <f t="shared" si="4"/>
        <v>0</v>
      </c>
      <c r="F74" s="50" t="s">
        <v>20</v>
      </c>
      <c r="G74" s="94" t="str">
        <f>IFERROR(VLOOKUP(B74,Sheet2!A:E,2,FALSE),0)</f>
        <v>3/4" 90 DEGREE ELBOW FASTPIPE</v>
      </c>
      <c r="H74" s="95">
        <f>IFERROR(VLOOKUP(B74,Sheet2!A:E,5,FALSE),0)</f>
        <v>0.19</v>
      </c>
      <c r="I74" s="53">
        <f t="shared" si="6"/>
        <v>0</v>
      </c>
      <c r="J74" s="22">
        <f t="shared" si="5"/>
        <v>0</v>
      </c>
    </row>
    <row r="75" spans="1:10" x14ac:dyDescent="0.2">
      <c r="A75" s="54"/>
      <c r="B75" s="61" t="s">
        <v>88</v>
      </c>
      <c r="C75" s="56">
        <f>IFERROR(VLOOKUP(B75,Sheet2!A:D,3,FALSE),0)</f>
        <v>22.47</v>
      </c>
      <c r="D75" s="8"/>
      <c r="E75" s="96">
        <f t="shared" si="4"/>
        <v>0</v>
      </c>
      <c r="F75" s="58" t="s">
        <v>22</v>
      </c>
      <c r="G75" s="97" t="str">
        <f>IFERROR(VLOOKUP(B75,Sheet2!A:E,2,FALSE),0)</f>
        <v>1" 90 DEGREE ELBOW FASTPIPE</v>
      </c>
      <c r="H75" s="52">
        <f>IFERROR(VLOOKUP(B75,Sheet2!A:E,5,FALSE),0)</f>
        <v>0.36</v>
      </c>
      <c r="I75" s="53">
        <f t="shared" si="6"/>
        <v>0</v>
      </c>
      <c r="J75" s="22">
        <f t="shared" si="5"/>
        <v>0</v>
      </c>
    </row>
    <row r="76" spans="1:10" x14ac:dyDescent="0.2">
      <c r="A76" s="54"/>
      <c r="B76" s="61" t="s">
        <v>89</v>
      </c>
      <c r="C76" s="56">
        <f>IFERROR(VLOOKUP(B76,Sheet2!A:D,3,FALSE),0)</f>
        <v>34.840000000000003</v>
      </c>
      <c r="D76" s="8"/>
      <c r="E76" s="96">
        <f t="shared" si="4"/>
        <v>0</v>
      </c>
      <c r="F76" s="58" t="s">
        <v>24</v>
      </c>
      <c r="G76" s="97" t="str">
        <f>IFERROR(VLOOKUP(B76,Sheet2!A:E,2,FALSE),0)</f>
        <v>1-1/2" 90 DEGREE ELBOW FASTPIPE</v>
      </c>
      <c r="H76" s="52">
        <f>IFERROR(VLOOKUP(B76,Sheet2!A:E,5,FALSE),0)</f>
        <v>1.26</v>
      </c>
      <c r="I76" s="53">
        <f t="shared" si="6"/>
        <v>0</v>
      </c>
      <c r="J76" s="22">
        <f t="shared" si="5"/>
        <v>0</v>
      </c>
    </row>
    <row r="77" spans="1:10" x14ac:dyDescent="0.2">
      <c r="A77" s="54"/>
      <c r="B77" s="61" t="s">
        <v>90</v>
      </c>
      <c r="C77" s="56">
        <f>IFERROR(VLOOKUP(B77,Sheet2!A:D,3,FALSE),0)</f>
        <v>48.06</v>
      </c>
      <c r="D77" s="8"/>
      <c r="E77" s="96">
        <f t="shared" si="4"/>
        <v>0</v>
      </c>
      <c r="F77" s="58" t="s">
        <v>26</v>
      </c>
      <c r="G77" s="97" t="str">
        <f>IFERROR(VLOOKUP(B77,Sheet2!A:E,2,FALSE),0)</f>
        <v>2" 90 DEGREE ELBOW FASTPIPE</v>
      </c>
      <c r="H77" s="52">
        <f>IFERROR(VLOOKUP(B77,Sheet2!A:E,5,FALSE),0)</f>
        <v>2.4900000000000002</v>
      </c>
      <c r="I77" s="53">
        <f t="shared" si="6"/>
        <v>0</v>
      </c>
      <c r="J77" s="22">
        <f t="shared" si="5"/>
        <v>0</v>
      </c>
    </row>
    <row r="78" spans="1:10" ht="13.5" thickBot="1" x14ac:dyDescent="0.25">
      <c r="A78" s="62"/>
      <c r="B78" s="72"/>
      <c r="C78" s="73">
        <f>IFERROR(VLOOKUP(B78,Sheet2!A:D,3,FALSE),0)</f>
        <v>0</v>
      </c>
      <c r="D78" s="9"/>
      <c r="E78" s="98">
        <f t="shared" si="4"/>
        <v>0</v>
      </c>
      <c r="F78" s="75"/>
      <c r="G78" s="99">
        <f>IFERROR(VLOOKUP(B78,Sheet2!A:E,2,FALSE),0)</f>
        <v>0</v>
      </c>
      <c r="H78" s="52">
        <f>IFERROR(VLOOKUP(B78,Sheet2!A:E,5,FALSE),0)</f>
        <v>0</v>
      </c>
      <c r="I78" s="53">
        <f t="shared" si="6"/>
        <v>0</v>
      </c>
      <c r="J78" s="22">
        <f t="shared" si="5"/>
        <v>0</v>
      </c>
    </row>
    <row r="79" spans="1:10" x14ac:dyDescent="0.2">
      <c r="A79" s="46"/>
      <c r="B79" s="65"/>
      <c r="C79" s="48">
        <f>IFERROR(VLOOKUP(B79,Sheet2!A:D,3,FALSE),0)</f>
        <v>0</v>
      </c>
      <c r="D79" s="7"/>
      <c r="E79" s="49">
        <f t="shared" si="4"/>
        <v>0</v>
      </c>
      <c r="F79" s="50"/>
      <c r="G79" s="100">
        <f>IFERROR(VLOOKUP(B79,Sheet2!A:E,2,FALSE),0)</f>
        <v>0</v>
      </c>
      <c r="H79" s="52">
        <f>IFERROR(VLOOKUP(B79,Sheet2!A:E,5,FALSE),0)</f>
        <v>0</v>
      </c>
      <c r="I79" s="53">
        <f t="shared" si="6"/>
        <v>0</v>
      </c>
      <c r="J79" s="22">
        <f t="shared" si="5"/>
        <v>0</v>
      </c>
    </row>
    <row r="80" spans="1:10" x14ac:dyDescent="0.2">
      <c r="A80" s="54"/>
      <c r="B80" s="61" t="s">
        <v>91</v>
      </c>
      <c r="C80" s="56">
        <f>IFERROR(VLOOKUP(B80,Sheet2!A:D,3,FALSE),0)</f>
        <v>103.34</v>
      </c>
      <c r="D80" s="8"/>
      <c r="E80" s="96">
        <f t="shared" si="4"/>
        <v>0</v>
      </c>
      <c r="F80" s="58" t="s">
        <v>28</v>
      </c>
      <c r="G80" s="97" t="str">
        <f>IFERROR(VLOOKUP(B80,Sheet2!A:E,2,FALSE),0)</f>
        <v>3" 90 DEGREE ELBOW FASTPIPE  INDUSTRIAL</v>
      </c>
      <c r="H80" s="52">
        <f>IFERROR(VLOOKUP(B80,Sheet2!A:E,5,FALSE),0)</f>
        <v>5.0999999999999996</v>
      </c>
      <c r="I80" s="53">
        <f t="shared" si="6"/>
        <v>0</v>
      </c>
      <c r="J80" s="22">
        <f t="shared" si="5"/>
        <v>0</v>
      </c>
    </row>
    <row r="81" spans="1:10" x14ac:dyDescent="0.2">
      <c r="A81" s="54"/>
      <c r="B81" s="61"/>
      <c r="C81" s="101">
        <f>IFERROR(VLOOKUP(B81,Sheet2!A:D,3,FALSE),0)</f>
        <v>0</v>
      </c>
      <c r="D81" s="15"/>
      <c r="E81" s="96">
        <f t="shared" si="4"/>
        <v>0</v>
      </c>
      <c r="F81" s="58"/>
      <c r="G81" s="97">
        <f>IFERROR(VLOOKUP(B81,Sheet2!A:E,2,FALSE),0)</f>
        <v>0</v>
      </c>
      <c r="H81" s="52">
        <f>IFERROR(VLOOKUP(B81,Sheet2!A:E,5,FALSE),0)</f>
        <v>0</v>
      </c>
      <c r="I81" s="53">
        <f t="shared" si="6"/>
        <v>0</v>
      </c>
      <c r="J81" s="22">
        <f t="shared" si="5"/>
        <v>0</v>
      </c>
    </row>
    <row r="82" spans="1:10" ht="13.5" thickBot="1" x14ac:dyDescent="0.25">
      <c r="A82" s="62"/>
      <c r="B82" s="72"/>
      <c r="C82" s="91">
        <f>IFERROR(VLOOKUP(B82,Sheet2!A:D,3,FALSE),0)</f>
        <v>0</v>
      </c>
      <c r="D82" s="14"/>
      <c r="E82" s="98">
        <f t="shared" si="4"/>
        <v>0</v>
      </c>
      <c r="F82" s="75"/>
      <c r="G82" s="99">
        <f>IFERROR(VLOOKUP(B82,Sheet2!A:E,2,FALSE),0)</f>
        <v>0</v>
      </c>
      <c r="H82" s="52">
        <f>IFERROR(VLOOKUP(B82,Sheet2!A:E,5,FALSE),0)</f>
        <v>0</v>
      </c>
      <c r="I82" s="53">
        <f t="shared" si="6"/>
        <v>0</v>
      </c>
      <c r="J82" s="22">
        <f t="shared" si="5"/>
        <v>0</v>
      </c>
    </row>
    <row r="83" spans="1:10" x14ac:dyDescent="0.2">
      <c r="A83" s="46"/>
      <c r="B83" s="65"/>
      <c r="C83" s="89">
        <f>IFERROR(VLOOKUP(B83,Sheet2!A:D,3,FALSE),0)</f>
        <v>0</v>
      </c>
      <c r="D83" s="13"/>
      <c r="E83" s="49">
        <f t="shared" si="4"/>
        <v>0</v>
      </c>
      <c r="F83" s="50"/>
      <c r="G83" s="100">
        <f>IFERROR(VLOOKUP(B83,Sheet2!A:E,2,FALSE),0)</f>
        <v>0</v>
      </c>
      <c r="H83" s="52">
        <f>IFERROR(VLOOKUP(B83,Sheet2!A:E,5,FALSE),0)</f>
        <v>0</v>
      </c>
      <c r="I83" s="53">
        <f t="shared" si="6"/>
        <v>0</v>
      </c>
      <c r="J83" s="22">
        <f t="shared" si="5"/>
        <v>0</v>
      </c>
    </row>
    <row r="84" spans="1:10" x14ac:dyDescent="0.2">
      <c r="A84" s="54"/>
      <c r="B84" s="61" t="s">
        <v>92</v>
      </c>
      <c r="C84" s="56">
        <f>IFERROR(VLOOKUP(B84,Sheet2!A:D,3,FALSE),0)</f>
        <v>84.11</v>
      </c>
      <c r="D84" s="8"/>
      <c r="E84" s="96">
        <f t="shared" si="4"/>
        <v>0</v>
      </c>
      <c r="F84" s="58" t="s">
        <v>37</v>
      </c>
      <c r="G84" s="97" t="str">
        <f>IFERROR(VLOOKUP(B84,Sheet2!A:E,2,FALSE),0)</f>
        <v>4" 90 DEGREE ELBOW FASTPIPE  INDUSTRIAL customer will need to purchase separately (2) FI8002 to connect to pipe</v>
      </c>
      <c r="H84" s="52">
        <f>IFERROR(VLOOKUP(B84,Sheet2!A:E,5,FALSE),0)</f>
        <v>2.16</v>
      </c>
      <c r="I84" s="53">
        <f t="shared" si="6"/>
        <v>0</v>
      </c>
      <c r="J84" s="22">
        <f t="shared" si="5"/>
        <v>0</v>
      </c>
    </row>
    <row r="85" spans="1:10" x14ac:dyDescent="0.2">
      <c r="A85" s="54"/>
      <c r="B85" s="61" t="s">
        <v>93</v>
      </c>
      <c r="C85" s="56">
        <f>IFERROR(VLOOKUP(B85,Sheet2!A:D,3,FALSE),0)</f>
        <v>168.23</v>
      </c>
      <c r="D85" s="8"/>
      <c r="E85" s="96">
        <f t="shared" si="4"/>
        <v>0</v>
      </c>
      <c r="F85" s="58" t="s">
        <v>39</v>
      </c>
      <c r="G85" s="97" t="str">
        <f>IFERROR(VLOOKUP(B85,Sheet2!A:E,2,FALSE),0)</f>
        <v>6"  90 DEGREE ELBOW FASTPIPE  INDUSTRIAL customer will need to purchase separately (2) FI9002 to connect to pipe</v>
      </c>
      <c r="H85" s="52">
        <f>IFERROR(VLOOKUP(B85,Sheet2!A:E,5,FALSE),0)</f>
        <v>4.84</v>
      </c>
      <c r="I85" s="53">
        <f t="shared" si="6"/>
        <v>0</v>
      </c>
      <c r="J85" s="22">
        <f t="shared" si="5"/>
        <v>0</v>
      </c>
    </row>
    <row r="86" spans="1:10" x14ac:dyDescent="0.2">
      <c r="A86" s="54"/>
      <c r="B86" s="61"/>
      <c r="C86" s="101">
        <f>IFERROR(VLOOKUP(B86,Sheet2!A:D,3,FALSE),0)</f>
        <v>0</v>
      </c>
      <c r="D86" s="15"/>
      <c r="E86" s="96">
        <f t="shared" si="4"/>
        <v>0</v>
      </c>
      <c r="F86" s="58"/>
      <c r="G86" s="97">
        <f>IFERROR(VLOOKUP(B86,Sheet2!A:E,2,FALSE),0)</f>
        <v>0</v>
      </c>
      <c r="H86" s="52">
        <f>IFERROR(VLOOKUP(B86,Sheet2!A:E,5,FALSE),0)</f>
        <v>0</v>
      </c>
      <c r="I86" s="53">
        <f t="shared" si="6"/>
        <v>0</v>
      </c>
      <c r="J86" s="22">
        <f t="shared" si="5"/>
        <v>0</v>
      </c>
    </row>
    <row r="87" spans="1:10" x14ac:dyDescent="0.2">
      <c r="A87" s="54"/>
      <c r="B87" s="61"/>
      <c r="C87" s="101">
        <f>IFERROR(VLOOKUP(B87,Sheet2!A:D,3,FALSE),0)</f>
        <v>0</v>
      </c>
      <c r="D87" s="15"/>
      <c r="E87" s="96">
        <f t="shared" si="4"/>
        <v>0</v>
      </c>
      <c r="F87" s="58"/>
      <c r="G87" s="97">
        <f>IFERROR(VLOOKUP(B87,Sheet2!A:E,2,FALSE),0)</f>
        <v>0</v>
      </c>
      <c r="H87" s="52">
        <f>IFERROR(VLOOKUP(B87,Sheet2!A:E,5,FALSE),0)</f>
        <v>0</v>
      </c>
      <c r="I87" s="53">
        <f t="shared" si="6"/>
        <v>0</v>
      </c>
      <c r="J87" s="22">
        <f t="shared" si="5"/>
        <v>0</v>
      </c>
    </row>
    <row r="88" spans="1:10" ht="13.5" thickBot="1" x14ac:dyDescent="0.25">
      <c r="A88" s="62"/>
      <c r="B88" s="72"/>
      <c r="C88" s="91">
        <f>IFERROR(VLOOKUP(B88,Sheet2!A:D,3,FALSE),0)</f>
        <v>0</v>
      </c>
      <c r="D88" s="14"/>
      <c r="E88" s="98">
        <f t="shared" si="4"/>
        <v>0</v>
      </c>
      <c r="F88" s="75"/>
      <c r="G88" s="99">
        <f>IFERROR(VLOOKUP(B88,Sheet2!A:E,2,FALSE),0)</f>
        <v>0</v>
      </c>
      <c r="H88" s="52">
        <f>IFERROR(VLOOKUP(B88,Sheet2!A:E,5,FALSE),0)</f>
        <v>0</v>
      </c>
      <c r="I88" s="53">
        <f t="shared" si="6"/>
        <v>0</v>
      </c>
      <c r="J88" s="22">
        <f t="shared" si="5"/>
        <v>0</v>
      </c>
    </row>
    <row r="89" spans="1:10" x14ac:dyDescent="0.2">
      <c r="A89" s="46"/>
      <c r="B89" s="102"/>
      <c r="C89" s="103">
        <f>IFERROR(VLOOKUP(B89,Sheet2!A:D,3,FALSE),0)</f>
        <v>0</v>
      </c>
      <c r="D89" s="16"/>
      <c r="E89" s="96">
        <f t="shared" si="4"/>
        <v>0</v>
      </c>
      <c r="F89" s="104" t="s">
        <v>20</v>
      </c>
      <c r="G89" s="105" t="s">
        <v>94</v>
      </c>
      <c r="H89" s="106">
        <f>IFERROR(VLOOKUP(B89,Sheet2!A:E,5,FALSE),0)</f>
        <v>0</v>
      </c>
      <c r="I89" s="53">
        <f t="shared" si="6"/>
        <v>0</v>
      </c>
      <c r="J89" s="22">
        <f t="shared" si="5"/>
        <v>0</v>
      </c>
    </row>
    <row r="90" spans="1:10" x14ac:dyDescent="0.2">
      <c r="A90" s="54"/>
      <c r="B90" s="107" t="s">
        <v>95</v>
      </c>
      <c r="C90" s="56">
        <f>IFERROR(VLOOKUP(B90,Sheet2!A:D,3,FALSE),0)</f>
        <v>22.83</v>
      </c>
      <c r="D90" s="8"/>
      <c r="E90" s="96">
        <f t="shared" si="4"/>
        <v>0</v>
      </c>
      <c r="F90" s="58" t="s">
        <v>22</v>
      </c>
      <c r="G90" s="108" t="str">
        <f>IFERROR(VLOOKUP(B90,Sheet2!A:E,2,FALSE),0)</f>
        <v>1" 45 DEGREE ELBOW FASTPIPE</v>
      </c>
      <c r="H90" s="106">
        <f>IFERROR(VLOOKUP(B90,Sheet2!A:E,5,FALSE),0)</f>
        <v>0.33</v>
      </c>
      <c r="I90" s="53">
        <f t="shared" si="6"/>
        <v>0</v>
      </c>
      <c r="J90" s="22">
        <f t="shared" si="5"/>
        <v>0</v>
      </c>
    </row>
    <row r="91" spans="1:10" x14ac:dyDescent="0.2">
      <c r="A91" s="54"/>
      <c r="B91" s="107" t="s">
        <v>96</v>
      </c>
      <c r="C91" s="56">
        <f>IFERROR(VLOOKUP(B91,Sheet2!A:D,3,FALSE),0)</f>
        <v>40.85</v>
      </c>
      <c r="D91" s="8"/>
      <c r="E91" s="96">
        <f t="shared" si="4"/>
        <v>0</v>
      </c>
      <c r="F91" s="58" t="s">
        <v>97</v>
      </c>
      <c r="G91" s="108" t="str">
        <f>IFERROR(VLOOKUP(B91,Sheet2!A:E,2,FALSE),0)</f>
        <v>1-1/2" 45 DEGREE ELBOW FASTPIPE</v>
      </c>
      <c r="H91" s="106">
        <f>IFERROR(VLOOKUP(B91,Sheet2!A:E,5,FALSE),0)</f>
        <v>1.2</v>
      </c>
      <c r="I91" s="53">
        <f t="shared" si="6"/>
        <v>0</v>
      </c>
      <c r="J91" s="22">
        <f t="shared" si="5"/>
        <v>0</v>
      </c>
    </row>
    <row r="92" spans="1:10" x14ac:dyDescent="0.2">
      <c r="A92" s="54"/>
      <c r="B92" s="107" t="s">
        <v>98</v>
      </c>
      <c r="C92" s="56">
        <f>IFERROR(VLOOKUP(B92,Sheet2!A:D,3,FALSE),0)</f>
        <v>54.06</v>
      </c>
      <c r="D92" s="8"/>
      <c r="E92" s="96">
        <f t="shared" si="4"/>
        <v>0</v>
      </c>
      <c r="F92" s="58" t="s">
        <v>26</v>
      </c>
      <c r="G92" s="108" t="str">
        <f>IFERROR(VLOOKUP(B92,Sheet2!A:E,2,FALSE),0)</f>
        <v>2" 45 DEGREE ELBOW FASTPIPE</v>
      </c>
      <c r="H92" s="106">
        <f>IFERROR(VLOOKUP(B92,Sheet2!A:E,5,FALSE),0)</f>
        <v>2.2000000000000002</v>
      </c>
      <c r="I92" s="53">
        <f t="shared" si="6"/>
        <v>0</v>
      </c>
      <c r="J92" s="22">
        <f t="shared" si="5"/>
        <v>0</v>
      </c>
    </row>
    <row r="93" spans="1:10" ht="13.5" thickBot="1" x14ac:dyDescent="0.25">
      <c r="A93" s="62"/>
      <c r="B93" s="109"/>
      <c r="C93" s="84">
        <f>IFERROR(VLOOKUP(B93,Sheet2!A:D,3,FALSE),0)</f>
        <v>0</v>
      </c>
      <c r="D93" s="10"/>
      <c r="E93" s="110">
        <f t="shared" si="4"/>
        <v>0</v>
      </c>
      <c r="F93" s="86"/>
      <c r="G93" s="111">
        <f>IFERROR(VLOOKUP(B93,Sheet2!A:E,2,FALSE),0)</f>
        <v>0</v>
      </c>
      <c r="H93" s="106">
        <f>IFERROR(VLOOKUP(B93,Sheet2!A:E,5,FALSE),0)</f>
        <v>0</v>
      </c>
      <c r="I93" s="53">
        <f t="shared" si="6"/>
        <v>0</v>
      </c>
      <c r="J93" s="22">
        <f t="shared" si="5"/>
        <v>0</v>
      </c>
    </row>
    <row r="94" spans="1:10" x14ac:dyDescent="0.2">
      <c r="A94" s="63"/>
      <c r="B94" s="65"/>
      <c r="C94" s="48">
        <f>IFERROR(VLOOKUP(B94,Sheet2!A:D,3,FALSE),0)</f>
        <v>0</v>
      </c>
      <c r="D94" s="7"/>
      <c r="E94" s="49">
        <f t="shared" si="4"/>
        <v>0</v>
      </c>
      <c r="F94" s="50"/>
      <c r="G94" s="94">
        <f>IFERROR(VLOOKUP(B94,Sheet2!A:E,2,FALSE),0)</f>
        <v>0</v>
      </c>
      <c r="H94" s="52">
        <f>IFERROR(VLOOKUP(B94,Sheet2!A:E,5,FALSE),0)</f>
        <v>0</v>
      </c>
      <c r="I94" s="53">
        <f t="shared" si="6"/>
        <v>0</v>
      </c>
      <c r="J94" s="22">
        <f t="shared" si="5"/>
        <v>0</v>
      </c>
    </row>
    <row r="95" spans="1:10" x14ac:dyDescent="0.2">
      <c r="A95" s="64"/>
      <c r="B95" s="61" t="s">
        <v>99</v>
      </c>
      <c r="C95" s="56">
        <f>IFERROR(VLOOKUP(B95,Sheet2!A:D,3,FALSE),0)</f>
        <v>84.11</v>
      </c>
      <c r="D95" s="8"/>
      <c r="E95" s="57">
        <f t="shared" si="4"/>
        <v>0</v>
      </c>
      <c r="F95" s="58" t="s">
        <v>37</v>
      </c>
      <c r="G95" s="112" t="str">
        <f>IFERROR(VLOOKUP(B95,Sheet2!A:E,2,FALSE),0)</f>
        <v>4" 45 DEGREE ELBOW FASTPIPE  INDUSTRIALcustomer will need to purchase separately (2) FI8002 to connect to pipe</v>
      </c>
      <c r="H95" s="52">
        <f>IFERROR(VLOOKUP(B95,Sheet2!A:E,5,FALSE),0)</f>
        <v>1.89</v>
      </c>
      <c r="I95" s="53">
        <f t="shared" si="6"/>
        <v>0</v>
      </c>
      <c r="J95" s="22">
        <f t="shared" si="5"/>
        <v>0</v>
      </c>
    </row>
    <row r="96" spans="1:10" x14ac:dyDescent="0.2">
      <c r="A96" s="64"/>
      <c r="B96" s="61" t="s">
        <v>100</v>
      </c>
      <c r="C96" s="56">
        <f>IFERROR(VLOOKUP(B96,Sheet2!A:D,3,FALSE),0)</f>
        <v>168.23</v>
      </c>
      <c r="D96" s="8"/>
      <c r="E96" s="57">
        <f t="shared" si="4"/>
        <v>0</v>
      </c>
      <c r="F96" s="58" t="s">
        <v>39</v>
      </c>
      <c r="G96" s="112" t="str">
        <f>IFERROR(VLOOKUP(B96,Sheet2!A:E,2,FALSE),0)</f>
        <v>6" 45 DEGREE ELBOW FASTPIPE  INDUSTRIAL customer will need to purchase separately (2) FI9002 to connect to pipe</v>
      </c>
      <c r="H96" s="52">
        <f>IFERROR(VLOOKUP(B96,Sheet2!A:E,5,FALSE),0)</f>
        <v>4.09</v>
      </c>
      <c r="I96" s="53">
        <f t="shared" si="6"/>
        <v>0</v>
      </c>
      <c r="J96" s="22">
        <f t="shared" si="5"/>
        <v>0</v>
      </c>
    </row>
    <row r="97" spans="1:10" x14ac:dyDescent="0.2">
      <c r="A97" s="64"/>
      <c r="B97" s="61"/>
      <c r="C97" s="56">
        <f>IFERROR(VLOOKUP(B97,Sheet2!A:D,3,FALSE),0)</f>
        <v>0</v>
      </c>
      <c r="D97" s="8"/>
      <c r="E97" s="57">
        <f t="shared" si="4"/>
        <v>0</v>
      </c>
      <c r="F97" s="58"/>
      <c r="G97" s="112">
        <f>IFERROR(VLOOKUP(B97,Sheet2!A:E,2,FALSE),0)</f>
        <v>0</v>
      </c>
      <c r="H97" s="52">
        <f>IFERROR(VLOOKUP(B97,Sheet2!A:E,5,FALSE),0)</f>
        <v>0</v>
      </c>
      <c r="I97" s="53">
        <f t="shared" si="6"/>
        <v>0</v>
      </c>
      <c r="J97" s="22">
        <f t="shared" si="5"/>
        <v>0</v>
      </c>
    </row>
    <row r="98" spans="1:10" ht="13.5" thickBot="1" x14ac:dyDescent="0.25">
      <c r="A98" s="90"/>
      <c r="B98" s="72"/>
      <c r="C98" s="73">
        <f>IFERROR(VLOOKUP(B98,Sheet2!A:D,3,FALSE),0)</f>
        <v>0</v>
      </c>
      <c r="D98" s="9"/>
      <c r="E98" s="74">
        <f t="shared" si="4"/>
        <v>0</v>
      </c>
      <c r="F98" s="75"/>
      <c r="G98" s="113">
        <f>IFERROR(VLOOKUP(B98,Sheet2!A:E,2,FALSE),0)</f>
        <v>0</v>
      </c>
      <c r="H98" s="52">
        <f>IFERROR(VLOOKUP(B98,Sheet2!A:E,5,FALSE),0)</f>
        <v>0</v>
      </c>
      <c r="I98" s="53">
        <f t="shared" si="6"/>
        <v>0</v>
      </c>
      <c r="J98" s="22">
        <f t="shared" si="5"/>
        <v>0</v>
      </c>
    </row>
    <row r="99" spans="1:10" ht="13.5" thickBot="1" x14ac:dyDescent="0.25">
      <c r="A99" s="46"/>
      <c r="B99" s="219" t="s">
        <v>101</v>
      </c>
      <c r="C99" s="220"/>
      <c r="D99" s="220"/>
      <c r="E99" s="220"/>
      <c r="F99" s="220"/>
      <c r="G99" s="221"/>
      <c r="H99" s="52">
        <f>IFERROR(VLOOKUP(B99,Sheet2!A:E,5,FALSE),0)</f>
        <v>0</v>
      </c>
      <c r="I99" s="53">
        <f t="shared" si="6"/>
        <v>0</v>
      </c>
      <c r="J99" s="22">
        <f t="shared" si="5"/>
        <v>0</v>
      </c>
    </row>
    <row r="100" spans="1:10" x14ac:dyDescent="0.2">
      <c r="A100" s="54"/>
      <c r="B100" s="65" t="s">
        <v>102</v>
      </c>
      <c r="C100" s="56">
        <f>IFERROR(VLOOKUP(B100,Sheet2!A:D,3,FALSE),0)</f>
        <v>28.73</v>
      </c>
      <c r="D100" s="7"/>
      <c r="E100" s="206">
        <f>C100*D100</f>
        <v>0</v>
      </c>
      <c r="F100" s="50" t="s">
        <v>20</v>
      </c>
      <c r="G100" s="94" t="str">
        <f>IFERROR(VLOOKUP(B100,Sheet2!A:E,2,FALSE),0)</f>
        <v>3/4" 90 DEGREE REDUCING ELBOW X 1/4" FEMALE NPT  (F1003-1/4") FASTPIPE</v>
      </c>
      <c r="H100" s="52">
        <f>IFERROR(VLOOKUP(B100,Sheet2!A:E,5,FALSE),0)</f>
        <v>0.54</v>
      </c>
      <c r="I100" s="53">
        <f t="shared" si="6"/>
        <v>0</v>
      </c>
      <c r="J100" s="22">
        <f t="shared" si="5"/>
        <v>0</v>
      </c>
    </row>
    <row r="101" spans="1:10" x14ac:dyDescent="0.2">
      <c r="A101" s="54"/>
      <c r="B101" s="61" t="s">
        <v>103</v>
      </c>
      <c r="C101" s="56">
        <f>IFERROR(VLOOKUP(B101,Sheet2!A:D,3,FALSE),0)</f>
        <v>29.99</v>
      </c>
      <c r="D101" s="8"/>
      <c r="E101" s="207">
        <f t="shared" ref="E101:E104" si="7">C101*D101</f>
        <v>0</v>
      </c>
      <c r="F101" s="58" t="s">
        <v>20</v>
      </c>
      <c r="G101" s="112" t="str">
        <f>IFERROR(VLOOKUP(B101,Sheet2!A:E,2,FALSE),0)</f>
        <v>3/4" 90 DEGREE REDUCING ELBOW X 1/2" FEMALE NPT  (F1003-1/2") FASTPIPE</v>
      </c>
      <c r="H101" s="52">
        <f>IFERROR(VLOOKUP(B101,Sheet2!A:E,5,FALSE),0)</f>
        <v>0.47</v>
      </c>
      <c r="I101" s="53">
        <f t="shared" si="6"/>
        <v>0</v>
      </c>
      <c r="J101" s="22">
        <f t="shared" si="5"/>
        <v>0</v>
      </c>
    </row>
    <row r="102" spans="1:10" x14ac:dyDescent="0.2">
      <c r="A102" s="54"/>
      <c r="B102" s="61" t="s">
        <v>104</v>
      </c>
      <c r="C102" s="56">
        <f>IFERROR(VLOOKUP(B102,Sheet2!A:D,3,FALSE),0)</f>
        <v>35.94</v>
      </c>
      <c r="D102" s="8"/>
      <c r="E102" s="207">
        <f t="shared" si="7"/>
        <v>0</v>
      </c>
      <c r="F102" s="58" t="s">
        <v>22</v>
      </c>
      <c r="G102" s="112" t="str">
        <f>IFERROR(VLOOKUP(B102,Sheet2!A:E,2,FALSE),0)</f>
        <v>1" 90 DEGREE REDUCING ELBOW X 1/4" FEMALE NPT  (F2003-1/4") FASTPIPE</v>
      </c>
      <c r="H102" s="52">
        <f>IFERROR(VLOOKUP(B102,Sheet2!A:E,5,FALSE),0)</f>
        <v>1</v>
      </c>
      <c r="I102" s="53">
        <f t="shared" si="6"/>
        <v>0</v>
      </c>
      <c r="J102" s="22">
        <f t="shared" si="5"/>
        <v>0</v>
      </c>
    </row>
    <row r="103" spans="1:10" x14ac:dyDescent="0.2">
      <c r="A103" s="54"/>
      <c r="B103" s="61" t="s">
        <v>105</v>
      </c>
      <c r="C103" s="56">
        <f>IFERROR(VLOOKUP(B103,Sheet2!A:D,3,FALSE),0)</f>
        <v>35.99</v>
      </c>
      <c r="D103" s="8"/>
      <c r="E103" s="207">
        <f t="shared" si="7"/>
        <v>0</v>
      </c>
      <c r="F103" s="58" t="s">
        <v>22</v>
      </c>
      <c r="G103" s="97" t="str">
        <f>IFERROR(VLOOKUP(B103,Sheet2!A:E,2,FALSE),0)</f>
        <v>1" 90 DEGREE REDUCING ELBOW X 1/2" FEMALE NPT  (F2003-1/2") FASTPIPE</v>
      </c>
      <c r="H103" s="52">
        <f>IFERROR(VLOOKUP(B103,Sheet2!A:E,5,FALSE),0)</f>
        <v>0.88</v>
      </c>
      <c r="I103" s="53">
        <f t="shared" si="6"/>
        <v>0</v>
      </c>
      <c r="J103" s="22">
        <f t="shared" si="5"/>
        <v>0</v>
      </c>
    </row>
    <row r="104" spans="1:10" ht="13.5" thickBot="1" x14ac:dyDescent="0.25">
      <c r="A104" s="62"/>
      <c r="B104" s="83" t="s">
        <v>106</v>
      </c>
      <c r="C104" s="56">
        <f>IFERROR(VLOOKUP(B104,Sheet2!A:D,3,FALSE),0)</f>
        <v>36.04</v>
      </c>
      <c r="D104" s="9"/>
      <c r="E104" s="208">
        <f t="shared" si="7"/>
        <v>0</v>
      </c>
      <c r="F104" s="86" t="s">
        <v>22</v>
      </c>
      <c r="G104" s="114" t="str">
        <f>IFERROR(VLOOKUP(B104,Sheet2!A:E,2,FALSE),0)</f>
        <v>1" 90 DEGREE REDUCING ELBOW X 3/4" FEMALE NPT  (F2003-3/4") FASTPIPE</v>
      </c>
      <c r="H104" s="52">
        <f>IFERROR(VLOOKUP(B104,Sheet2!A:E,5,FALSE),0)</f>
        <v>0.88</v>
      </c>
      <c r="I104" s="53">
        <f t="shared" si="6"/>
        <v>0</v>
      </c>
      <c r="J104" s="22">
        <f t="shared" si="5"/>
        <v>0</v>
      </c>
    </row>
    <row r="105" spans="1:10" ht="13.5" thickBot="1" x14ac:dyDescent="0.25">
      <c r="A105" s="64"/>
      <c r="B105" s="92"/>
      <c r="C105" s="80"/>
      <c r="D105" s="4"/>
      <c r="E105" s="80">
        <v>0</v>
      </c>
      <c r="F105" s="81"/>
      <c r="G105" s="115" t="s">
        <v>107</v>
      </c>
      <c r="H105" s="52">
        <f>IFERROR(VLOOKUP(B105,Sheet2!A:E,5,FALSE),0)</f>
        <v>0</v>
      </c>
      <c r="I105" s="53">
        <f t="shared" si="6"/>
        <v>0</v>
      </c>
      <c r="J105" s="22">
        <f t="shared" si="5"/>
        <v>0</v>
      </c>
    </row>
    <row r="106" spans="1:10" x14ac:dyDescent="0.2">
      <c r="A106" s="54"/>
      <c r="B106" s="116" t="s">
        <v>108</v>
      </c>
      <c r="C106" s="56">
        <f>IFERROR(VLOOKUP(B106,Sheet2!A:D,3,FALSE),0)</f>
        <v>18.02</v>
      </c>
      <c r="D106" s="7"/>
      <c r="E106" s="96">
        <f>C106*D106</f>
        <v>0</v>
      </c>
      <c r="F106" s="104" t="s">
        <v>20</v>
      </c>
      <c r="G106" s="117" t="str">
        <f>IFERROR(VLOOKUP(B106,Sheet2!A:E,2,FALSE),0)</f>
        <v>3/4" EQUAL TEE FASTPIPE</v>
      </c>
      <c r="H106" s="52">
        <f>IFERROR(VLOOKUP(B106,Sheet2!A:E,5,FALSE),0)</f>
        <v>0.28000000000000003</v>
      </c>
      <c r="I106" s="53">
        <f t="shared" si="6"/>
        <v>0</v>
      </c>
      <c r="J106" s="22">
        <f t="shared" si="5"/>
        <v>0</v>
      </c>
    </row>
    <row r="107" spans="1:10" x14ac:dyDescent="0.2">
      <c r="A107" s="54"/>
      <c r="B107" s="61" t="s">
        <v>109</v>
      </c>
      <c r="C107" s="56">
        <f>IFERROR(VLOOKUP(B107,Sheet2!A:D,3,FALSE),0)</f>
        <v>26.43</v>
      </c>
      <c r="D107" s="8"/>
      <c r="E107" s="96">
        <f t="shared" ref="E107:E109" si="8">C107*D107</f>
        <v>0</v>
      </c>
      <c r="F107" s="58" t="s">
        <v>22</v>
      </c>
      <c r="G107" s="97" t="str">
        <f>IFERROR(VLOOKUP(B107,Sheet2!A:E,2,FALSE),0)</f>
        <v>1" EQUAL TEE FASTPIPE</v>
      </c>
      <c r="H107" s="52">
        <f>IFERROR(VLOOKUP(B107,Sheet2!A:E,5,FALSE),0)</f>
        <v>0.5</v>
      </c>
      <c r="I107" s="53">
        <f t="shared" si="6"/>
        <v>0</v>
      </c>
      <c r="J107" s="22">
        <f t="shared" si="5"/>
        <v>0</v>
      </c>
    </row>
    <row r="108" spans="1:10" x14ac:dyDescent="0.2">
      <c r="A108" s="54"/>
      <c r="B108" s="61" t="s">
        <v>110</v>
      </c>
      <c r="C108" s="56">
        <f>IFERROR(VLOOKUP(B108,Sheet2!A:D,3,FALSE),0)</f>
        <v>52.87</v>
      </c>
      <c r="D108" s="8"/>
      <c r="E108" s="96">
        <f t="shared" si="8"/>
        <v>0</v>
      </c>
      <c r="F108" s="58" t="s">
        <v>24</v>
      </c>
      <c r="G108" s="97" t="str">
        <f>IFERROR(VLOOKUP(B108,Sheet2!A:E,2,FALSE),0)</f>
        <v>1-1/2" EQUAL TEE FASTPIPE</v>
      </c>
      <c r="H108" s="52">
        <f>IFERROR(VLOOKUP(B108,Sheet2!A:E,5,FALSE),0)</f>
        <v>1.78</v>
      </c>
      <c r="I108" s="53">
        <f t="shared" si="6"/>
        <v>0</v>
      </c>
      <c r="J108" s="22">
        <f t="shared" si="5"/>
        <v>0</v>
      </c>
    </row>
    <row r="109" spans="1:10" ht="13.5" thickBot="1" x14ac:dyDescent="0.25">
      <c r="A109" s="62"/>
      <c r="B109" s="72" t="s">
        <v>111</v>
      </c>
      <c r="C109" s="56">
        <f>IFERROR(VLOOKUP(B109,Sheet2!A:D,3,FALSE),0)</f>
        <v>66.09</v>
      </c>
      <c r="D109" s="9"/>
      <c r="E109" s="96">
        <f t="shared" si="8"/>
        <v>0</v>
      </c>
      <c r="F109" s="75" t="s">
        <v>26</v>
      </c>
      <c r="G109" s="99" t="str">
        <f>IFERROR(VLOOKUP(B109,Sheet2!A:E,2,FALSE),0)</f>
        <v>2" EQUAL TEE FASTPIPE</v>
      </c>
      <c r="H109" s="52">
        <f>IFERROR(VLOOKUP(B109,Sheet2!A:E,5,FALSE),0)</f>
        <v>3.59</v>
      </c>
      <c r="I109" s="53">
        <f t="shared" si="6"/>
        <v>0</v>
      </c>
      <c r="J109" s="22">
        <f t="shared" si="5"/>
        <v>0</v>
      </c>
    </row>
    <row r="110" spans="1:10" x14ac:dyDescent="0.2">
      <c r="A110" s="46"/>
      <c r="B110" s="65"/>
      <c r="C110" s="48">
        <f>IFERROR(VLOOKUP(B110,Sheet2!A:D,3,FALSE),0)</f>
        <v>0</v>
      </c>
      <c r="D110" s="7"/>
      <c r="E110" s="49">
        <v>0</v>
      </c>
      <c r="F110" s="50"/>
      <c r="G110" s="100">
        <f>IFERROR(VLOOKUP(B110,Sheet2!A:E,2,FALSE),0)</f>
        <v>0</v>
      </c>
      <c r="H110" s="52">
        <f>IFERROR(VLOOKUP(B110,Sheet2!A:E,5,FALSE),0)</f>
        <v>0</v>
      </c>
      <c r="I110" s="53">
        <f t="shared" si="6"/>
        <v>0</v>
      </c>
      <c r="J110" s="22">
        <f t="shared" si="5"/>
        <v>0</v>
      </c>
    </row>
    <row r="111" spans="1:10" x14ac:dyDescent="0.2">
      <c r="A111" s="54"/>
      <c r="B111" s="61"/>
      <c r="C111" s="56">
        <f>IFERROR(VLOOKUP(B111,Sheet2!A:D,3,FALSE),0)</f>
        <v>0</v>
      </c>
      <c r="D111" s="8"/>
      <c r="E111" s="96">
        <v>0</v>
      </c>
      <c r="F111" s="58"/>
      <c r="G111" s="97">
        <f>IFERROR(VLOOKUP(B111,Sheet2!A:E,2,FALSE),0)</f>
        <v>0</v>
      </c>
      <c r="H111" s="52">
        <f>IFERROR(VLOOKUP(B111,Sheet2!A:E,5,FALSE),0)</f>
        <v>0</v>
      </c>
      <c r="I111" s="53">
        <f t="shared" si="6"/>
        <v>0</v>
      </c>
      <c r="J111" s="22">
        <f t="shared" si="5"/>
        <v>0</v>
      </c>
    </row>
    <row r="112" spans="1:10" x14ac:dyDescent="0.2">
      <c r="A112" s="54"/>
      <c r="B112" s="61" t="s">
        <v>112</v>
      </c>
      <c r="C112" s="56">
        <f>IFERROR(VLOOKUP(B112,Sheet2!A:D,3,FALSE),0)</f>
        <v>139.38999999999999</v>
      </c>
      <c r="D112" s="8"/>
      <c r="E112" s="96">
        <f>C112*D112</f>
        <v>0</v>
      </c>
      <c r="F112" s="58" t="s">
        <v>28</v>
      </c>
      <c r="G112" s="97" t="str">
        <f>IFERROR(VLOOKUP(B112,Sheet2!A:E,2,FALSE),0)</f>
        <v>3" EQUAL TEE FASTPIPE INDUSTRIAL</v>
      </c>
      <c r="H112" s="52">
        <f>IFERROR(VLOOKUP(B112,Sheet2!A:E,5,FALSE),0)</f>
        <v>7.3</v>
      </c>
      <c r="I112" s="53">
        <f t="shared" si="6"/>
        <v>0</v>
      </c>
      <c r="J112" s="22">
        <f t="shared" si="5"/>
        <v>0</v>
      </c>
    </row>
    <row r="113" spans="1:10" x14ac:dyDescent="0.2">
      <c r="A113" s="54"/>
      <c r="B113" s="61"/>
      <c r="C113" s="56">
        <f>IFERROR(VLOOKUP(B113,Sheet2!A:D,3,FALSE),0)</f>
        <v>0</v>
      </c>
      <c r="D113" s="8"/>
      <c r="E113" s="96">
        <v>0</v>
      </c>
      <c r="F113" s="58"/>
      <c r="G113" s="97">
        <f>IFERROR(VLOOKUP(B113,Sheet2!A:E,2,FALSE),0)</f>
        <v>0</v>
      </c>
      <c r="H113" s="52">
        <f>IFERROR(VLOOKUP(B113,Sheet2!A:E,5,FALSE),0)</f>
        <v>0</v>
      </c>
      <c r="I113" s="53">
        <f t="shared" si="6"/>
        <v>0</v>
      </c>
      <c r="J113" s="22">
        <f t="shared" si="5"/>
        <v>0</v>
      </c>
    </row>
    <row r="114" spans="1:10" ht="13.5" thickBot="1" x14ac:dyDescent="0.25">
      <c r="A114" s="62"/>
      <c r="B114" s="118"/>
      <c r="C114" s="119">
        <f>IFERROR(VLOOKUP(B114,Sheet2!A:D,3,FALSE),0)</f>
        <v>0</v>
      </c>
      <c r="D114" s="17"/>
      <c r="E114" s="98">
        <v>0</v>
      </c>
      <c r="F114" s="120"/>
      <c r="G114" s="99">
        <f>IFERROR(VLOOKUP(B114,Sheet2!A:E,2,FALSE),0)</f>
        <v>0</v>
      </c>
      <c r="H114" s="52">
        <f>IFERROR(VLOOKUP(B114,Sheet2!A:E,5,FALSE),0)</f>
        <v>0</v>
      </c>
      <c r="I114" s="53">
        <f t="shared" si="6"/>
        <v>0</v>
      </c>
      <c r="J114" s="22">
        <f t="shared" si="5"/>
        <v>0</v>
      </c>
    </row>
    <row r="115" spans="1:10" x14ac:dyDescent="0.2">
      <c r="A115" s="46"/>
      <c r="B115" s="168"/>
      <c r="C115" s="121">
        <f>IFERROR(VLOOKUP(B115,Sheet2!A:D,3,FALSE),0)</f>
        <v>0</v>
      </c>
      <c r="D115" s="18"/>
      <c r="E115" s="96">
        <f>C115*D115</f>
        <v>0</v>
      </c>
      <c r="F115" s="25"/>
      <c r="G115" s="100">
        <f>IFERROR(VLOOKUP(B115,Sheet2!A:E,2,FALSE),0)</f>
        <v>0</v>
      </c>
      <c r="H115" s="52">
        <f>IFERROR(VLOOKUP(B115,Sheet2!A:E,5,FALSE),0)</f>
        <v>0</v>
      </c>
      <c r="I115" s="53">
        <f t="shared" si="6"/>
        <v>0</v>
      </c>
      <c r="J115" s="22">
        <f t="shared" si="5"/>
        <v>0</v>
      </c>
    </row>
    <row r="116" spans="1:10" x14ac:dyDescent="0.2">
      <c r="A116" s="54"/>
      <c r="B116" s="107" t="s">
        <v>113</v>
      </c>
      <c r="C116" s="56">
        <f>IFERROR(VLOOKUP(B116,Sheet2!A:D,3,FALSE),0)</f>
        <v>108.14</v>
      </c>
      <c r="D116" s="8"/>
      <c r="E116" s="96">
        <f>C116*D116</f>
        <v>0</v>
      </c>
      <c r="F116" s="58" t="s">
        <v>37</v>
      </c>
      <c r="G116" s="97" t="str">
        <f>IFERROR(VLOOKUP(B116,Sheet2!A:E,2,FALSE),0)</f>
        <v>4" EQUAL TEE FASTPIPE  INDUSTRIAL customer will need to purchase separately (3) FI8002 to connect to pipe</v>
      </c>
      <c r="H116" s="52">
        <f>IFERROR(VLOOKUP(B116,Sheet2!A:E,5,FALSE),0)</f>
        <v>3.29</v>
      </c>
      <c r="I116" s="53">
        <f t="shared" si="6"/>
        <v>0</v>
      </c>
      <c r="J116" s="22">
        <f t="shared" si="5"/>
        <v>0</v>
      </c>
    </row>
    <row r="117" spans="1:10" x14ac:dyDescent="0.2">
      <c r="A117" s="54"/>
      <c r="B117" s="107" t="s">
        <v>114</v>
      </c>
      <c r="C117" s="56">
        <f>IFERROR(VLOOKUP(B117,Sheet2!A:D,3,FALSE),0)</f>
        <v>240.33</v>
      </c>
      <c r="D117" s="8"/>
      <c r="E117" s="96">
        <f t="shared" ref="E117:E118" si="9">C117*D117</f>
        <v>0</v>
      </c>
      <c r="F117" s="58" t="s">
        <v>39</v>
      </c>
      <c r="G117" s="97" t="str">
        <f>IFERROR(VLOOKUP(B117,Sheet2!A:E,2,FALSE),0)</f>
        <v>6" EQUAL TEE FASTPIPE  INDUSTRIAL customer will need to purchase separately (3) FI9002 to connect to pipe</v>
      </c>
      <c r="H117" s="52">
        <f>IFERROR(VLOOKUP(B117,Sheet2!A:E,5,FALSE),0)</f>
        <v>7.24</v>
      </c>
      <c r="I117" s="53">
        <f t="shared" si="6"/>
        <v>0</v>
      </c>
      <c r="J117" s="22">
        <f t="shared" si="5"/>
        <v>0</v>
      </c>
    </row>
    <row r="118" spans="1:10" ht="13.5" thickBot="1" x14ac:dyDescent="0.25">
      <c r="A118" s="54"/>
      <c r="B118" s="136"/>
      <c r="C118" s="73">
        <f>IFERROR(VLOOKUP(B118,Sheet2!A:D,3,FALSE),0)</f>
        <v>0</v>
      </c>
      <c r="D118" s="9"/>
      <c r="E118" s="96">
        <f t="shared" si="9"/>
        <v>0</v>
      </c>
      <c r="F118" s="75"/>
      <c r="G118" s="113">
        <f>IFERROR(VLOOKUP(B118,Sheet2!A:E,2,FALSE),0)</f>
        <v>0</v>
      </c>
      <c r="H118" s="127">
        <f>IFERROR(VLOOKUP(B118,Sheet2!A:E,5,FALSE),0)</f>
        <v>0</v>
      </c>
      <c r="I118" s="53">
        <f t="shared" si="6"/>
        <v>0</v>
      </c>
      <c r="J118" s="22">
        <f t="shared" si="5"/>
        <v>0</v>
      </c>
    </row>
    <row r="119" spans="1:10" ht="13.5" thickBot="1" x14ac:dyDescent="0.25">
      <c r="A119" s="62"/>
      <c r="C119" s="123"/>
      <c r="D119" s="174"/>
      <c r="E119" s="123">
        <v>0</v>
      </c>
      <c r="G119" s="165" t="s">
        <v>115</v>
      </c>
      <c r="H119" s="27">
        <f>IFERROR(VLOOKUP(B119,Sheet2!A:E,5,FALSE),0)</f>
        <v>0</v>
      </c>
      <c r="I119" s="53">
        <f t="shared" si="6"/>
        <v>0</v>
      </c>
      <c r="J119" s="22">
        <f t="shared" si="5"/>
        <v>0</v>
      </c>
    </row>
    <row r="120" spans="1:10" x14ac:dyDescent="0.2">
      <c r="A120" s="46"/>
      <c r="B120" s="65" t="s">
        <v>116</v>
      </c>
      <c r="C120" s="56">
        <f>IFERROR(VLOOKUP(B120,Sheet2!A:D,3,FALSE),0)</f>
        <v>19.22</v>
      </c>
      <c r="D120" s="7"/>
      <c r="E120" s="206">
        <f>C120*D120</f>
        <v>0</v>
      </c>
      <c r="F120" s="50" t="s">
        <v>20</v>
      </c>
      <c r="G120" s="100" t="str">
        <f>IFERROR(VLOOKUP(B120,Sheet2!A:E,2,FALSE),0)</f>
        <v>3/4" CROSS FITTING FASTPIPE</v>
      </c>
      <c r="H120" s="52">
        <f>IFERROR(VLOOKUP(B120,Sheet2!A:E,5,FALSE),0)</f>
        <v>0.4</v>
      </c>
      <c r="I120" s="53">
        <f t="shared" si="6"/>
        <v>0</v>
      </c>
      <c r="J120" s="22">
        <f t="shared" si="5"/>
        <v>0</v>
      </c>
    </row>
    <row r="121" spans="1:10" x14ac:dyDescent="0.2">
      <c r="A121" s="54"/>
      <c r="B121" s="61" t="s">
        <v>117</v>
      </c>
      <c r="C121" s="56">
        <f>IFERROR(VLOOKUP(B121,Sheet2!A:D,3,FALSE),0)</f>
        <v>30.03</v>
      </c>
      <c r="D121" s="8"/>
      <c r="E121" s="207">
        <f t="shared" ref="E121:E123" si="10">C121*D121</f>
        <v>0</v>
      </c>
      <c r="F121" s="58" t="s">
        <v>22</v>
      </c>
      <c r="G121" s="97" t="str">
        <f>IFERROR(VLOOKUP(B121,Sheet2!A:E,2,FALSE),0)</f>
        <v>1" CROSS FITTING FASTPIPE</v>
      </c>
      <c r="H121" s="52">
        <f>IFERROR(VLOOKUP(B121,Sheet2!A:E,5,FALSE),0)</f>
        <v>0.7</v>
      </c>
      <c r="I121" s="53">
        <f t="shared" si="6"/>
        <v>0</v>
      </c>
      <c r="J121" s="22">
        <f t="shared" si="5"/>
        <v>0</v>
      </c>
    </row>
    <row r="122" spans="1:10" x14ac:dyDescent="0.2">
      <c r="A122" s="54"/>
      <c r="B122" s="61" t="s">
        <v>118</v>
      </c>
      <c r="C122" s="56">
        <f>IFERROR(VLOOKUP(B122,Sheet2!A:D,3,FALSE),0)</f>
        <v>60.07</v>
      </c>
      <c r="D122" s="8"/>
      <c r="E122" s="207">
        <f t="shared" si="10"/>
        <v>0</v>
      </c>
      <c r="F122" s="58" t="s">
        <v>24</v>
      </c>
      <c r="G122" s="97" t="str">
        <f>IFERROR(VLOOKUP(B122,Sheet2!A:E,2,FALSE),0)</f>
        <v>1-1/2" CROSS FITTING FASTPIPE</v>
      </c>
      <c r="H122" s="52">
        <f>IFERROR(VLOOKUP(B122,Sheet2!A:E,5,FALSE),0)</f>
        <v>2.4</v>
      </c>
      <c r="I122" s="53">
        <f t="shared" si="6"/>
        <v>0</v>
      </c>
      <c r="J122" s="22">
        <f t="shared" si="5"/>
        <v>0</v>
      </c>
    </row>
    <row r="123" spans="1:10" ht="13.5" thickBot="1" x14ac:dyDescent="0.25">
      <c r="A123" s="54"/>
      <c r="B123" s="72" t="s">
        <v>119</v>
      </c>
      <c r="C123" s="56">
        <f>IFERROR(VLOOKUP(B123,Sheet2!A:D,3,FALSE),0)</f>
        <v>78.099999999999994</v>
      </c>
      <c r="D123" s="9"/>
      <c r="E123" s="207">
        <f t="shared" si="10"/>
        <v>0</v>
      </c>
      <c r="F123" s="75" t="s">
        <v>26</v>
      </c>
      <c r="G123" s="99" t="str">
        <f>IFERROR(VLOOKUP(B123,Sheet2!A:E,2,FALSE),0)</f>
        <v>2" CROSS FITTING FASTPIPE</v>
      </c>
      <c r="H123" s="52">
        <f>IFERROR(VLOOKUP(B123,Sheet2!A:E,5,FALSE),0)</f>
        <v>5</v>
      </c>
      <c r="I123" s="53">
        <f t="shared" si="6"/>
        <v>0</v>
      </c>
      <c r="J123" s="22">
        <f t="shared" si="5"/>
        <v>0</v>
      </c>
    </row>
    <row r="124" spans="1:10" ht="13.5" thickBot="1" x14ac:dyDescent="0.25">
      <c r="A124" s="62"/>
      <c r="B124" s="122"/>
      <c r="C124" s="123"/>
      <c r="D124" s="174"/>
      <c r="E124" s="123"/>
      <c r="G124" s="167" t="s">
        <v>120</v>
      </c>
      <c r="H124" s="27">
        <f>IFERROR(VLOOKUP(B124,Sheet2!A:E,5,FALSE),0)</f>
        <v>0</v>
      </c>
      <c r="I124" s="53">
        <f t="shared" si="6"/>
        <v>0</v>
      </c>
      <c r="J124" s="22">
        <f t="shared" si="5"/>
        <v>0</v>
      </c>
    </row>
    <row r="125" spans="1:10" x14ac:dyDescent="0.2">
      <c r="A125" s="64"/>
      <c r="B125" s="65" t="s">
        <v>121</v>
      </c>
      <c r="C125" s="56">
        <f>IFERROR(VLOOKUP(B125,Sheet2!A:D,3,FALSE),0)</f>
        <v>60.07</v>
      </c>
      <c r="D125" s="7"/>
      <c r="E125" s="206">
        <f>C125*D125</f>
        <v>0</v>
      </c>
      <c r="F125" s="50" t="s">
        <v>37</v>
      </c>
      <c r="G125" s="94" t="str">
        <f>IFERROR(VLOOKUP(B125,Sheet2!A:E,2,FALSE),0)</f>
        <v>4" UNION PLUG X 2" FEMALE NPT FASTPIPE INDUSTRIAL customer will need to purchase separately (1) FI8002 to connect to pipe</v>
      </c>
      <c r="H125" s="95">
        <f>IFERROR(VLOOKUP(B125,Sheet2!A:E,5,FALSE),0)</f>
        <v>2</v>
      </c>
      <c r="I125" s="53">
        <f t="shared" si="6"/>
        <v>0</v>
      </c>
      <c r="J125" s="22">
        <f t="shared" si="5"/>
        <v>0</v>
      </c>
    </row>
    <row r="126" spans="1:10" x14ac:dyDescent="0.2">
      <c r="A126" s="64"/>
      <c r="B126" s="61" t="s">
        <v>122</v>
      </c>
      <c r="C126" s="56">
        <f>IFERROR(VLOOKUP(B126,Sheet2!A:D,3,FALSE),0)</f>
        <v>61.28</v>
      </c>
      <c r="D126" s="8"/>
      <c r="E126" s="207">
        <f t="shared" ref="E126:E129" si="11">C126*D126</f>
        <v>0</v>
      </c>
      <c r="F126" s="58" t="s">
        <v>37</v>
      </c>
      <c r="G126" s="112" t="str">
        <f>IFERROR(VLOOKUP(B126,Sheet2!A:E,2,FALSE),0)</f>
        <v>4" UNION PLUG X 3" FEMALE NPT FASTPIPE INDUSTRIAL customer will need to purchase separately (1) FI8002 to connect to pipe</v>
      </c>
      <c r="H126" s="52">
        <f>IFERROR(VLOOKUP(B126,Sheet2!A:E,5,FALSE),0)</f>
        <v>1.9</v>
      </c>
      <c r="I126" s="53">
        <f t="shared" si="6"/>
        <v>0</v>
      </c>
      <c r="J126" s="22">
        <f t="shared" si="5"/>
        <v>0</v>
      </c>
    </row>
    <row r="127" spans="1:10" x14ac:dyDescent="0.2">
      <c r="A127" s="64"/>
      <c r="B127" s="61"/>
      <c r="C127" s="56">
        <f>IFERROR(VLOOKUP(B127,Sheet2!A:D,3,FALSE),0)</f>
        <v>0</v>
      </c>
      <c r="D127" s="8"/>
      <c r="E127" s="207">
        <f t="shared" si="11"/>
        <v>0</v>
      </c>
      <c r="F127" s="58"/>
      <c r="G127" s="112">
        <f>IFERROR(VLOOKUP(B127,Sheet2!A:E,2,FALSE),0)</f>
        <v>0</v>
      </c>
      <c r="H127" s="52">
        <f>IFERROR(VLOOKUP(B127,Sheet2!A:E,5,FALSE),0)</f>
        <v>0</v>
      </c>
      <c r="I127" s="53">
        <f t="shared" si="6"/>
        <v>0</v>
      </c>
      <c r="J127" s="22">
        <f t="shared" si="5"/>
        <v>0</v>
      </c>
    </row>
    <row r="128" spans="1:10" x14ac:dyDescent="0.2">
      <c r="A128" s="64"/>
      <c r="B128" s="61" t="s">
        <v>123</v>
      </c>
      <c r="C128" s="56">
        <f>IFERROR(VLOOKUP(B128,Sheet2!A:D,3,FALSE),0)</f>
        <v>120.16</v>
      </c>
      <c r="D128" s="8"/>
      <c r="E128" s="207">
        <f t="shared" si="11"/>
        <v>0</v>
      </c>
      <c r="F128" s="58" t="s">
        <v>39</v>
      </c>
      <c r="G128" s="112" t="str">
        <f>IFERROR(VLOOKUP(B128,Sheet2!A:E,2,FALSE),0)</f>
        <v>6" UNION PLUG X 2" FEMALE NPT FASTPIPE INDUSTRIAL customer will need to purchase separately (1) FI9002 to connect to pipe</v>
      </c>
      <c r="H128" s="52">
        <f>IFERROR(VLOOKUP(B128,Sheet2!A:E,5,FALSE),0)</f>
        <v>4</v>
      </c>
      <c r="I128" s="53">
        <f t="shared" si="6"/>
        <v>0</v>
      </c>
      <c r="J128" s="22">
        <f t="shared" si="5"/>
        <v>0</v>
      </c>
    </row>
    <row r="129" spans="1:10" ht="13.5" thickBot="1" x14ac:dyDescent="0.25">
      <c r="A129" s="90"/>
      <c r="B129" s="72" t="s">
        <v>124</v>
      </c>
      <c r="C129" s="56">
        <f>IFERROR(VLOOKUP(B129,Sheet2!A:D,3,FALSE),0)</f>
        <v>122.57</v>
      </c>
      <c r="D129" s="9"/>
      <c r="E129" s="208">
        <f t="shared" si="11"/>
        <v>0</v>
      </c>
      <c r="F129" s="75" t="s">
        <v>39</v>
      </c>
      <c r="G129" s="99" t="str">
        <f>IFERROR(VLOOKUP(B129,Sheet2!A:E,2,FALSE),0)</f>
        <v>6" UNION PLUG X 3"  FEMALE NPT FASTPIPE INDUSTRIAL customer will need to purchase separately (1) FI9002 to connect to pipe</v>
      </c>
      <c r="H129" s="52">
        <f>IFERROR(VLOOKUP(B129,Sheet2!A:E,5,FALSE),0)</f>
        <v>3.5</v>
      </c>
      <c r="I129" s="53">
        <f t="shared" si="6"/>
        <v>0</v>
      </c>
      <c r="J129" s="22">
        <f t="shared" si="5"/>
        <v>0</v>
      </c>
    </row>
    <row r="130" spans="1:10" ht="13.5" thickBot="1" x14ac:dyDescent="0.25">
      <c r="A130" s="46"/>
      <c r="B130" s="223" t="s">
        <v>125</v>
      </c>
      <c r="C130" s="217"/>
      <c r="D130" s="217"/>
      <c r="E130" s="217"/>
      <c r="F130" s="217"/>
      <c r="G130" s="218"/>
      <c r="H130" s="52">
        <f>IFERROR(VLOOKUP(B130,Sheet2!A:E,5,FALSE),0)</f>
        <v>0</v>
      </c>
      <c r="I130" s="53">
        <f t="shared" si="6"/>
        <v>0</v>
      </c>
      <c r="J130" s="22">
        <f t="shared" si="5"/>
        <v>0</v>
      </c>
    </row>
    <row r="131" spans="1:10" x14ac:dyDescent="0.2">
      <c r="A131" s="54"/>
      <c r="B131" s="102" t="s">
        <v>126</v>
      </c>
      <c r="C131" s="103">
        <f>IFERROR(VLOOKUP(B131,Sheet2!A:D,3,FALSE),0)</f>
        <v>26.43</v>
      </c>
      <c r="D131" s="16"/>
      <c r="E131" s="96">
        <f>C131*D131</f>
        <v>0</v>
      </c>
      <c r="F131" s="104" t="s">
        <v>22</v>
      </c>
      <c r="G131" s="105" t="str">
        <f>IFERROR(VLOOKUP(B131,Sheet2!A:E,2,FALSE),0)</f>
        <v>1" REDUCTION TEE X 3/4" FASTPIPE</v>
      </c>
      <c r="H131" s="106">
        <f>IFERROR(VLOOKUP(B131,Sheet2!A:E,5,FALSE),0)</f>
        <v>0.44</v>
      </c>
      <c r="I131" s="53">
        <f t="shared" si="6"/>
        <v>0</v>
      </c>
      <c r="J131" s="22">
        <f t="shared" si="5"/>
        <v>0</v>
      </c>
    </row>
    <row r="132" spans="1:10" x14ac:dyDescent="0.2">
      <c r="A132" s="54"/>
      <c r="B132" s="107" t="s">
        <v>127</v>
      </c>
      <c r="C132" s="56">
        <f>IFERROR(VLOOKUP(B132,Sheet2!A:D,3,FALSE),0)</f>
        <v>50.46</v>
      </c>
      <c r="D132" s="8"/>
      <c r="E132" s="96">
        <f t="shared" ref="E132:E135" si="12">C132*D132</f>
        <v>0</v>
      </c>
      <c r="F132" s="58" t="s">
        <v>24</v>
      </c>
      <c r="G132" s="108" t="str">
        <f>IFERROR(VLOOKUP(B132,Sheet2!A:E,2,FALSE),0)</f>
        <v>1-1/2" REDUCTION TEE X  3/4" FASTPIPE</v>
      </c>
      <c r="H132" s="106">
        <f>IFERROR(VLOOKUP(B132,Sheet2!A:E,5,FALSE),0)</f>
        <v>1.4</v>
      </c>
      <c r="I132" s="53">
        <f t="shared" si="6"/>
        <v>0</v>
      </c>
      <c r="J132" s="22">
        <f t="shared" si="5"/>
        <v>0</v>
      </c>
    </row>
    <row r="133" spans="1:10" x14ac:dyDescent="0.2">
      <c r="A133" s="54"/>
      <c r="B133" s="107" t="s">
        <v>128</v>
      </c>
      <c r="C133" s="56">
        <f>IFERROR(VLOOKUP(B133,Sheet2!A:D,3,FALSE),0)</f>
        <v>51.66</v>
      </c>
      <c r="D133" s="8"/>
      <c r="E133" s="96">
        <f t="shared" si="12"/>
        <v>0</v>
      </c>
      <c r="F133" s="58" t="s">
        <v>24</v>
      </c>
      <c r="G133" s="108" t="str">
        <f>IFERROR(VLOOKUP(B133,Sheet2!A:E,2,FALSE),0)</f>
        <v>1-1/2" REDUCTION TEE X 1" FASTPIPE</v>
      </c>
      <c r="H133" s="106">
        <f>IFERROR(VLOOKUP(B133,Sheet2!A:E,5,FALSE),0)</f>
        <v>1.45</v>
      </c>
      <c r="I133" s="53">
        <f t="shared" si="6"/>
        <v>0</v>
      </c>
      <c r="J133" s="22">
        <f t="shared" si="5"/>
        <v>0</v>
      </c>
    </row>
    <row r="134" spans="1:10" x14ac:dyDescent="0.2">
      <c r="A134" s="54"/>
      <c r="B134" s="107" t="s">
        <v>129</v>
      </c>
      <c r="C134" s="56">
        <f>IFERROR(VLOOKUP(B134,Sheet2!A:D,3,FALSE),0)</f>
        <v>64.88</v>
      </c>
      <c r="D134" s="8"/>
      <c r="E134" s="96">
        <f t="shared" si="12"/>
        <v>0</v>
      </c>
      <c r="F134" s="58" t="s">
        <v>26</v>
      </c>
      <c r="G134" s="108" t="str">
        <f>IFERROR(VLOOKUP(B134,Sheet2!A:E,2,FALSE),0)</f>
        <v>2" REDUCTION TEE X  3/4" FASTPIPE</v>
      </c>
      <c r="H134" s="106">
        <f>IFERROR(VLOOKUP(B134,Sheet2!A:E,5,FALSE),0)</f>
        <v>2.5</v>
      </c>
      <c r="I134" s="53">
        <f t="shared" si="6"/>
        <v>0</v>
      </c>
      <c r="J134" s="22">
        <f t="shared" si="5"/>
        <v>0</v>
      </c>
    </row>
    <row r="135" spans="1:10" ht="13.5" thickBot="1" x14ac:dyDescent="0.25">
      <c r="A135" s="62"/>
      <c r="B135" s="109" t="s">
        <v>130</v>
      </c>
      <c r="C135" s="84">
        <f>IFERROR(VLOOKUP(B135,Sheet2!A:D,3,FALSE),0)</f>
        <v>66.09</v>
      </c>
      <c r="D135" s="10"/>
      <c r="E135" s="96">
        <f t="shared" si="12"/>
        <v>0</v>
      </c>
      <c r="F135" s="86" t="s">
        <v>26</v>
      </c>
      <c r="G135" s="124" t="str">
        <f>IFERROR(VLOOKUP(B135,Sheet2!A:E,2,FALSE),0)</f>
        <v>2" REDUCTION TEE X 1" FASTPIPE</v>
      </c>
      <c r="H135" s="106">
        <f>IFERROR(VLOOKUP(B135,Sheet2!A:E,5,FALSE),0)</f>
        <v>2.5</v>
      </c>
      <c r="I135" s="53">
        <f t="shared" si="6"/>
        <v>0</v>
      </c>
      <c r="J135" s="22">
        <f t="shared" ref="J135:J198" si="13">D135*C135</f>
        <v>0</v>
      </c>
    </row>
    <row r="136" spans="1:10" ht="13.5" thickBot="1" x14ac:dyDescent="0.25">
      <c r="A136" s="46"/>
      <c r="B136" s="224" t="s">
        <v>131</v>
      </c>
      <c r="C136" s="217"/>
      <c r="D136" s="217"/>
      <c r="E136" s="217"/>
      <c r="F136" s="217"/>
      <c r="G136" s="218"/>
      <c r="H136" s="52">
        <f>IFERROR(VLOOKUP(B136,Sheet2!A:E,5,FALSE),0)</f>
        <v>0</v>
      </c>
      <c r="I136" s="53">
        <f t="shared" ref="I136:I199" si="14">H136*D136</f>
        <v>0</v>
      </c>
      <c r="J136" s="22">
        <f t="shared" si="13"/>
        <v>0</v>
      </c>
    </row>
    <row r="137" spans="1:10" x14ac:dyDescent="0.2">
      <c r="A137" s="54"/>
      <c r="B137" s="65" t="s">
        <v>132</v>
      </c>
      <c r="C137" s="48">
        <f>IFERROR(VLOOKUP(B137,Sheet2!A:D,3,FALSE),0)</f>
        <v>32.340000000000003</v>
      </c>
      <c r="D137" s="7"/>
      <c r="E137" s="49">
        <f t="shared" ref="E137:E150" si="15">C137*D137</f>
        <v>0</v>
      </c>
      <c r="F137" s="50" t="s">
        <v>20</v>
      </c>
      <c r="G137" s="94" t="str">
        <f>IFERROR(VLOOKUP(B137,Sheet2!A:E,2,FALSE),0)</f>
        <v>3/4"  REDUCING TEE X 1/4" FEMALE NPT  (F1005-1/4") FASTPIPE</v>
      </c>
      <c r="H137" s="52">
        <f>IFERROR(VLOOKUP(B137,Sheet2!A:E,5,FALSE),0)</f>
        <v>0.63</v>
      </c>
      <c r="I137" s="53">
        <f t="shared" si="14"/>
        <v>0</v>
      </c>
      <c r="J137" s="22">
        <f t="shared" si="13"/>
        <v>0</v>
      </c>
    </row>
    <row r="138" spans="1:10" x14ac:dyDescent="0.2">
      <c r="A138" s="54"/>
      <c r="B138" s="61" t="s">
        <v>133</v>
      </c>
      <c r="C138" s="56">
        <f>IFERROR(VLOOKUP(B138,Sheet2!A:D,3,FALSE),0)</f>
        <v>32.39</v>
      </c>
      <c r="D138" s="8"/>
      <c r="E138" s="96">
        <f t="shared" si="15"/>
        <v>0</v>
      </c>
      <c r="F138" s="58" t="s">
        <v>20</v>
      </c>
      <c r="G138" s="112" t="str">
        <f>IFERROR(VLOOKUP(B138,Sheet2!A:E,2,FALSE),0)</f>
        <v>3/4"  REDUCING TEE X 1/2" FEMALE NPT  (F1005-1/2") FASTPIPE</v>
      </c>
      <c r="H138" s="52">
        <f>IFERROR(VLOOKUP(B138,Sheet2!A:E,5,FALSE),0)</f>
        <v>0.56000000000000005</v>
      </c>
      <c r="I138" s="53">
        <f t="shared" si="14"/>
        <v>0</v>
      </c>
      <c r="J138" s="22">
        <f t="shared" si="13"/>
        <v>0</v>
      </c>
    </row>
    <row r="139" spans="1:10" x14ac:dyDescent="0.2">
      <c r="A139" s="54"/>
      <c r="B139" s="61" t="s">
        <v>134</v>
      </c>
      <c r="C139" s="56">
        <f>IFERROR(VLOOKUP(B139,Sheet2!A:D,3,FALSE),0)</f>
        <v>39.54</v>
      </c>
      <c r="D139" s="8"/>
      <c r="E139" s="96">
        <f t="shared" si="15"/>
        <v>0</v>
      </c>
      <c r="F139" s="58" t="s">
        <v>22</v>
      </c>
      <c r="G139" s="97" t="str">
        <f>IFERROR(VLOOKUP(B139,Sheet2!A:E,2,FALSE),0)</f>
        <v>1"  REDUCING TEE X 1/4" FEMALE NPT  (F2005-1/4") FASTPIPE</v>
      </c>
      <c r="H139" s="52">
        <f>IFERROR(VLOOKUP(B139,Sheet2!A:E,5,FALSE),0)</f>
        <v>1.19</v>
      </c>
      <c r="I139" s="53">
        <f t="shared" si="14"/>
        <v>0</v>
      </c>
      <c r="J139" s="22">
        <f t="shared" si="13"/>
        <v>0</v>
      </c>
    </row>
    <row r="140" spans="1:10" x14ac:dyDescent="0.2">
      <c r="A140" s="54"/>
      <c r="B140" s="61" t="s">
        <v>135</v>
      </c>
      <c r="C140" s="56">
        <f>IFERROR(VLOOKUP(B140,Sheet2!A:D,3,FALSE),0)</f>
        <v>39.61</v>
      </c>
      <c r="D140" s="8"/>
      <c r="E140" s="96">
        <f t="shared" si="15"/>
        <v>0</v>
      </c>
      <c r="F140" s="58" t="s">
        <v>22</v>
      </c>
      <c r="G140" s="97" t="str">
        <f>IFERROR(VLOOKUP(B140,Sheet2!A:E,2,FALSE),0)</f>
        <v>1  REDUCING TEE X 1/2" FEMALE NPT  (F2005-1/2") FASTPIPE</v>
      </c>
      <c r="H140" s="52">
        <f>IFERROR(VLOOKUP(B140,Sheet2!A:E,5,FALSE),0)</f>
        <v>1.05</v>
      </c>
      <c r="I140" s="53">
        <f t="shared" si="14"/>
        <v>0</v>
      </c>
      <c r="J140" s="22">
        <f t="shared" si="13"/>
        <v>0</v>
      </c>
    </row>
    <row r="141" spans="1:10" x14ac:dyDescent="0.2">
      <c r="A141" s="54"/>
      <c r="B141" s="61" t="s">
        <v>136</v>
      </c>
      <c r="C141" s="56">
        <f>IFERROR(VLOOKUP(B141,Sheet2!A:D,3,FALSE),0)</f>
        <v>39.65</v>
      </c>
      <c r="D141" s="8"/>
      <c r="E141" s="96">
        <f t="shared" si="15"/>
        <v>0</v>
      </c>
      <c r="F141" s="58" t="s">
        <v>22</v>
      </c>
      <c r="G141" s="97" t="str">
        <f>IFERROR(VLOOKUP(B141,Sheet2!A:E,2,FALSE),0)</f>
        <v>1" REDUCING TEE X 3/4" FEMALE NPT  (F2005-3/4")  FASTPIPE</v>
      </c>
      <c r="H141" s="52">
        <f>IFERROR(VLOOKUP(B141,Sheet2!A:E,5,FALSE),0)</f>
        <v>1.05</v>
      </c>
      <c r="I141" s="53">
        <f t="shared" si="14"/>
        <v>0</v>
      </c>
      <c r="J141" s="22">
        <f t="shared" si="13"/>
        <v>0</v>
      </c>
    </row>
    <row r="142" spans="1:10" x14ac:dyDescent="0.2">
      <c r="A142" s="54"/>
      <c r="B142" s="61" t="s">
        <v>137</v>
      </c>
      <c r="C142" s="56">
        <f>IFERROR(VLOOKUP(B142,Sheet2!A:D,3,FALSE),0)</f>
        <v>56.43</v>
      </c>
      <c r="D142" s="8"/>
      <c r="E142" s="96">
        <f t="shared" si="15"/>
        <v>0</v>
      </c>
      <c r="F142" s="58" t="s">
        <v>24</v>
      </c>
      <c r="G142" s="97" t="str">
        <f>IFERROR(VLOOKUP(B142,Sheet2!A:E,2,FALSE),0)</f>
        <v>1-1/2" REDUCING TEE X 1/2" FEMALE NPT  (F4207-1/2")  FASTPIPE</v>
      </c>
      <c r="H142" s="52">
        <f>IFERROR(VLOOKUP(B142,Sheet2!A:E,5,FALSE),0)</f>
        <v>1.5</v>
      </c>
      <c r="I142" s="53">
        <f t="shared" si="14"/>
        <v>0</v>
      </c>
      <c r="J142" s="22">
        <f t="shared" si="13"/>
        <v>0</v>
      </c>
    </row>
    <row r="143" spans="1:10" x14ac:dyDescent="0.2">
      <c r="A143" s="54"/>
      <c r="B143" s="61" t="s">
        <v>138</v>
      </c>
      <c r="C143" s="56">
        <f>IFERROR(VLOOKUP(B143,Sheet2!A:D,3,FALSE),0)</f>
        <v>56.47</v>
      </c>
      <c r="D143" s="8"/>
      <c r="E143" s="96">
        <f t="shared" si="15"/>
        <v>0</v>
      </c>
      <c r="F143" s="58" t="s">
        <v>24</v>
      </c>
      <c r="G143" s="97" t="str">
        <f>IFERROR(VLOOKUP(B143,Sheet2!A:E,2,FALSE),0)</f>
        <v>1-1/2" REDUCING TEE X 3/4" FEMALE NPT  (F4207-3/4")  FASTPIPE</v>
      </c>
      <c r="H143" s="52">
        <f>IFERROR(VLOOKUP(B143,Sheet2!A:E,5,FALSE),0)</f>
        <v>1.6</v>
      </c>
      <c r="I143" s="53">
        <f t="shared" si="14"/>
        <v>0</v>
      </c>
      <c r="J143" s="22">
        <f t="shared" si="13"/>
        <v>0</v>
      </c>
    </row>
    <row r="144" spans="1:10" x14ac:dyDescent="0.2">
      <c r="A144" s="54"/>
      <c r="B144" s="61" t="s">
        <v>139</v>
      </c>
      <c r="C144" s="56">
        <f>IFERROR(VLOOKUP(B144,Sheet2!A:D,3,FALSE),0)</f>
        <v>64.84</v>
      </c>
      <c r="D144" s="8"/>
      <c r="E144" s="96">
        <f t="shared" si="15"/>
        <v>0</v>
      </c>
      <c r="F144" s="58" t="s">
        <v>26</v>
      </c>
      <c r="G144" s="97" t="str">
        <f>IFERROR(VLOOKUP(B144,Sheet2!A:E,2,FALSE),0)</f>
        <v>2" REDUCING TEE X 1/2" FEMALE NPT  (F5207-1/2")  FASTPIPE</v>
      </c>
      <c r="H144" s="52">
        <f>IFERROR(VLOOKUP(B144,Sheet2!A:E,5,FALSE),0)</f>
        <v>3</v>
      </c>
      <c r="I144" s="53">
        <f t="shared" si="14"/>
        <v>0</v>
      </c>
      <c r="J144" s="22">
        <f t="shared" si="13"/>
        <v>0</v>
      </c>
    </row>
    <row r="145" spans="1:10" ht="13.5" thickBot="1" x14ac:dyDescent="0.25">
      <c r="A145" s="62"/>
      <c r="B145" s="72" t="s">
        <v>140</v>
      </c>
      <c r="C145" s="73">
        <f>IFERROR(VLOOKUP(B145,Sheet2!A:D,3,FALSE),0)</f>
        <v>64.88</v>
      </c>
      <c r="D145" s="9"/>
      <c r="E145" s="98">
        <f t="shared" si="15"/>
        <v>0</v>
      </c>
      <c r="F145" s="75" t="s">
        <v>26</v>
      </c>
      <c r="G145" s="113" t="str">
        <f>IFERROR(VLOOKUP(B145,Sheet2!A:E,2,FALSE),0)</f>
        <v>2" REDUCING TEE X 3/4" FEMALE NPT  (F5207-3/4")  FASTPIPE</v>
      </c>
      <c r="H145" s="52">
        <f>IFERROR(VLOOKUP(B145,Sheet2!A:E,5,FALSE),0)</f>
        <v>3</v>
      </c>
      <c r="I145" s="53">
        <f t="shared" si="14"/>
        <v>0</v>
      </c>
      <c r="J145" s="22">
        <f t="shared" si="13"/>
        <v>0</v>
      </c>
    </row>
    <row r="146" spans="1:10" x14ac:dyDescent="0.2">
      <c r="A146" s="63"/>
      <c r="B146" s="65"/>
      <c r="C146" s="48">
        <f>IFERROR(VLOOKUP(B146,Sheet2!A:D,3,FALSE),0)</f>
        <v>0</v>
      </c>
      <c r="D146" s="1"/>
      <c r="E146" s="49">
        <f t="shared" si="15"/>
        <v>0</v>
      </c>
      <c r="F146" s="50"/>
      <c r="G146" s="94">
        <f>IFERROR(VLOOKUP(B146,Sheet2!A:E,2,FALSE),0)</f>
        <v>0</v>
      </c>
      <c r="H146" s="52">
        <f>IFERROR(VLOOKUP(B146,Sheet2!A:E,5,FALSE),0)</f>
        <v>0</v>
      </c>
      <c r="I146" s="53">
        <f t="shared" si="14"/>
        <v>0</v>
      </c>
      <c r="J146" s="22">
        <f t="shared" si="13"/>
        <v>0</v>
      </c>
    </row>
    <row r="147" spans="1:10" x14ac:dyDescent="0.2">
      <c r="A147" s="64"/>
      <c r="B147" s="61"/>
      <c r="C147" s="56">
        <f>IFERROR(VLOOKUP(B147,Sheet2!A:D,3,FALSE),0)</f>
        <v>0</v>
      </c>
      <c r="D147" s="2"/>
      <c r="E147" s="57">
        <f t="shared" si="15"/>
        <v>0</v>
      </c>
      <c r="F147" s="58"/>
      <c r="G147" s="112">
        <f>IFERROR(VLOOKUP(B147,Sheet2!A:E,2,FALSE),0)</f>
        <v>0</v>
      </c>
      <c r="H147" s="52">
        <f>IFERROR(VLOOKUP(B147,Sheet2!A:E,5,FALSE),0)</f>
        <v>0</v>
      </c>
      <c r="I147" s="53">
        <f t="shared" si="14"/>
        <v>0</v>
      </c>
      <c r="J147" s="22">
        <f t="shared" si="13"/>
        <v>0</v>
      </c>
    </row>
    <row r="148" spans="1:10" x14ac:dyDescent="0.2">
      <c r="A148" s="64"/>
      <c r="B148" s="61" t="s">
        <v>141</v>
      </c>
      <c r="C148" s="56">
        <f>IFERROR(VLOOKUP(B148,Sheet2!A:D,3,FALSE),0)</f>
        <v>144.19999999999999</v>
      </c>
      <c r="D148" s="8"/>
      <c r="E148" s="57">
        <f t="shared" si="15"/>
        <v>0</v>
      </c>
      <c r="F148" s="58" t="s">
        <v>28</v>
      </c>
      <c r="G148" s="112" t="str">
        <f>IFERROR(VLOOKUP(B148,Sheet2!A:E,2,FALSE),0)</f>
        <v>3" REDUCING TEE X 2" FEMALE NPT FASTPIPE INDUSTRIAL</v>
      </c>
      <c r="H148" s="127">
        <f>IFERROR(VLOOKUP(B148,Sheet2!A:E,5,FALSE),0)</f>
        <v>5.4</v>
      </c>
      <c r="I148" s="53">
        <f t="shared" si="14"/>
        <v>0</v>
      </c>
      <c r="J148" s="22">
        <f t="shared" si="13"/>
        <v>0</v>
      </c>
    </row>
    <row r="149" spans="1:10" x14ac:dyDescent="0.2">
      <c r="A149" s="64"/>
      <c r="B149" s="61"/>
      <c r="C149" s="56">
        <f>IFERROR(VLOOKUP(B149,Sheet2!A:D,3,FALSE),0)</f>
        <v>0</v>
      </c>
      <c r="D149" s="2"/>
      <c r="E149" s="57">
        <f t="shared" si="15"/>
        <v>0</v>
      </c>
      <c r="F149" s="58"/>
      <c r="G149" s="112">
        <f>IFERROR(VLOOKUP(B149,Sheet2!A:E,2,FALSE),0)</f>
        <v>0</v>
      </c>
      <c r="H149" s="27">
        <f>IFERROR(VLOOKUP(B149,Sheet2!A:E,5,FALSE),0)</f>
        <v>0</v>
      </c>
      <c r="I149" s="53">
        <f t="shared" si="14"/>
        <v>0</v>
      </c>
      <c r="J149" s="22">
        <f t="shared" si="13"/>
        <v>0</v>
      </c>
    </row>
    <row r="150" spans="1:10" ht="13.5" thickBot="1" x14ac:dyDescent="0.25">
      <c r="A150" s="90"/>
      <c r="B150" s="72"/>
      <c r="C150" s="73">
        <f>IFERROR(VLOOKUP(B150,Sheet2!A:D,3,FALSE),0)</f>
        <v>0</v>
      </c>
      <c r="D150" s="3"/>
      <c r="E150" s="74">
        <f t="shared" si="15"/>
        <v>0</v>
      </c>
      <c r="F150" s="75"/>
      <c r="G150" s="113">
        <f>IFERROR(VLOOKUP(B150,Sheet2!A:E,2,FALSE),0)</f>
        <v>0</v>
      </c>
      <c r="H150" s="27">
        <f>IFERROR(VLOOKUP(B150,Sheet2!A:E,5,FALSE),0)</f>
        <v>0</v>
      </c>
      <c r="I150" s="53">
        <f t="shared" si="14"/>
        <v>0</v>
      </c>
      <c r="J150" s="22">
        <f t="shared" si="13"/>
        <v>0</v>
      </c>
    </row>
    <row r="151" spans="1:10" ht="13.5" thickBot="1" x14ac:dyDescent="0.25">
      <c r="A151" s="46"/>
      <c r="B151" s="219" t="s">
        <v>142</v>
      </c>
      <c r="C151" s="220"/>
      <c r="D151" s="220"/>
      <c r="E151" s="220"/>
      <c r="F151" s="220"/>
      <c r="G151" s="221"/>
      <c r="H151" s="27">
        <f>IFERROR(VLOOKUP(B151,Sheet2!A:E,5,FALSE),0)</f>
        <v>0</v>
      </c>
      <c r="I151" s="53">
        <f t="shared" si="14"/>
        <v>0</v>
      </c>
      <c r="J151" s="22">
        <f t="shared" si="13"/>
        <v>0</v>
      </c>
    </row>
    <row r="152" spans="1:10" x14ac:dyDescent="0.2">
      <c r="A152" s="64"/>
      <c r="B152" s="65" t="s">
        <v>143</v>
      </c>
      <c r="C152" s="48">
        <f>IFERROR(VLOOKUP(B152,Sheet2!A:D,3,FALSE),0)</f>
        <v>60.07</v>
      </c>
      <c r="D152" s="7"/>
      <c r="E152" s="49">
        <f t="shared" ref="E152:E164" si="16">C152*D152</f>
        <v>0</v>
      </c>
      <c r="F152" s="50" t="s">
        <v>20</v>
      </c>
      <c r="G152" s="94" t="str">
        <f>IFERROR(VLOOKUP(B152,Sheet2!A:E,2,FALSE),0)</f>
        <v>3/4" VALVE KIT (3/4" BALL VALVE + (2) F1118) FASTPIPE  LOCKABLE</v>
      </c>
      <c r="H152" s="52">
        <f>IFERROR(VLOOKUP(B152,Sheet2!A:E,5,FALSE),0)</f>
        <v>1.07</v>
      </c>
      <c r="I152" s="53">
        <f t="shared" si="14"/>
        <v>0</v>
      </c>
      <c r="J152" s="22">
        <f t="shared" si="13"/>
        <v>0</v>
      </c>
    </row>
    <row r="153" spans="1:10" x14ac:dyDescent="0.2">
      <c r="A153" s="64"/>
      <c r="B153" s="61" t="s">
        <v>144</v>
      </c>
      <c r="C153" s="56">
        <f>IFERROR(VLOOKUP(B153,Sheet2!A:D,3,FALSE),0)</f>
        <v>75.69</v>
      </c>
      <c r="D153" s="8"/>
      <c r="E153" s="96">
        <f t="shared" si="16"/>
        <v>0</v>
      </c>
      <c r="F153" s="58" t="s">
        <v>22</v>
      </c>
      <c r="G153" s="112" t="str">
        <f>IFERROR(VLOOKUP(B153,Sheet2!A:E,2,FALSE),0)</f>
        <v>1" VALVE KIT (1" BALL VALVE + (2) F2218) FASTPIPE LOCKABLE</v>
      </c>
      <c r="H153" s="95">
        <f>IFERROR(VLOOKUP(B153,Sheet2!A:E,5,FALSE),0)</f>
        <v>1.72</v>
      </c>
      <c r="I153" s="53">
        <f t="shared" si="14"/>
        <v>0</v>
      </c>
      <c r="J153" s="22">
        <f t="shared" si="13"/>
        <v>0</v>
      </c>
    </row>
    <row r="154" spans="1:10" x14ac:dyDescent="0.2">
      <c r="A154" s="64"/>
      <c r="B154" s="61" t="s">
        <v>145</v>
      </c>
      <c r="C154" s="56">
        <f>IFERROR(VLOOKUP(B154,Sheet2!A:D,3,FALSE),0)</f>
        <v>162.22999999999999</v>
      </c>
      <c r="D154" s="8"/>
      <c r="E154" s="96">
        <f t="shared" si="16"/>
        <v>0</v>
      </c>
      <c r="F154" s="58" t="s">
        <v>24</v>
      </c>
      <c r="G154" s="112" t="str">
        <f>IFERROR(VLOOKUP(B154,Sheet2!A:E,2,FALSE),0)</f>
        <v>1-1/2" VALVE KIT (1-1/2" BALL VALVE + (2) F4418) FASTPIPE  LOCKABLE</v>
      </c>
      <c r="H154" s="52">
        <f>IFERROR(VLOOKUP(B154,Sheet2!A:E,5,FALSE),0)</f>
        <v>4.54</v>
      </c>
      <c r="I154" s="53">
        <f t="shared" si="14"/>
        <v>0</v>
      </c>
      <c r="J154" s="22">
        <f t="shared" si="13"/>
        <v>0</v>
      </c>
    </row>
    <row r="155" spans="1:10" ht="13.5" thickBot="1" x14ac:dyDescent="0.25">
      <c r="A155" s="90"/>
      <c r="B155" s="61" t="s">
        <v>146</v>
      </c>
      <c r="C155" s="60">
        <f>IFERROR(VLOOKUP(B155,Sheet2!A:D,3,FALSE),0)</f>
        <v>240.33</v>
      </c>
      <c r="D155" s="8"/>
      <c r="E155" s="96">
        <f t="shared" si="16"/>
        <v>0</v>
      </c>
      <c r="F155" s="58" t="s">
        <v>26</v>
      </c>
      <c r="G155" s="112" t="str">
        <f>IFERROR(VLOOKUP(B155,Sheet2!A:E,2,FALSE),0)</f>
        <v>2" VALVE KIT (2" BALL VALVE + (2) F5518) FASTPIPE  LOCKABLE</v>
      </c>
      <c r="H155" s="52">
        <f>IFERROR(VLOOKUP(B155,Sheet2!A:E,5,FALSE),0)</f>
        <v>7</v>
      </c>
      <c r="I155" s="53">
        <f t="shared" si="14"/>
        <v>0</v>
      </c>
      <c r="J155" s="22">
        <f t="shared" si="13"/>
        <v>0</v>
      </c>
    </row>
    <row r="156" spans="1:10" x14ac:dyDescent="0.2">
      <c r="A156" s="63"/>
      <c r="B156" s="61"/>
      <c r="C156" s="101">
        <f>IFERROR(VLOOKUP(B156,Sheet2!A:D,3,FALSE),0)</f>
        <v>0</v>
      </c>
      <c r="D156" s="15"/>
      <c r="E156" s="57">
        <f t="shared" si="16"/>
        <v>0</v>
      </c>
      <c r="F156" s="58"/>
      <c r="G156" s="68">
        <f>IFERROR(VLOOKUP(B156,Sheet2!A:E,2,FALSE),0)</f>
        <v>0</v>
      </c>
      <c r="H156" s="52">
        <f>IFERROR(VLOOKUP(B156,Sheet2!A:E,5,FALSE),0)</f>
        <v>0</v>
      </c>
      <c r="I156" s="53">
        <f t="shared" si="14"/>
        <v>0</v>
      </c>
      <c r="J156" s="22">
        <f t="shared" si="13"/>
        <v>0</v>
      </c>
    </row>
    <row r="157" spans="1:10" x14ac:dyDescent="0.2">
      <c r="A157" s="64"/>
      <c r="B157" s="61" t="s">
        <v>147</v>
      </c>
      <c r="C157" s="60">
        <f>IFERROR(VLOOKUP(B157,Sheet2!A:D,3,FALSE),0)</f>
        <v>396.55</v>
      </c>
      <c r="D157" s="8"/>
      <c r="E157" s="57">
        <f t="shared" si="16"/>
        <v>0</v>
      </c>
      <c r="F157" s="58" t="s">
        <v>28</v>
      </c>
      <c r="G157" s="112" t="str">
        <f>IFERROR(VLOOKUP(B157,Sheet2!A:E,2,FALSE),0)</f>
        <v>3" VALVE KIT FASTPIPE  INDUSTRIAL (3" BALL VALVE + (2) F7718)</v>
      </c>
      <c r="H157" s="52">
        <f>IFERROR(VLOOKUP(B157,Sheet2!A:E,5,FALSE),0)</f>
        <v>17</v>
      </c>
      <c r="I157" s="53">
        <f t="shared" si="14"/>
        <v>0</v>
      </c>
      <c r="J157" s="22">
        <f t="shared" si="13"/>
        <v>0</v>
      </c>
    </row>
    <row r="158" spans="1:10" x14ac:dyDescent="0.2">
      <c r="A158" s="64"/>
      <c r="B158" s="61"/>
      <c r="C158" s="60">
        <f>IFERROR(VLOOKUP(B158,Sheet2!A:D,3,FALSE),0)</f>
        <v>0</v>
      </c>
      <c r="D158" s="8"/>
      <c r="E158" s="57">
        <f t="shared" si="16"/>
        <v>0</v>
      </c>
      <c r="F158" s="58"/>
      <c r="G158" s="112">
        <f>IFERROR(VLOOKUP(B158,Sheet2!A:E,2,FALSE),0)</f>
        <v>0</v>
      </c>
      <c r="H158" s="27">
        <f>IFERROR(VLOOKUP(B158,Sheet2!A:E,5,FALSE),0)</f>
        <v>0</v>
      </c>
      <c r="I158" s="53">
        <f t="shared" si="14"/>
        <v>0</v>
      </c>
      <c r="J158" s="22">
        <f t="shared" si="13"/>
        <v>0</v>
      </c>
    </row>
    <row r="159" spans="1:10" ht="13.5" thickBot="1" x14ac:dyDescent="0.25">
      <c r="A159" s="90"/>
      <c r="B159" s="61"/>
      <c r="C159" s="60">
        <f>IFERROR(VLOOKUP(B159,Sheet2!A:D,3,FALSE),0)</f>
        <v>0</v>
      </c>
      <c r="D159" s="8"/>
      <c r="E159" s="57">
        <f t="shared" si="16"/>
        <v>0</v>
      </c>
      <c r="F159" s="58"/>
      <c r="G159" s="112">
        <f>IFERROR(VLOOKUP(B159,Sheet2!A:E,2,FALSE),0)</f>
        <v>0</v>
      </c>
      <c r="H159" s="27">
        <f>IFERROR(VLOOKUP(B159,Sheet2!A:E,5,FALSE),0)</f>
        <v>0</v>
      </c>
      <c r="I159" s="53">
        <f t="shared" si="14"/>
        <v>0</v>
      </c>
      <c r="J159" s="22">
        <f t="shared" si="13"/>
        <v>0</v>
      </c>
    </row>
    <row r="160" spans="1:10" x14ac:dyDescent="0.2">
      <c r="A160" s="63"/>
      <c r="B160" s="61"/>
      <c r="C160" s="60">
        <f>IFERROR(VLOOKUP(B160,Sheet2!A:D,3,FALSE),0)</f>
        <v>0</v>
      </c>
      <c r="D160" s="8"/>
      <c r="E160" s="57">
        <f t="shared" si="16"/>
        <v>0</v>
      </c>
      <c r="F160" s="58"/>
      <c r="G160" s="112">
        <f>IFERROR(VLOOKUP(B160,Sheet2!A:E,2,FALSE),0)</f>
        <v>0</v>
      </c>
      <c r="H160" s="27">
        <f>IFERROR(VLOOKUP(B160,Sheet2!A:E,5,FALSE),0)</f>
        <v>0</v>
      </c>
      <c r="I160" s="53">
        <f t="shared" si="14"/>
        <v>0</v>
      </c>
      <c r="J160" s="22">
        <f t="shared" si="13"/>
        <v>0</v>
      </c>
    </row>
    <row r="161" spans="1:10" x14ac:dyDescent="0.2">
      <c r="A161" s="64"/>
      <c r="B161" s="61" t="s">
        <v>148</v>
      </c>
      <c r="C161" s="56">
        <f>IFERROR(VLOOKUP(B161,Sheet2!A:D,3,FALSE),0)</f>
        <v>781.11</v>
      </c>
      <c r="D161" s="8"/>
      <c r="E161" s="57">
        <f t="shared" si="16"/>
        <v>0</v>
      </c>
      <c r="F161" s="58" t="s">
        <v>37</v>
      </c>
      <c r="G161" s="112" t="str">
        <f>IFERROR(VLOOKUP(B161,Sheet2!A:E,2,FALSE),0)</f>
        <v>4" BUTTERFLY VALVE FASTPIPE  INDUSTRIALcustomer will need to purchase separately (2) FI8002 to connect to pipe</v>
      </c>
      <c r="H161" s="52">
        <f>IFERROR(VLOOKUP(B161,Sheet2!A:E,5,FALSE),0)</f>
        <v>28</v>
      </c>
      <c r="I161" s="53">
        <f t="shared" si="14"/>
        <v>0</v>
      </c>
      <c r="J161" s="22">
        <f t="shared" si="13"/>
        <v>0</v>
      </c>
    </row>
    <row r="162" spans="1:10" x14ac:dyDescent="0.2">
      <c r="A162" s="64"/>
      <c r="B162" s="61" t="s">
        <v>149</v>
      </c>
      <c r="C162" s="56">
        <f>IFERROR(VLOOKUP(B162,Sheet2!A:D,3,FALSE),0)</f>
        <v>1064.72</v>
      </c>
      <c r="D162" s="8"/>
      <c r="E162" s="57">
        <f t="shared" si="16"/>
        <v>0</v>
      </c>
      <c r="F162" s="58" t="s">
        <v>39</v>
      </c>
      <c r="G162" s="112" t="str">
        <f>IFERROR(VLOOKUP(B162,Sheet2!A:E,2,FALSE),0)</f>
        <v>6" BUTTERFLY VALVE FASTPIPE  INDUSTRIAL customer will need to purchase separately (2) FI9002 to connect to pipe</v>
      </c>
      <c r="H162" s="52">
        <f>IFERROR(VLOOKUP(B162,Sheet2!A:E,5,FALSE),0)</f>
        <v>44</v>
      </c>
      <c r="I162" s="53">
        <f t="shared" si="14"/>
        <v>0</v>
      </c>
      <c r="J162" s="22">
        <f t="shared" si="13"/>
        <v>0</v>
      </c>
    </row>
    <row r="163" spans="1:10" x14ac:dyDescent="0.2">
      <c r="A163" s="64"/>
      <c r="B163" s="61"/>
      <c r="C163" s="60">
        <f>IFERROR(VLOOKUP(B163,Sheet2!A:D,3,FALSE),0)</f>
        <v>0</v>
      </c>
      <c r="D163" s="8"/>
      <c r="E163" s="57">
        <f t="shared" si="16"/>
        <v>0</v>
      </c>
      <c r="F163" s="58"/>
      <c r="G163" s="112">
        <f>IFERROR(VLOOKUP(B163,Sheet2!A:E,2,FALSE),0)</f>
        <v>0</v>
      </c>
      <c r="H163" s="27">
        <f>IFERROR(VLOOKUP(B163,Sheet2!A:E,5,FALSE),0)</f>
        <v>0</v>
      </c>
      <c r="I163" s="53">
        <f t="shared" si="14"/>
        <v>0</v>
      </c>
      <c r="J163" s="22">
        <f t="shared" si="13"/>
        <v>0</v>
      </c>
    </row>
    <row r="164" spans="1:10" ht="13.5" thickBot="1" x14ac:dyDescent="0.25">
      <c r="A164" s="64"/>
      <c r="B164" s="72"/>
      <c r="C164" s="91">
        <f>IFERROR(VLOOKUP(B164,Sheet2!A:D,3,FALSE),0)</f>
        <v>0</v>
      </c>
      <c r="D164" s="14"/>
      <c r="E164" s="74">
        <f t="shared" si="16"/>
        <v>0</v>
      </c>
      <c r="F164" s="75"/>
      <c r="G164" s="76">
        <f>IFERROR(VLOOKUP(B164,Sheet2!A:E,2,FALSE),0)</f>
        <v>0</v>
      </c>
      <c r="H164" s="27">
        <f>IFERROR(VLOOKUP(B164,Sheet2!A:E,5,FALSE),0)</f>
        <v>0</v>
      </c>
      <c r="I164" s="53">
        <f t="shared" si="14"/>
        <v>0</v>
      </c>
      <c r="J164" s="22">
        <f t="shared" si="13"/>
        <v>0</v>
      </c>
    </row>
    <row r="165" spans="1:10" ht="13.5" thickBot="1" x14ac:dyDescent="0.25">
      <c r="A165" s="62"/>
      <c r="B165" s="216" t="s">
        <v>150</v>
      </c>
      <c r="C165" s="217"/>
      <c r="D165" s="217"/>
      <c r="E165" s="217"/>
      <c r="F165" s="217"/>
      <c r="G165" s="218"/>
      <c r="H165" s="27">
        <f>IFERROR(VLOOKUP(B165,Sheet2!A:E,5,FALSE),0)</f>
        <v>0</v>
      </c>
      <c r="I165" s="53">
        <f t="shared" si="14"/>
        <v>0</v>
      </c>
      <c r="J165" s="22">
        <f t="shared" si="13"/>
        <v>0</v>
      </c>
    </row>
    <row r="166" spans="1:10" x14ac:dyDescent="0.2">
      <c r="A166" s="46"/>
      <c r="B166" s="102" t="s">
        <v>151</v>
      </c>
      <c r="C166" s="103">
        <f>IFERROR(VLOOKUP(B166,Sheet2!A:D,3,FALSE),0)</f>
        <v>31.24</v>
      </c>
      <c r="D166" s="7"/>
      <c r="E166" s="96">
        <f t="shared" ref="E166:E177" si="17">C166*D166</f>
        <v>0</v>
      </c>
      <c r="F166" s="104" t="s">
        <v>22</v>
      </c>
      <c r="G166" s="125" t="str">
        <f>IFERROR(VLOOKUP(B166,Sheet2!A:E,2,FALSE),0)</f>
        <v>1" SADDLE DROP X  1" FASTPIPE</v>
      </c>
      <c r="H166" s="128">
        <f>IFERROR(VLOOKUP(B166,Sheet2!A:E,5,FALSE),0)</f>
        <v>0.63</v>
      </c>
      <c r="I166" s="53">
        <f t="shared" si="14"/>
        <v>0</v>
      </c>
      <c r="J166" s="22">
        <f t="shared" si="13"/>
        <v>0</v>
      </c>
    </row>
    <row r="167" spans="1:10" x14ac:dyDescent="0.2">
      <c r="A167" s="54"/>
      <c r="B167" s="107" t="s">
        <v>152</v>
      </c>
      <c r="C167" s="56">
        <f>IFERROR(VLOOKUP(B167,Sheet2!A:D,3,FALSE),0)</f>
        <v>38.44</v>
      </c>
      <c r="D167" s="8"/>
      <c r="E167" s="96">
        <f t="shared" si="17"/>
        <v>0</v>
      </c>
      <c r="F167" s="58" t="s">
        <v>24</v>
      </c>
      <c r="G167" s="108" t="str">
        <f>IFERROR(VLOOKUP(B167,Sheet2!A:E,2,FALSE),0)</f>
        <v>1-1/2" SADDLE DROP X  3/4" FASTPIPE</v>
      </c>
      <c r="H167" s="106">
        <f>IFERROR(VLOOKUP(B167,Sheet2!A:E,5,FALSE),0)</f>
        <v>0.5</v>
      </c>
      <c r="I167" s="53">
        <f t="shared" si="14"/>
        <v>0</v>
      </c>
      <c r="J167" s="22">
        <f t="shared" si="13"/>
        <v>0</v>
      </c>
    </row>
    <row r="168" spans="1:10" x14ac:dyDescent="0.2">
      <c r="A168" s="54"/>
      <c r="B168" s="107" t="s">
        <v>153</v>
      </c>
      <c r="C168" s="56">
        <f>IFERROR(VLOOKUP(B168,Sheet2!A:D,3,FALSE),0)</f>
        <v>38.57</v>
      </c>
      <c r="D168" s="8"/>
      <c r="E168" s="96">
        <f t="shared" si="17"/>
        <v>0</v>
      </c>
      <c r="F168" s="58" t="s">
        <v>24</v>
      </c>
      <c r="G168" s="108" t="str">
        <f>IFERROR(VLOOKUP(B168,Sheet2!A:E,2,FALSE),0)</f>
        <v>1-1/2" SADDLE DROP X  1" FASTPIPE</v>
      </c>
      <c r="H168" s="106">
        <f>IFERROR(VLOOKUP(B168,Sheet2!A:E,5,FALSE),0)</f>
        <v>0.64</v>
      </c>
      <c r="I168" s="53">
        <f t="shared" si="14"/>
        <v>0</v>
      </c>
      <c r="J168" s="22">
        <f t="shared" si="13"/>
        <v>0</v>
      </c>
    </row>
    <row r="169" spans="1:10" x14ac:dyDescent="0.2">
      <c r="A169" s="54"/>
      <c r="B169" s="107" t="s">
        <v>154</v>
      </c>
      <c r="C169" s="56">
        <f>IFERROR(VLOOKUP(B169,Sheet2!A:D,3,FALSE),0)</f>
        <v>39.65</v>
      </c>
      <c r="D169" s="8"/>
      <c r="E169" s="96">
        <f t="shared" si="17"/>
        <v>0</v>
      </c>
      <c r="F169" s="58" t="s">
        <v>26</v>
      </c>
      <c r="G169" s="108" t="str">
        <f>IFERROR(VLOOKUP(B169,Sheet2!A:E,2,FALSE),0)</f>
        <v>2" SADDLE DROP X  3/4" FASTPIPE</v>
      </c>
      <c r="H169" s="106">
        <f>IFERROR(VLOOKUP(B169,Sheet2!A:E,5,FALSE),0)</f>
        <v>0.88</v>
      </c>
      <c r="I169" s="53">
        <f t="shared" si="14"/>
        <v>0</v>
      </c>
      <c r="J169" s="22">
        <f t="shared" si="13"/>
        <v>0</v>
      </c>
    </row>
    <row r="170" spans="1:10" ht="13.5" thickBot="1" x14ac:dyDescent="0.25">
      <c r="A170" s="62"/>
      <c r="B170" s="109" t="s">
        <v>155</v>
      </c>
      <c r="C170" s="84">
        <f>IFERROR(VLOOKUP(B170,Sheet2!A:D,3,FALSE),0)</f>
        <v>39.76</v>
      </c>
      <c r="D170" s="10"/>
      <c r="E170" s="110">
        <f t="shared" si="17"/>
        <v>0</v>
      </c>
      <c r="F170" s="86" t="s">
        <v>26</v>
      </c>
      <c r="G170" s="111" t="str">
        <f>IFERROR(VLOOKUP(B170,Sheet2!A:E,2,FALSE),0)</f>
        <v>2" SADDLE DROP X  1" FASTPIPE</v>
      </c>
      <c r="H170" s="106">
        <f>IFERROR(VLOOKUP(B170,Sheet2!A:E,5,FALSE),0)</f>
        <v>0.99</v>
      </c>
      <c r="I170" s="53">
        <f t="shared" si="14"/>
        <v>0</v>
      </c>
      <c r="J170" s="22">
        <f t="shared" si="13"/>
        <v>0</v>
      </c>
    </row>
    <row r="171" spans="1:10" x14ac:dyDescent="0.2">
      <c r="A171" s="46"/>
      <c r="B171" s="107"/>
      <c r="C171" s="56">
        <f>IFERROR(VLOOKUP(B171,Sheet2!A:D,3,FALSE),0)</f>
        <v>0</v>
      </c>
      <c r="D171" s="8"/>
      <c r="E171" s="57">
        <f t="shared" si="17"/>
        <v>0</v>
      </c>
      <c r="F171" s="58"/>
      <c r="G171" s="126">
        <f>IFERROR(VLOOKUP(B171,Sheet2!A:E,2,FALSE),0)</f>
        <v>0</v>
      </c>
      <c r="H171" s="52">
        <f>IFERROR(VLOOKUP(B171,Sheet2!A:E,5,FALSE),0)</f>
        <v>0</v>
      </c>
      <c r="I171" s="53">
        <f t="shared" si="14"/>
        <v>0</v>
      </c>
      <c r="J171" s="22">
        <f t="shared" si="13"/>
        <v>0</v>
      </c>
    </row>
    <row r="172" spans="1:10" x14ac:dyDescent="0.2">
      <c r="A172" s="54"/>
      <c r="B172" s="107" t="s">
        <v>156</v>
      </c>
      <c r="C172" s="56">
        <f>IFERROR(VLOOKUP(B172,Sheet2!A:D,3,FALSE),0)</f>
        <v>51.66</v>
      </c>
      <c r="D172" s="8"/>
      <c r="E172" s="57">
        <f t="shared" si="17"/>
        <v>0</v>
      </c>
      <c r="F172" s="58" t="s">
        <v>28</v>
      </c>
      <c r="G172" s="126" t="str">
        <f>IFERROR(VLOOKUP(B172,Sheet2!A:E,2,FALSE),0)</f>
        <v>3" SADDLE DROP X  3/4" FASTPIPE INDUSTRIAL</v>
      </c>
      <c r="H172" s="52">
        <f>IFERROR(VLOOKUP(B172,Sheet2!A:E,5,FALSE),0)</f>
        <v>4</v>
      </c>
      <c r="I172" s="53">
        <f t="shared" si="14"/>
        <v>0</v>
      </c>
      <c r="J172" s="22">
        <f t="shared" si="13"/>
        <v>0</v>
      </c>
    </row>
    <row r="173" spans="1:10" x14ac:dyDescent="0.2">
      <c r="A173" s="54"/>
      <c r="B173" s="107" t="s">
        <v>157</v>
      </c>
      <c r="C173" s="56">
        <f>IFERROR(VLOOKUP(B173,Sheet2!A:D,3,FALSE),0)</f>
        <v>51.79</v>
      </c>
      <c r="D173" s="8"/>
      <c r="E173" s="57">
        <f t="shared" si="17"/>
        <v>0</v>
      </c>
      <c r="F173" s="58" t="s">
        <v>28</v>
      </c>
      <c r="G173" s="126" t="str">
        <f>IFERROR(VLOOKUP(B173,Sheet2!A:E,2,FALSE),0)</f>
        <v>3" SADDLE DROP X  1" FASTPIPE  INDUSTRIAL</v>
      </c>
      <c r="H173" s="52">
        <f>IFERROR(VLOOKUP(B173,Sheet2!A:E,5,FALSE),0)</f>
        <v>3.1</v>
      </c>
      <c r="I173" s="53">
        <f t="shared" si="14"/>
        <v>0</v>
      </c>
      <c r="J173" s="22">
        <f t="shared" si="13"/>
        <v>0</v>
      </c>
    </row>
    <row r="174" spans="1:10" x14ac:dyDescent="0.2">
      <c r="A174" s="54"/>
      <c r="B174" s="107"/>
      <c r="C174" s="56">
        <f>IFERROR(VLOOKUP(B174,Sheet2!A:D,3,FALSE),0)</f>
        <v>0</v>
      </c>
      <c r="D174" s="8"/>
      <c r="E174" s="57">
        <f t="shared" si="17"/>
        <v>0</v>
      </c>
      <c r="F174" s="58"/>
      <c r="G174" s="126">
        <f>IFERROR(VLOOKUP(B174,Sheet2!A:E,2,FALSE),0)</f>
        <v>0</v>
      </c>
      <c r="H174" s="52">
        <f>IFERROR(VLOOKUP(B174,Sheet2!A:E,5,FALSE),0)</f>
        <v>0</v>
      </c>
      <c r="I174" s="53">
        <f t="shared" si="14"/>
        <v>0</v>
      </c>
      <c r="J174" s="22">
        <f t="shared" si="13"/>
        <v>0</v>
      </c>
    </row>
    <row r="175" spans="1:10" x14ac:dyDescent="0.2">
      <c r="A175" s="54"/>
      <c r="B175" s="107"/>
      <c r="C175" s="56">
        <f>IFERROR(VLOOKUP(B175,Sheet2!A:D,3,FALSE),0)</f>
        <v>0</v>
      </c>
      <c r="D175" s="8"/>
      <c r="E175" s="57">
        <f t="shared" si="17"/>
        <v>0</v>
      </c>
      <c r="F175" s="58"/>
      <c r="G175" s="126">
        <f>IFERROR(VLOOKUP(B175,Sheet2!A:E,2,FALSE),0)</f>
        <v>0</v>
      </c>
      <c r="H175" s="52">
        <f>IFERROR(VLOOKUP(B175,Sheet2!A:E,5,FALSE),0)</f>
        <v>0</v>
      </c>
      <c r="I175" s="53">
        <f t="shared" si="14"/>
        <v>0</v>
      </c>
      <c r="J175" s="22">
        <f t="shared" si="13"/>
        <v>0</v>
      </c>
    </row>
    <row r="176" spans="1:10" x14ac:dyDescent="0.2">
      <c r="A176" s="54"/>
      <c r="B176" s="107" t="s">
        <v>158</v>
      </c>
      <c r="C176" s="56">
        <f>IFERROR(VLOOKUP(B176,Sheet2!A:D,3,FALSE),0)</f>
        <v>84.11</v>
      </c>
      <c r="D176" s="8"/>
      <c r="E176" s="57">
        <f t="shared" si="17"/>
        <v>0</v>
      </c>
      <c r="F176" s="58" t="s">
        <v>37</v>
      </c>
      <c r="G176" s="126" t="str">
        <f>IFERROR(VLOOKUP(B176,Sheet2!A:E,2,FALSE),0)</f>
        <v>4" SADDLE DROP FASTPIPE X 1" FEMALE NPT / or 1" Compression FASTPIPE INDUSTRIAL</v>
      </c>
      <c r="H176" s="52">
        <f>IFERROR(VLOOKUP(B176,Sheet2!A:E,5,FALSE),0)</f>
        <v>1.3</v>
      </c>
      <c r="I176" s="53">
        <f t="shared" si="14"/>
        <v>0</v>
      </c>
      <c r="J176" s="22">
        <f t="shared" si="13"/>
        <v>0</v>
      </c>
    </row>
    <row r="177" spans="1:10" ht="13.5" thickBot="1" x14ac:dyDescent="0.25">
      <c r="A177" s="54"/>
      <c r="B177" s="107" t="s">
        <v>159</v>
      </c>
      <c r="C177" s="56">
        <f>IFERROR(VLOOKUP(B177,Sheet2!A:D,3,FALSE),0)</f>
        <v>96.13</v>
      </c>
      <c r="D177" s="9"/>
      <c r="E177" s="57">
        <f t="shared" si="17"/>
        <v>0</v>
      </c>
      <c r="F177" s="58" t="s">
        <v>39</v>
      </c>
      <c r="G177" s="126" t="str">
        <f>IFERROR(VLOOKUP(B177,Sheet2!A:E,2,FALSE),0)</f>
        <v>6" SADDLE DROP FASTPIPE X 1" FEMALE NPT or 1" Compression FASTPIPE  INDUSTRIAL</v>
      </c>
      <c r="H177" s="52">
        <f>IFERROR(VLOOKUP(B177,Sheet2!A:E,5,FALSE),0)</f>
        <v>1.34</v>
      </c>
      <c r="I177" s="53">
        <f t="shared" si="14"/>
        <v>0</v>
      </c>
      <c r="J177" s="22">
        <f t="shared" si="13"/>
        <v>0</v>
      </c>
    </row>
    <row r="178" spans="1:10" ht="13.5" thickBot="1" x14ac:dyDescent="0.25">
      <c r="A178" s="62"/>
      <c r="B178" s="225" t="s">
        <v>160</v>
      </c>
      <c r="C178" s="226"/>
      <c r="D178" s="226"/>
      <c r="E178" s="226"/>
      <c r="F178" s="226"/>
      <c r="G178" s="227"/>
      <c r="H178" s="52">
        <f>IFERROR(VLOOKUP(B178,Sheet2!A:E,5,FALSE),0)</f>
        <v>0</v>
      </c>
      <c r="I178" s="53">
        <f t="shared" si="14"/>
        <v>0</v>
      </c>
      <c r="J178" s="22">
        <f t="shared" si="13"/>
        <v>0</v>
      </c>
    </row>
    <row r="179" spans="1:10" x14ac:dyDescent="0.2">
      <c r="A179" s="46"/>
      <c r="B179" s="65" t="s">
        <v>161</v>
      </c>
      <c r="C179" s="48">
        <f>IFERROR(VLOOKUP(B179,Sheet2!A:D,3,FALSE),0)</f>
        <v>38.35</v>
      </c>
      <c r="D179" s="7"/>
      <c r="E179" s="49">
        <f t="shared" ref="E179:E197" si="18">C179*D179</f>
        <v>0</v>
      </c>
      <c r="F179" s="50" t="s">
        <v>22</v>
      </c>
      <c r="G179" s="94" t="str">
        <f>IFERROR(VLOOKUP(B179,Sheet2!A:E,2,FALSE),0)</f>
        <v>1" SADDLE DROP X 1/4" FEMALE NPT  (F2210-1/4") FASTPIPE</v>
      </c>
      <c r="H179" s="52">
        <f>IFERROR(VLOOKUP(B179,Sheet2!A:E,5,FALSE),0)</f>
        <v>1.25</v>
      </c>
      <c r="I179" s="53">
        <f t="shared" si="14"/>
        <v>0</v>
      </c>
      <c r="J179" s="22">
        <f t="shared" si="13"/>
        <v>0</v>
      </c>
    </row>
    <row r="180" spans="1:10" x14ac:dyDescent="0.2">
      <c r="A180" s="54"/>
      <c r="B180" s="61" t="s">
        <v>162</v>
      </c>
      <c r="C180" s="56">
        <f>IFERROR(VLOOKUP(B180,Sheet2!A:D,3,FALSE),0)</f>
        <v>38.4</v>
      </c>
      <c r="D180" s="8"/>
      <c r="E180" s="57">
        <f t="shared" si="18"/>
        <v>0</v>
      </c>
      <c r="F180" s="58" t="s">
        <v>22</v>
      </c>
      <c r="G180" s="112" t="str">
        <f>IFERROR(VLOOKUP(B180,Sheet2!A:E,2,FALSE),0)</f>
        <v>1" SADDLE DROP X 1/2" FEMALE NPT  (F2210-1/2") FASTPIPE</v>
      </c>
      <c r="H180" s="52">
        <f>IFERROR(VLOOKUP(B180,Sheet2!A:E,5,FALSE),0)</f>
        <v>1.24</v>
      </c>
      <c r="I180" s="53">
        <f t="shared" si="14"/>
        <v>0</v>
      </c>
      <c r="J180" s="22">
        <f t="shared" si="13"/>
        <v>0</v>
      </c>
    </row>
    <row r="181" spans="1:10" x14ac:dyDescent="0.2">
      <c r="A181" s="54"/>
      <c r="B181" s="61" t="s">
        <v>163</v>
      </c>
      <c r="C181" s="56">
        <f>IFERROR(VLOOKUP(B181,Sheet2!A:D,3,FALSE),0)</f>
        <v>38.44</v>
      </c>
      <c r="D181" s="8"/>
      <c r="E181" s="57">
        <f t="shared" si="18"/>
        <v>0</v>
      </c>
      <c r="F181" s="58" t="s">
        <v>22</v>
      </c>
      <c r="G181" s="112" t="str">
        <f>IFERROR(VLOOKUP(B181,Sheet2!A:E,2,FALSE),0)</f>
        <v>1" SADDLE DROP X 3/4" FEMALE NPT (F2210-3/4") FASTPIPE</v>
      </c>
      <c r="H181" s="52">
        <f>IFERROR(VLOOKUP(B181,Sheet2!A:E,5,FALSE),0)</f>
        <v>1.23</v>
      </c>
      <c r="I181" s="53">
        <f t="shared" si="14"/>
        <v>0</v>
      </c>
      <c r="J181" s="22">
        <f t="shared" si="13"/>
        <v>0</v>
      </c>
    </row>
    <row r="182" spans="1:10" x14ac:dyDescent="0.2">
      <c r="A182" s="54"/>
      <c r="B182" s="61" t="s">
        <v>164</v>
      </c>
      <c r="C182" s="56">
        <f>IFERROR(VLOOKUP(B182,Sheet2!A:D,3,FALSE),0)</f>
        <v>43.16</v>
      </c>
      <c r="D182" s="8"/>
      <c r="E182" s="57">
        <f t="shared" si="18"/>
        <v>0</v>
      </c>
      <c r="F182" s="58" t="s">
        <v>24</v>
      </c>
      <c r="G182" s="112" t="str">
        <f>IFERROR(VLOOKUP(B182,Sheet2!A:E,2,FALSE),0)</f>
        <v>1-1/2" SADDLE DROP X 1/4" FEMALE NPT FASTPIPE (F4210-1/4") FASTPIPE</v>
      </c>
      <c r="H182" s="52">
        <f>IFERROR(VLOOKUP(B182,Sheet2!A:E,5,FALSE),0)</f>
        <v>2</v>
      </c>
      <c r="I182" s="53">
        <f t="shared" si="14"/>
        <v>0</v>
      </c>
      <c r="J182" s="22">
        <f t="shared" si="13"/>
        <v>0</v>
      </c>
    </row>
    <row r="183" spans="1:10" x14ac:dyDescent="0.2">
      <c r="A183" s="54"/>
      <c r="B183" s="61" t="s">
        <v>165</v>
      </c>
      <c r="C183" s="56">
        <f>IFERROR(VLOOKUP(B183,Sheet2!A:D,3,FALSE),0)</f>
        <v>43.21</v>
      </c>
      <c r="D183" s="8"/>
      <c r="E183" s="57">
        <f t="shared" si="18"/>
        <v>0</v>
      </c>
      <c r="F183" s="58" t="s">
        <v>24</v>
      </c>
      <c r="G183" s="112" t="str">
        <f>IFERROR(VLOOKUP(B183,Sheet2!A:E,2,FALSE),0)</f>
        <v>1-1/2" SADDLE DROP X 1/2" FEMALE NPT FASTPIPE (F4210-1/2") FASTPIPE</v>
      </c>
      <c r="H183" s="52">
        <f>IFERROR(VLOOKUP(B183,Sheet2!A:E,5,FALSE),0)</f>
        <v>2</v>
      </c>
      <c r="I183" s="53">
        <f t="shared" si="14"/>
        <v>0</v>
      </c>
      <c r="J183" s="22">
        <f t="shared" si="13"/>
        <v>0</v>
      </c>
    </row>
    <row r="184" spans="1:10" x14ac:dyDescent="0.2">
      <c r="A184" s="54"/>
      <c r="B184" s="61" t="s">
        <v>166</v>
      </c>
      <c r="C184" s="56">
        <f>IFERROR(VLOOKUP(B184,Sheet2!A:D,3,FALSE),0)</f>
        <v>43.25</v>
      </c>
      <c r="D184" s="8"/>
      <c r="E184" s="57">
        <f t="shared" si="18"/>
        <v>0</v>
      </c>
      <c r="F184" s="58" t="s">
        <v>24</v>
      </c>
      <c r="G184" s="112" t="str">
        <f>IFERROR(VLOOKUP(B184,Sheet2!A:E,2,FALSE),0)</f>
        <v>1-1/2" SADDLE DROP X 3/4" FEMALE NPT FASTPIPE (F4210 + F3175  + F3111 + F3100)</v>
      </c>
      <c r="H184" s="52">
        <f>IFERROR(VLOOKUP(B184,Sheet2!A:E,5,FALSE),0)</f>
        <v>1.1599999999999999</v>
      </c>
      <c r="I184" s="53">
        <f t="shared" si="14"/>
        <v>0</v>
      </c>
      <c r="J184" s="22">
        <f t="shared" si="13"/>
        <v>0</v>
      </c>
    </row>
    <row r="185" spans="1:10" x14ac:dyDescent="0.2">
      <c r="A185" s="54"/>
      <c r="B185" s="61" t="s">
        <v>167</v>
      </c>
      <c r="C185" s="60">
        <f>IFERROR(VLOOKUP(B185,Sheet2!A:D,3,FALSE),0)</f>
        <v>45.56</v>
      </c>
      <c r="D185" s="8"/>
      <c r="E185" s="57">
        <f t="shared" si="18"/>
        <v>0</v>
      </c>
      <c r="F185" s="58" t="s">
        <v>26</v>
      </c>
      <c r="G185" s="112" t="str">
        <f>IFERROR(VLOOKUP(B185,Sheet2!A:E,2,FALSE),0)</f>
        <v>2" SADDLE DROP X 1/4" FEMALE NPT FASTPIPE (F5210-1/4") FASTPIPE</v>
      </c>
      <c r="H185" s="52">
        <f>IFERROR(VLOOKUP(B185,Sheet2!A:E,5,FALSE),0)</f>
        <v>2</v>
      </c>
      <c r="I185" s="53">
        <f t="shared" si="14"/>
        <v>0</v>
      </c>
      <c r="J185" s="22">
        <f t="shared" si="13"/>
        <v>0</v>
      </c>
    </row>
    <row r="186" spans="1:10" x14ac:dyDescent="0.2">
      <c r="A186" s="54"/>
      <c r="B186" s="61" t="s">
        <v>168</v>
      </c>
      <c r="C186" s="60">
        <f>IFERROR(VLOOKUP(B186,Sheet2!A:D,3,FALSE),0)</f>
        <v>45.61</v>
      </c>
      <c r="D186" s="8"/>
      <c r="E186" s="57">
        <f t="shared" si="18"/>
        <v>0</v>
      </c>
      <c r="F186" s="58" t="s">
        <v>26</v>
      </c>
      <c r="G186" s="112" t="str">
        <f>IFERROR(VLOOKUP(B186,Sheet2!A:E,2,FALSE),0)</f>
        <v>2" SADDLE DROP X 1/2" FEMALE NPT FASTPIPE (F5210-1/2") FASTPIPE</v>
      </c>
      <c r="H186" s="52">
        <f>IFERROR(VLOOKUP(B186,Sheet2!A:E,5,FALSE),0)</f>
        <v>1.57</v>
      </c>
      <c r="I186" s="53">
        <f t="shared" si="14"/>
        <v>0</v>
      </c>
      <c r="J186" s="22">
        <f t="shared" si="13"/>
        <v>0</v>
      </c>
    </row>
    <row r="187" spans="1:10" ht="13.5" thickBot="1" x14ac:dyDescent="0.25">
      <c r="A187" s="62"/>
      <c r="B187" s="72" t="s">
        <v>169</v>
      </c>
      <c r="C187" s="129">
        <f>IFERROR(VLOOKUP(B187,Sheet2!A:D,3,FALSE),0)</f>
        <v>45.65</v>
      </c>
      <c r="D187" s="9"/>
      <c r="E187" s="74">
        <f t="shared" si="18"/>
        <v>0</v>
      </c>
      <c r="F187" s="75" t="s">
        <v>26</v>
      </c>
      <c r="G187" s="113" t="str">
        <f>IFERROR(VLOOKUP(B187,Sheet2!A:E,2,FALSE),0)</f>
        <v>2" SADDLE DROP X 3/4" FEMALE NPT FASTPIPE (F5210-3/4") FASTPIPE</v>
      </c>
      <c r="H187" s="52">
        <f>IFERROR(VLOOKUP(B187,Sheet2!A:E,5,FALSE),0)</f>
        <v>1.57</v>
      </c>
      <c r="I187" s="53">
        <f t="shared" si="14"/>
        <v>0</v>
      </c>
      <c r="J187" s="22">
        <f t="shared" si="13"/>
        <v>0</v>
      </c>
    </row>
    <row r="188" spans="1:10" x14ac:dyDescent="0.2">
      <c r="A188" s="46"/>
      <c r="B188" s="65"/>
      <c r="C188" s="130">
        <f>IFERROR(VLOOKUP(B188,Sheet2!A:D,3,FALSE),0)</f>
        <v>0</v>
      </c>
      <c r="D188" s="7"/>
      <c r="E188" s="49">
        <f t="shared" si="18"/>
        <v>0</v>
      </c>
      <c r="F188" s="50"/>
      <c r="G188" s="94">
        <f>IFERROR(VLOOKUP(B188,Sheet2!A:E,2,FALSE),0)</f>
        <v>0</v>
      </c>
      <c r="H188" s="52">
        <f>IFERROR(VLOOKUP(B188,Sheet2!A:E,5,FALSE),0)</f>
        <v>0</v>
      </c>
      <c r="I188" s="53">
        <f t="shared" si="14"/>
        <v>0</v>
      </c>
      <c r="J188" s="22">
        <f t="shared" si="13"/>
        <v>0</v>
      </c>
    </row>
    <row r="189" spans="1:10" x14ac:dyDescent="0.2">
      <c r="A189" s="54"/>
      <c r="B189" s="61" t="s">
        <v>170</v>
      </c>
      <c r="C189" s="60">
        <f>IFERROR(VLOOKUP(B189,Sheet2!A:D,3,FALSE),0)</f>
        <v>52.76</v>
      </c>
      <c r="D189" s="8"/>
      <c r="E189" s="57">
        <f t="shared" si="18"/>
        <v>0</v>
      </c>
      <c r="F189" s="58" t="s">
        <v>28</v>
      </c>
      <c r="G189" s="112" t="str">
        <f>IFERROR(VLOOKUP(B189,Sheet2!A:E,2,FALSE),0)</f>
        <v>3" SADDLE DROP FASTPIPE X  1/2"  FEMALE NPT INDUSTRIAL</v>
      </c>
      <c r="H189" s="52">
        <f>IFERROR(VLOOKUP(B189,Sheet2!A:E,5,FALSE),0)</f>
        <v>3.1</v>
      </c>
      <c r="I189" s="53">
        <f t="shared" si="14"/>
        <v>0</v>
      </c>
      <c r="J189" s="22">
        <f t="shared" si="13"/>
        <v>0</v>
      </c>
    </row>
    <row r="190" spans="1:10" x14ac:dyDescent="0.2">
      <c r="A190" s="54"/>
      <c r="B190" s="61" t="s">
        <v>171</v>
      </c>
      <c r="C190" s="60">
        <f>IFERROR(VLOOKUP(B190,Sheet2!A:D,3,FALSE),0)</f>
        <v>52.83</v>
      </c>
      <c r="D190" s="8"/>
      <c r="E190" s="57">
        <f t="shared" si="18"/>
        <v>0</v>
      </c>
      <c r="F190" s="58" t="s">
        <v>28</v>
      </c>
      <c r="G190" s="112" t="str">
        <f>IFERROR(VLOOKUP(B190,Sheet2!A:E,2,FALSE),0)</f>
        <v>3" SADDLE DROP FASTPIPE X  3/4"  FEMALE NPT  INDUSTRIAL</v>
      </c>
      <c r="H190" s="52">
        <f>IFERROR(VLOOKUP(B190,Sheet2!A:E,5,FALSE),0)</f>
        <v>3.1</v>
      </c>
      <c r="I190" s="53">
        <f t="shared" si="14"/>
        <v>0</v>
      </c>
      <c r="J190" s="22">
        <f t="shared" si="13"/>
        <v>0</v>
      </c>
    </row>
    <row r="191" spans="1:10" x14ac:dyDescent="0.2">
      <c r="A191" s="54"/>
      <c r="B191" s="61" t="s">
        <v>172</v>
      </c>
      <c r="C191" s="60">
        <f>IFERROR(VLOOKUP(B191,Sheet2!A:D,3,FALSE),0)</f>
        <v>52.87</v>
      </c>
      <c r="D191" s="8"/>
      <c r="E191" s="57">
        <f t="shared" si="18"/>
        <v>0</v>
      </c>
      <c r="F191" s="58" t="s">
        <v>28</v>
      </c>
      <c r="G191" s="112" t="str">
        <f>IFERROR(VLOOKUP(B191,Sheet2!A:E,2,FALSE),0)</f>
        <v>3" SADDLE DROP FASTPIPE X 1" FEMALE NPT  INDUSTRIAL</v>
      </c>
      <c r="H191" s="52">
        <f>IFERROR(VLOOKUP(B191,Sheet2!A:E,5,FALSE),0)</f>
        <v>3.1</v>
      </c>
      <c r="I191" s="53">
        <f t="shared" si="14"/>
        <v>0</v>
      </c>
      <c r="J191" s="22">
        <f t="shared" si="13"/>
        <v>0</v>
      </c>
    </row>
    <row r="192" spans="1:10" x14ac:dyDescent="0.2">
      <c r="A192" s="54"/>
      <c r="B192" s="61"/>
      <c r="C192" s="60">
        <f>IFERROR(VLOOKUP(B192,Sheet2!A:D,3,FALSE),0)</f>
        <v>0</v>
      </c>
      <c r="D192" s="8"/>
      <c r="E192" s="57">
        <f t="shared" si="18"/>
        <v>0</v>
      </c>
      <c r="F192" s="58"/>
      <c r="G192" s="112">
        <f>IFERROR(VLOOKUP(B192,Sheet2!A:E,2,FALSE),0)</f>
        <v>0</v>
      </c>
      <c r="H192" s="52">
        <f>IFERROR(VLOOKUP(B192,Sheet2!A:E,5,FALSE),0)</f>
        <v>0</v>
      </c>
      <c r="I192" s="53">
        <f t="shared" si="14"/>
        <v>0</v>
      </c>
      <c r="J192" s="22">
        <f t="shared" si="13"/>
        <v>0</v>
      </c>
    </row>
    <row r="193" spans="1:10" x14ac:dyDescent="0.2">
      <c r="A193" s="54"/>
      <c r="B193" s="61"/>
      <c r="C193" s="60">
        <f>IFERROR(VLOOKUP(B193,Sheet2!A:D,3,FALSE),0)</f>
        <v>0</v>
      </c>
      <c r="D193" s="8"/>
      <c r="E193" s="96">
        <f t="shared" si="18"/>
        <v>0</v>
      </c>
      <c r="F193" s="58"/>
      <c r="G193" s="97">
        <f>IFERROR(VLOOKUP(B193,Sheet2!A:E,2,FALSE),0)</f>
        <v>0</v>
      </c>
      <c r="H193" s="52">
        <f>IFERROR(VLOOKUP(B193,Sheet2!A:E,5,FALSE),0)</f>
        <v>0</v>
      </c>
      <c r="I193" s="53">
        <f t="shared" si="14"/>
        <v>0</v>
      </c>
      <c r="J193" s="22">
        <f t="shared" si="13"/>
        <v>0</v>
      </c>
    </row>
    <row r="194" spans="1:10" x14ac:dyDescent="0.2">
      <c r="A194" s="54"/>
      <c r="B194" s="61"/>
      <c r="C194" s="60">
        <f>IFERROR(VLOOKUP(B194,Sheet2!A:D,3,FALSE),0)</f>
        <v>0</v>
      </c>
      <c r="D194" s="8"/>
      <c r="E194" s="96">
        <f t="shared" si="18"/>
        <v>0</v>
      </c>
      <c r="F194" s="58"/>
      <c r="G194" s="97">
        <f>IFERROR(VLOOKUP(B194,Sheet2!A:E,2,FALSE),0)</f>
        <v>0</v>
      </c>
      <c r="H194" s="52">
        <f>IFERROR(VLOOKUP(B194,Sheet2!A:E,5,FALSE),0)</f>
        <v>0</v>
      </c>
      <c r="I194" s="53">
        <f t="shared" si="14"/>
        <v>0</v>
      </c>
      <c r="J194" s="22">
        <f t="shared" si="13"/>
        <v>0</v>
      </c>
    </row>
    <row r="195" spans="1:10" x14ac:dyDescent="0.2">
      <c r="A195" s="54"/>
      <c r="B195" s="61" t="s">
        <v>158</v>
      </c>
      <c r="C195" s="56">
        <f>IFERROR(VLOOKUP(B195,Sheet2!A:D,3,FALSE),0)</f>
        <v>84.11</v>
      </c>
      <c r="D195" s="8"/>
      <c r="E195" s="96">
        <f t="shared" si="18"/>
        <v>0</v>
      </c>
      <c r="F195" s="58" t="s">
        <v>37</v>
      </c>
      <c r="G195" s="97" t="str">
        <f>IFERROR(VLOOKUP(B195,Sheet2!A:E,2,FALSE),0)</f>
        <v>4" SADDLE DROP FASTPIPE X 1" FEMALE NPT / or 1" Compression FASTPIPE INDUSTRIAL</v>
      </c>
      <c r="H195" s="52">
        <f>IFERROR(VLOOKUP(B195,Sheet2!A:E,5,FALSE),0)</f>
        <v>1.3</v>
      </c>
      <c r="I195" s="53">
        <f t="shared" si="14"/>
        <v>0</v>
      </c>
      <c r="J195" s="22">
        <f t="shared" si="13"/>
        <v>0</v>
      </c>
    </row>
    <row r="196" spans="1:10" x14ac:dyDescent="0.2">
      <c r="A196" s="54"/>
      <c r="B196" s="61" t="s">
        <v>159</v>
      </c>
      <c r="C196" s="56">
        <f>IFERROR(VLOOKUP(B196,Sheet2!A:D,3,FALSE),0)</f>
        <v>96.13</v>
      </c>
      <c r="D196" s="8"/>
      <c r="E196" s="96">
        <f t="shared" si="18"/>
        <v>0</v>
      </c>
      <c r="F196" s="58" t="s">
        <v>39</v>
      </c>
      <c r="G196" s="97" t="str">
        <f>IFERROR(VLOOKUP(B196,Sheet2!A:E,2,FALSE),0)</f>
        <v>6" SADDLE DROP FASTPIPE X 1" FEMALE NPT or 1" Compression FASTPIPE  INDUSTRIAL</v>
      </c>
      <c r="H196" s="52">
        <f>IFERROR(VLOOKUP(B196,Sheet2!A:E,5,FALSE),0)</f>
        <v>1.34</v>
      </c>
      <c r="I196" s="53">
        <f t="shared" si="14"/>
        <v>0</v>
      </c>
      <c r="J196" s="22">
        <f t="shared" si="13"/>
        <v>0</v>
      </c>
    </row>
    <row r="197" spans="1:10" ht="13.5" thickBot="1" x14ac:dyDescent="0.25">
      <c r="A197" s="62"/>
      <c r="B197" s="72"/>
      <c r="C197" s="129">
        <f>IFERROR(VLOOKUP(B197,Sheet2!A:D,3,FALSE),0)</f>
        <v>0</v>
      </c>
      <c r="D197" s="9"/>
      <c r="E197" s="98">
        <f t="shared" si="18"/>
        <v>0</v>
      </c>
      <c r="F197" s="75"/>
      <c r="G197" s="99">
        <f>IFERROR(VLOOKUP(B197,Sheet2!A:E,2,FALSE),0)</f>
        <v>0</v>
      </c>
      <c r="H197" s="52">
        <f>IFERROR(VLOOKUP(B197,Sheet2!A:E,5,FALSE),0)</f>
        <v>0</v>
      </c>
      <c r="I197" s="53">
        <f t="shared" si="14"/>
        <v>0</v>
      </c>
      <c r="J197" s="22">
        <f t="shared" si="13"/>
        <v>0</v>
      </c>
    </row>
    <row r="198" spans="1:10" ht="13.5" thickBot="1" x14ac:dyDescent="0.25">
      <c r="A198" s="46"/>
      <c r="B198" s="219" t="s">
        <v>173</v>
      </c>
      <c r="C198" s="220"/>
      <c r="D198" s="220"/>
      <c r="E198" s="220"/>
      <c r="F198" s="220"/>
      <c r="G198" s="221"/>
      <c r="H198" s="52">
        <f>IFERROR(VLOOKUP(B198,Sheet2!A:E,5,FALSE),0)</f>
        <v>0</v>
      </c>
      <c r="I198" s="53">
        <f t="shared" si="14"/>
        <v>0</v>
      </c>
      <c r="J198" s="22">
        <f t="shared" si="13"/>
        <v>0</v>
      </c>
    </row>
    <row r="199" spans="1:10" x14ac:dyDescent="0.2">
      <c r="A199" s="64"/>
      <c r="B199" s="65" t="s">
        <v>174</v>
      </c>
      <c r="C199" s="48">
        <f>IFERROR(VLOOKUP(B199,Sheet2!A:D,3,FALSE),0)</f>
        <v>20.37</v>
      </c>
      <c r="D199" s="7"/>
      <c r="E199" s="49">
        <f t="shared" ref="E199:E210" si="19">C199*D199</f>
        <v>0</v>
      </c>
      <c r="F199" s="50" t="s">
        <v>20</v>
      </c>
      <c r="G199" s="100" t="str">
        <f>IFERROR(VLOOKUP(B199,Sheet2!A:E,2,FALSE),0)</f>
        <v>3/4" FASTPIPE X 1/2"" NPT MALE THREADED NIPPLE,   purple</v>
      </c>
      <c r="H199" s="52">
        <f>IFERROR(VLOOKUP(B199,Sheet2!A:E,5,FALSE),0)</f>
        <v>0.19</v>
      </c>
      <c r="I199" s="53">
        <f t="shared" si="14"/>
        <v>0</v>
      </c>
      <c r="J199" s="22">
        <f t="shared" ref="J199:J262" si="20">D199*C199</f>
        <v>0</v>
      </c>
    </row>
    <row r="200" spans="1:10" x14ac:dyDescent="0.2">
      <c r="A200" s="64"/>
      <c r="B200" s="61" t="s">
        <v>175</v>
      </c>
      <c r="C200" s="56">
        <f>IFERROR(VLOOKUP(B200,Sheet2!A:D,3,FALSE),0)</f>
        <v>20.420000000000002</v>
      </c>
      <c r="D200" s="8"/>
      <c r="E200" s="96">
        <f t="shared" si="19"/>
        <v>0</v>
      </c>
      <c r="F200" s="58" t="s">
        <v>20</v>
      </c>
      <c r="G200" s="97" t="str">
        <f>IFERROR(VLOOKUP(B200,Sheet2!A:E,2,FALSE),0)</f>
        <v>3/4" FASTPIPE X 3/4" NPT MALE THREADED NIPPLE,  yellow</v>
      </c>
      <c r="H200" s="52">
        <f>IFERROR(VLOOKUP(B200,Sheet2!A:E,5,FALSE),0)</f>
        <v>0.19</v>
      </c>
      <c r="I200" s="53">
        <f t="shared" ref="I200:I263" si="21">H200*D200</f>
        <v>0</v>
      </c>
      <c r="J200" s="22">
        <f t="shared" si="20"/>
        <v>0</v>
      </c>
    </row>
    <row r="201" spans="1:10" x14ac:dyDescent="0.2">
      <c r="A201" s="64"/>
      <c r="B201" s="61" t="s">
        <v>176</v>
      </c>
      <c r="C201" s="56">
        <f>IFERROR(VLOOKUP(B201,Sheet2!A:D,3,FALSE),0)</f>
        <v>26.32</v>
      </c>
      <c r="D201" s="8"/>
      <c r="E201" s="96">
        <f t="shared" si="19"/>
        <v>0</v>
      </c>
      <c r="F201" s="58" t="s">
        <v>22</v>
      </c>
      <c r="G201" s="97" t="str">
        <f>IFERROR(VLOOKUP(B201,Sheet2!A:E,2,FALSE),0)</f>
        <v>1" FASTPIPE X 1/2" NPT MALE THREADED NIPPLE</v>
      </c>
      <c r="H201" s="52">
        <f>IFERROR(VLOOKUP(B201,Sheet2!A:E,5,FALSE),0)</f>
        <v>0.3</v>
      </c>
      <c r="I201" s="53">
        <f t="shared" si="21"/>
        <v>0</v>
      </c>
      <c r="J201" s="22">
        <f t="shared" si="20"/>
        <v>0</v>
      </c>
    </row>
    <row r="202" spans="1:10" x14ac:dyDescent="0.2">
      <c r="A202" s="64"/>
      <c r="B202" s="61" t="s">
        <v>177</v>
      </c>
      <c r="C202" s="56">
        <f>IFERROR(VLOOKUP(B202,Sheet2!A:D,3,FALSE),0)</f>
        <v>26.39</v>
      </c>
      <c r="D202" s="8"/>
      <c r="E202" s="96">
        <f t="shared" si="19"/>
        <v>0</v>
      </c>
      <c r="F202" s="58" t="s">
        <v>22</v>
      </c>
      <c r="G202" s="97" t="str">
        <f>IFERROR(VLOOKUP(B202,Sheet2!A:E,2,FALSE),0)</f>
        <v>1" FASTPIPE X 3/4" NPT MALE THREADED NIPPLE,   green</v>
      </c>
      <c r="H202" s="52">
        <f>IFERROR(VLOOKUP(B202,Sheet2!A:E,5,FALSE),0)</f>
        <v>0.28999999999999998</v>
      </c>
      <c r="I202" s="53">
        <f t="shared" si="21"/>
        <v>0</v>
      </c>
      <c r="J202" s="22">
        <f t="shared" si="20"/>
        <v>0</v>
      </c>
    </row>
    <row r="203" spans="1:10" x14ac:dyDescent="0.2">
      <c r="A203" s="64"/>
      <c r="B203" s="61" t="s">
        <v>178</v>
      </c>
      <c r="C203" s="56">
        <f>IFERROR(VLOOKUP(B203,Sheet2!A:D,3,FALSE),0)</f>
        <v>26.43</v>
      </c>
      <c r="D203" s="8"/>
      <c r="E203" s="57">
        <f t="shared" si="19"/>
        <v>0</v>
      </c>
      <c r="F203" s="58" t="s">
        <v>22</v>
      </c>
      <c r="G203" s="112" t="str">
        <f>IFERROR(VLOOKUP(B203,Sheet2!A:E,2,FALSE),0)</f>
        <v>1" FASTPIPE X 1" NPT MALE THREADED NIPPLE,  red</v>
      </c>
      <c r="H203" s="52">
        <f>IFERROR(VLOOKUP(B203,Sheet2!A:E,5,FALSE),0)</f>
        <v>0.31</v>
      </c>
      <c r="I203" s="53">
        <f t="shared" si="21"/>
        <v>0</v>
      </c>
      <c r="J203" s="22">
        <f t="shared" si="20"/>
        <v>0</v>
      </c>
    </row>
    <row r="204" spans="1:10" x14ac:dyDescent="0.2">
      <c r="A204" s="64"/>
      <c r="B204" s="61" t="s">
        <v>179</v>
      </c>
      <c r="C204" s="60">
        <f>IFERROR(VLOOKUP(B204,Sheet2!A:D,3,FALSE),0)</f>
        <v>48.02</v>
      </c>
      <c r="D204" s="8"/>
      <c r="E204" s="131">
        <f t="shared" si="19"/>
        <v>0</v>
      </c>
      <c r="F204" s="132" t="s">
        <v>24</v>
      </c>
      <c r="G204" s="133" t="str">
        <f>IFERROR(VLOOKUP(B204,Sheet2!A:E,2,FALSE),0)</f>
        <v>1-1/2" FASTPIPE X 1" NPT MALE THREADED NIPPLE</v>
      </c>
      <c r="H204" s="52">
        <f>IFERROR(VLOOKUP(B204,Sheet2!A:E,5,FALSE),0)</f>
        <v>1.05</v>
      </c>
      <c r="I204" s="53">
        <f t="shared" si="21"/>
        <v>0</v>
      </c>
      <c r="J204" s="22">
        <f t="shared" si="20"/>
        <v>0</v>
      </c>
    </row>
    <row r="205" spans="1:10" x14ac:dyDescent="0.2">
      <c r="A205" s="64"/>
      <c r="B205" s="61" t="s">
        <v>180</v>
      </c>
      <c r="C205" s="56">
        <f>IFERROR(VLOOKUP(B205,Sheet2!A:D,3,FALSE),0)</f>
        <v>48.06</v>
      </c>
      <c r="D205" s="8"/>
      <c r="E205" s="57">
        <f t="shared" si="19"/>
        <v>0</v>
      </c>
      <c r="F205" s="58" t="s">
        <v>24</v>
      </c>
      <c r="G205" s="112" t="str">
        <f>IFERROR(VLOOKUP(B205,Sheet2!A:E,2,FALSE),0)</f>
        <v>1-1/2" FASTPIPE X 1-1/2" NPT MALE THREADED NIPPLE</v>
      </c>
      <c r="H205" s="52">
        <f>IFERROR(VLOOKUP(B205,Sheet2!A:E,5,FALSE),0)</f>
        <v>1.08</v>
      </c>
      <c r="I205" s="53">
        <f t="shared" si="21"/>
        <v>0</v>
      </c>
      <c r="J205" s="22">
        <f t="shared" si="20"/>
        <v>0</v>
      </c>
    </row>
    <row r="206" spans="1:10" x14ac:dyDescent="0.2">
      <c r="A206" s="64"/>
      <c r="B206" s="61" t="s">
        <v>181</v>
      </c>
      <c r="C206" s="56">
        <f>IFERROR(VLOOKUP(B206,Sheet2!A:D,3,FALSE),0)</f>
        <v>54.02</v>
      </c>
      <c r="D206" s="8"/>
      <c r="E206" s="57">
        <f t="shared" si="19"/>
        <v>0</v>
      </c>
      <c r="F206" s="58" t="s">
        <v>26</v>
      </c>
      <c r="G206" s="112" t="str">
        <f>IFERROR(VLOOKUP(B206,Sheet2!A:E,2,FALSE),0)</f>
        <v>2" FASTPIPE X 1-1/2" NPT MALE THREADED NIPPLE</v>
      </c>
      <c r="H206" s="52">
        <f>IFERROR(VLOOKUP(B206,Sheet2!A:E,5,FALSE),0)</f>
        <v>1.76</v>
      </c>
      <c r="I206" s="53">
        <f t="shared" si="21"/>
        <v>0</v>
      </c>
      <c r="J206" s="22">
        <f t="shared" si="20"/>
        <v>0</v>
      </c>
    </row>
    <row r="207" spans="1:10" ht="13.5" thickBot="1" x14ac:dyDescent="0.25">
      <c r="A207" s="90"/>
      <c r="B207" s="72" t="s">
        <v>182</v>
      </c>
      <c r="C207" s="73">
        <f>IFERROR(VLOOKUP(B207,Sheet2!A:D,3,FALSE),0)</f>
        <v>54.06</v>
      </c>
      <c r="D207" s="9"/>
      <c r="E207" s="74">
        <f t="shared" si="19"/>
        <v>0</v>
      </c>
      <c r="F207" s="75" t="s">
        <v>26</v>
      </c>
      <c r="G207" s="113" t="str">
        <f>IFERROR(VLOOKUP(B207,Sheet2!A:E,2,FALSE),0)</f>
        <v>2" FASTPIPE X 2" NPT MALE THREADED NIPPLE</v>
      </c>
      <c r="H207" s="52">
        <f>IFERROR(VLOOKUP(B207,Sheet2!A:E,5,FALSE),0)</f>
        <v>1.79</v>
      </c>
      <c r="I207" s="53">
        <f t="shared" si="21"/>
        <v>0</v>
      </c>
      <c r="J207" s="22">
        <f t="shared" si="20"/>
        <v>0</v>
      </c>
    </row>
    <row r="208" spans="1:10" x14ac:dyDescent="0.2">
      <c r="A208" s="63"/>
      <c r="B208" s="65"/>
      <c r="C208" s="48">
        <f>IFERROR(VLOOKUP(B208,Sheet2!A:D,3,FALSE),0)</f>
        <v>0</v>
      </c>
      <c r="D208" s="7"/>
      <c r="E208" s="49">
        <f t="shared" si="19"/>
        <v>0</v>
      </c>
      <c r="F208" s="50"/>
      <c r="G208" s="94">
        <f>IFERROR(VLOOKUP(B208,Sheet2!A:E,2,FALSE),0)</f>
        <v>0</v>
      </c>
      <c r="H208" s="52">
        <f>IFERROR(VLOOKUP(B208,Sheet2!A:E,5,FALSE),0)</f>
        <v>0</v>
      </c>
      <c r="I208" s="53">
        <f t="shared" si="21"/>
        <v>0</v>
      </c>
      <c r="J208" s="22">
        <f t="shared" si="20"/>
        <v>0</v>
      </c>
    </row>
    <row r="209" spans="1:10" x14ac:dyDescent="0.2">
      <c r="A209" s="64"/>
      <c r="B209" s="61" t="s">
        <v>183</v>
      </c>
      <c r="C209" s="56">
        <f>IFERROR(VLOOKUP(B209,Sheet2!A:D,3,FALSE),0)</f>
        <v>56.47</v>
      </c>
      <c r="D209" s="8"/>
      <c r="E209" s="57">
        <f t="shared" si="19"/>
        <v>0</v>
      </c>
      <c r="F209" s="58" t="s">
        <v>28</v>
      </c>
      <c r="G209" s="112" t="str">
        <f>IFERROR(VLOOKUP(B209,Sheet2!A:E,2,FALSE),0)</f>
        <v>3" FASTPIPE X 3" NPT MALE THREADED NIPPLE  INDUSTRIAL</v>
      </c>
      <c r="H209" s="52">
        <f>IFERROR(VLOOKUP(B209,Sheet2!A:E,5,FALSE),0)</f>
        <v>3</v>
      </c>
      <c r="I209" s="53">
        <f t="shared" si="21"/>
        <v>0</v>
      </c>
      <c r="J209" s="22">
        <f t="shared" si="20"/>
        <v>0</v>
      </c>
    </row>
    <row r="210" spans="1:10" ht="13.5" thickBot="1" x14ac:dyDescent="0.25">
      <c r="A210" s="64"/>
      <c r="B210" s="83"/>
      <c r="C210" s="84">
        <f>IFERROR(VLOOKUP(B210,Sheet2!A:D,3,FALSE),0)</f>
        <v>0</v>
      </c>
      <c r="D210" s="9"/>
      <c r="E210" s="85">
        <f t="shared" si="19"/>
        <v>0</v>
      </c>
      <c r="F210" s="86"/>
      <c r="G210" s="134">
        <f>IFERROR(VLOOKUP(B210,Sheet2!A:E,2,FALSE),0)</f>
        <v>0</v>
      </c>
      <c r="H210" s="52">
        <f>IFERROR(VLOOKUP(B210,Sheet2!A:E,5,FALSE),0)</f>
        <v>0</v>
      </c>
      <c r="I210" s="53">
        <f t="shared" si="21"/>
        <v>0</v>
      </c>
      <c r="J210" s="22">
        <f t="shared" si="20"/>
        <v>0</v>
      </c>
    </row>
    <row r="211" spans="1:10" ht="13.5" thickBot="1" x14ac:dyDescent="0.25">
      <c r="A211" s="90"/>
      <c r="B211" s="216" t="s">
        <v>184</v>
      </c>
      <c r="C211" s="217"/>
      <c r="D211" s="217"/>
      <c r="E211" s="217"/>
      <c r="F211" s="217"/>
      <c r="G211" s="218"/>
      <c r="H211" s="52">
        <f>IFERROR(VLOOKUP(B211,Sheet2!A:E,5,FALSE),0)</f>
        <v>0</v>
      </c>
      <c r="I211" s="53">
        <f t="shared" si="21"/>
        <v>0</v>
      </c>
      <c r="J211" s="22">
        <f t="shared" si="20"/>
        <v>0</v>
      </c>
    </row>
    <row r="212" spans="1:10" x14ac:dyDescent="0.2">
      <c r="A212" s="46"/>
      <c r="B212" s="65" t="s">
        <v>185</v>
      </c>
      <c r="C212" s="48">
        <f>IFERROR(VLOOKUP(B212,Sheet2!A:D,3,FALSE),0)</f>
        <v>22.83</v>
      </c>
      <c r="D212" s="7"/>
      <c r="E212" s="49">
        <f t="shared" ref="E212:E221" si="22">C212*D212</f>
        <v>0</v>
      </c>
      <c r="F212" s="50" t="s">
        <v>20</v>
      </c>
      <c r="G212" s="94" t="str">
        <f>IFERROR(VLOOKUP(B212,Sheet2!A:E,2,FALSE),0)</f>
        <v>3/4" FASTPIPE X 3/4" NPT FEMALE THREADED NIPPLE, orange</v>
      </c>
      <c r="H212" s="52">
        <f>IFERROR(VLOOKUP(B212,Sheet2!A:E,5,FALSE),0)</f>
        <v>0.19</v>
      </c>
      <c r="I212" s="53">
        <f t="shared" si="21"/>
        <v>0</v>
      </c>
      <c r="J212" s="22">
        <f t="shared" si="20"/>
        <v>0</v>
      </c>
    </row>
    <row r="213" spans="1:10" x14ac:dyDescent="0.2">
      <c r="A213" s="54"/>
      <c r="B213" s="61" t="s">
        <v>186</v>
      </c>
      <c r="C213" s="56">
        <f>IFERROR(VLOOKUP(B213,Sheet2!A:D,3,FALSE),0)</f>
        <v>30.03</v>
      </c>
      <c r="D213" s="8"/>
      <c r="E213" s="57">
        <f t="shared" si="22"/>
        <v>0</v>
      </c>
      <c r="F213" s="58" t="s">
        <v>22</v>
      </c>
      <c r="G213" s="112" t="str">
        <f>IFERROR(VLOOKUP(B213,Sheet2!A:E,2,FALSE),0)</f>
        <v>1" FASTPIPE X 1" NPT FEMALE THREADED NIPPLE,  blue</v>
      </c>
      <c r="H213" s="127">
        <f>IFERROR(VLOOKUP(B213,Sheet2!A:E,5,FALSE),0)</f>
        <v>0.35</v>
      </c>
      <c r="I213" s="53">
        <f t="shared" si="21"/>
        <v>0</v>
      </c>
      <c r="J213" s="22">
        <f t="shared" si="20"/>
        <v>0</v>
      </c>
    </row>
    <row r="214" spans="1:10" x14ac:dyDescent="0.2">
      <c r="A214" s="54"/>
      <c r="B214" s="61" t="s">
        <v>187</v>
      </c>
      <c r="C214" s="56">
        <f>IFERROR(VLOOKUP(B214,Sheet2!A:D,3,FALSE),0)</f>
        <v>51.66</v>
      </c>
      <c r="D214" s="8"/>
      <c r="E214" s="57">
        <f t="shared" si="22"/>
        <v>0</v>
      </c>
      <c r="F214" s="58" t="s">
        <v>24</v>
      </c>
      <c r="G214" s="112" t="str">
        <f>IFERROR(VLOOKUP(B214,Sheet2!A:E,2,FALSE),0)</f>
        <v>1-1/2" FASTPIPE X 1-1/2" NPT FEMALE THREADED NIPPLE</v>
      </c>
      <c r="H214" s="52">
        <f>IFERROR(VLOOKUP(B214,Sheet2!A:E,5,FALSE),0)</f>
        <v>1.28</v>
      </c>
      <c r="I214" s="53">
        <f t="shared" si="21"/>
        <v>0</v>
      </c>
      <c r="J214" s="22">
        <f t="shared" si="20"/>
        <v>0</v>
      </c>
    </row>
    <row r="215" spans="1:10" ht="13.5" thickBot="1" x14ac:dyDescent="0.25">
      <c r="A215" s="62"/>
      <c r="B215" s="72"/>
      <c r="C215" s="73">
        <f>IFERROR(VLOOKUP(B215,Sheet2!A:D,3,FALSE),0)</f>
        <v>0</v>
      </c>
      <c r="D215" s="9"/>
      <c r="E215" s="74">
        <f t="shared" si="22"/>
        <v>0</v>
      </c>
      <c r="F215" s="75"/>
      <c r="G215" s="113">
        <f>IFERROR(VLOOKUP(B215,Sheet2!A:E,2,FALSE),0)</f>
        <v>0</v>
      </c>
      <c r="H215" s="27">
        <f>IFERROR(VLOOKUP(B215,Sheet2!A:E,5,FALSE),0)</f>
        <v>0</v>
      </c>
      <c r="I215" s="53">
        <f t="shared" si="21"/>
        <v>0</v>
      </c>
      <c r="J215" s="22">
        <f t="shared" si="20"/>
        <v>0</v>
      </c>
    </row>
    <row r="216" spans="1:10" x14ac:dyDescent="0.2">
      <c r="A216" s="46"/>
      <c r="B216" s="182" t="s">
        <v>188</v>
      </c>
      <c r="C216" s="183">
        <f>IFERROR(VLOOKUP(B216,Sheet2!A:D,3,FALSE),0)</f>
        <v>24.02</v>
      </c>
      <c r="D216" s="7"/>
      <c r="E216" s="49">
        <f t="shared" si="22"/>
        <v>0</v>
      </c>
      <c r="F216" s="58" t="s">
        <v>20</v>
      </c>
      <c r="G216" s="112" t="str">
        <f>IFERROR(VLOOKUP(B216,Sheet2!A:E,2,FALSE),0)</f>
        <v>3/4" REDUCING UNION X 1/2" FEMALE NPT  (F1002-1/2")  FASTPIPE</v>
      </c>
      <c r="H216" s="52">
        <f>IFERROR(VLOOKUP(B216,Sheet2!A:E,5,FALSE),0)</f>
        <v>0.53</v>
      </c>
      <c r="I216" s="53">
        <f t="shared" si="21"/>
        <v>0</v>
      </c>
      <c r="J216" s="22">
        <f t="shared" si="20"/>
        <v>0</v>
      </c>
    </row>
    <row r="217" spans="1:10" x14ac:dyDescent="0.2">
      <c r="A217" s="54"/>
      <c r="B217" s="182" t="s">
        <v>189</v>
      </c>
      <c r="C217" s="183">
        <f>IFERROR(VLOOKUP(B217,Sheet2!A:D,3,FALSE),0)</f>
        <v>31.19</v>
      </c>
      <c r="D217" s="8"/>
      <c r="E217" s="57">
        <f t="shared" si="22"/>
        <v>0</v>
      </c>
      <c r="F217" s="58" t="s">
        <v>22</v>
      </c>
      <c r="G217" s="112" t="str">
        <f>IFERROR(VLOOKUP(B217,Sheet2!A:E,2,FALSE),0)</f>
        <v>1" REDUCING UNION X 1/2" FEMALE NPT  (F2002-1/2")  FASTPIPE</v>
      </c>
      <c r="H217" s="127">
        <f>IFERROR(VLOOKUP(B217,Sheet2!A:E,5,FALSE),0)</f>
        <v>0.93</v>
      </c>
      <c r="I217" s="53">
        <f t="shared" si="21"/>
        <v>0</v>
      </c>
      <c r="J217" s="22">
        <f t="shared" si="20"/>
        <v>0</v>
      </c>
    </row>
    <row r="218" spans="1:10" x14ac:dyDescent="0.2">
      <c r="A218" s="54"/>
      <c r="B218" s="182" t="s">
        <v>190</v>
      </c>
      <c r="C218" s="183">
        <f>IFERROR(VLOOKUP(B218,Sheet2!A:D,3,FALSE),0)</f>
        <v>31.24</v>
      </c>
      <c r="D218" s="8"/>
      <c r="E218" s="57">
        <f t="shared" si="22"/>
        <v>0</v>
      </c>
      <c r="F218" s="58" t="s">
        <v>22</v>
      </c>
      <c r="G218" s="112" t="str">
        <f>IFERROR(VLOOKUP(B218,Sheet2!A:E,2,FALSE),0)</f>
        <v>1" REDUCING UNION X 3/4" FEMALE NPT  (F2002-3/4")  FASTPIPE</v>
      </c>
      <c r="H218" s="127">
        <f>IFERROR(VLOOKUP(B218,Sheet2!A:E,5,FALSE),0)</f>
        <v>0.86</v>
      </c>
      <c r="I218" s="53">
        <f t="shared" si="21"/>
        <v>0</v>
      </c>
      <c r="J218" s="22">
        <f t="shared" si="20"/>
        <v>0</v>
      </c>
    </row>
    <row r="219" spans="1:10" x14ac:dyDescent="0.2">
      <c r="A219" s="54"/>
      <c r="B219" s="182" t="s">
        <v>191</v>
      </c>
      <c r="C219" s="183">
        <f>IFERROR(VLOOKUP(B219,Sheet2!A:D,3,FALSE),0)</f>
        <v>33.64</v>
      </c>
      <c r="D219" s="8"/>
      <c r="E219" s="57">
        <f t="shared" si="22"/>
        <v>0</v>
      </c>
      <c r="F219" s="58" t="s">
        <v>24</v>
      </c>
      <c r="G219" s="112" t="str">
        <f>IFERROR(VLOOKUP(B219,Sheet2!A:E,2,FALSE),0)</f>
        <v>1-1/2" REDUCING UNION X 3/4" FEMALE NPT  (F4221-3/4")  FASTPIPE</v>
      </c>
      <c r="H219" s="52">
        <f>IFERROR(VLOOKUP(B219,Sheet2!A:E,5,FALSE),0)</f>
        <v>1.2</v>
      </c>
      <c r="I219" s="53">
        <f t="shared" si="21"/>
        <v>0</v>
      </c>
      <c r="J219" s="22">
        <f t="shared" si="20"/>
        <v>0</v>
      </c>
    </row>
    <row r="220" spans="1:10" x14ac:dyDescent="0.2">
      <c r="A220" s="54"/>
      <c r="B220" s="182" t="s">
        <v>192</v>
      </c>
      <c r="C220" s="183">
        <f>IFERROR(VLOOKUP(B220,Sheet2!A:D,3,FALSE),0)</f>
        <v>55.44</v>
      </c>
      <c r="D220" s="8"/>
      <c r="E220" s="57">
        <f t="shared" si="22"/>
        <v>0</v>
      </c>
      <c r="F220" s="58" t="s">
        <v>26</v>
      </c>
      <c r="G220" s="112" t="str">
        <f>IFERROR(VLOOKUP(B220,Sheet2!A:E,2,FALSE),0)</f>
        <v>2" REDUCING UNION X 3/4" FEMALE NPT  (F5221-3/4")  FASTPIPE</v>
      </c>
      <c r="H220" s="52">
        <f>IFERROR(VLOOKUP(B220,Sheet2!A:E,5,FALSE),0)</f>
        <v>1.6</v>
      </c>
      <c r="I220" s="53">
        <f t="shared" si="21"/>
        <v>0</v>
      </c>
      <c r="J220" s="22">
        <f t="shared" si="20"/>
        <v>0</v>
      </c>
    </row>
    <row r="221" spans="1:10" ht="13.5" thickBot="1" x14ac:dyDescent="0.25">
      <c r="A221" s="54"/>
      <c r="B221" s="182" t="s">
        <v>193</v>
      </c>
      <c r="C221" s="183">
        <f>IFERROR(VLOOKUP(B221,Sheet2!A:D,3,FALSE),0)</f>
        <v>55.66</v>
      </c>
      <c r="D221" s="10"/>
      <c r="E221" s="85">
        <f t="shared" si="22"/>
        <v>0</v>
      </c>
      <c r="F221" s="58" t="s">
        <v>26</v>
      </c>
      <c r="G221" s="112" t="str">
        <f>IFERROR(VLOOKUP(B221,Sheet2!A:E,2,FALSE),0)</f>
        <v>2" REDUCING UNION X 1/2" FEMALE NPT  (F5221-1/2")  FASTPIPE</v>
      </c>
      <c r="H221" s="52">
        <f>IFERROR(VLOOKUP(B221,Sheet2!A:E,5,FALSE),0)</f>
        <v>1.6</v>
      </c>
      <c r="I221" s="53">
        <f t="shared" si="21"/>
        <v>0</v>
      </c>
      <c r="J221" s="22">
        <f t="shared" si="20"/>
        <v>0</v>
      </c>
    </row>
    <row r="222" spans="1:10" ht="13.5" thickBot="1" x14ac:dyDescent="0.25">
      <c r="A222" s="62"/>
      <c r="B222" s="222" t="s">
        <v>194</v>
      </c>
      <c r="C222" s="220"/>
      <c r="D222" s="220"/>
      <c r="E222" s="220"/>
      <c r="F222" s="220"/>
      <c r="G222" s="221"/>
      <c r="H222" s="52">
        <f>IFERROR(VLOOKUP(B222,Sheet2!A:E,5,FALSE),0)</f>
        <v>0</v>
      </c>
      <c r="I222" s="53">
        <f t="shared" si="21"/>
        <v>0</v>
      </c>
      <c r="J222" s="22">
        <f t="shared" si="20"/>
        <v>0</v>
      </c>
    </row>
    <row r="223" spans="1:10" x14ac:dyDescent="0.2">
      <c r="A223" s="46"/>
      <c r="B223" s="102" t="s">
        <v>195</v>
      </c>
      <c r="C223" s="103">
        <f>IFERROR(VLOOKUP(B223,Sheet2!A:D,3,FALSE),0)</f>
        <v>24.02</v>
      </c>
      <c r="D223" s="7"/>
      <c r="E223" s="96">
        <f t="shared" ref="E223:E235" si="23">C223*D223</f>
        <v>0</v>
      </c>
      <c r="F223" s="104" t="s">
        <v>20</v>
      </c>
      <c r="G223" s="125" t="str">
        <f>IFERROR(VLOOKUP(B223,Sheet2!A:E,2,FALSE),0)</f>
        <v>3/4" END CAP FASTPIPE</v>
      </c>
      <c r="H223" s="52">
        <f>IFERROR(VLOOKUP(B223,Sheet2!A:E,5,FALSE),0)</f>
        <v>0.17</v>
      </c>
      <c r="I223" s="53">
        <f t="shared" si="21"/>
        <v>0</v>
      </c>
      <c r="J223" s="22">
        <f t="shared" si="20"/>
        <v>0</v>
      </c>
    </row>
    <row r="224" spans="1:10" x14ac:dyDescent="0.2">
      <c r="A224" s="54"/>
      <c r="B224" s="107" t="s">
        <v>196</v>
      </c>
      <c r="C224" s="56">
        <f>IFERROR(VLOOKUP(B224,Sheet2!A:D,3,FALSE),0)</f>
        <v>32.43</v>
      </c>
      <c r="D224" s="8"/>
      <c r="E224" s="57">
        <f t="shared" si="23"/>
        <v>0</v>
      </c>
      <c r="F224" s="58" t="s">
        <v>22</v>
      </c>
      <c r="G224" s="126" t="str">
        <f>IFERROR(VLOOKUP(B224,Sheet2!A:E,2,FALSE),0)</f>
        <v>1" END CAP FASTPIPE</v>
      </c>
      <c r="H224" s="52">
        <f>IFERROR(VLOOKUP(B224,Sheet2!A:E,5,FALSE),0)</f>
        <v>0.31</v>
      </c>
      <c r="I224" s="53">
        <f t="shared" si="21"/>
        <v>0</v>
      </c>
      <c r="J224" s="22">
        <f t="shared" si="20"/>
        <v>0</v>
      </c>
    </row>
    <row r="225" spans="1:10" x14ac:dyDescent="0.2">
      <c r="A225" s="54"/>
      <c r="B225" s="107" t="s">
        <v>197</v>
      </c>
      <c r="C225" s="56">
        <f>IFERROR(VLOOKUP(B225,Sheet2!A:D,3,FALSE),0)</f>
        <v>40.85</v>
      </c>
      <c r="D225" s="8"/>
      <c r="E225" s="57">
        <f t="shared" si="23"/>
        <v>0</v>
      </c>
      <c r="F225" s="58" t="s">
        <v>24</v>
      </c>
      <c r="G225" s="126" t="str">
        <f>IFERROR(VLOOKUP(B225,Sheet2!A:E,2,FALSE),0)</f>
        <v>1-1/2" END CAP FASTPIPE</v>
      </c>
      <c r="H225" s="52">
        <f>IFERROR(VLOOKUP(B225,Sheet2!A:E,5,FALSE),0)</f>
        <v>1.1299999999999999</v>
      </c>
      <c r="I225" s="53">
        <f t="shared" si="21"/>
        <v>0</v>
      </c>
      <c r="J225" s="22">
        <f t="shared" si="20"/>
        <v>0</v>
      </c>
    </row>
    <row r="226" spans="1:10" x14ac:dyDescent="0.2">
      <c r="A226" s="54"/>
      <c r="B226" s="107" t="s">
        <v>198</v>
      </c>
      <c r="C226" s="56">
        <f>IFERROR(VLOOKUP(B226,Sheet2!A:D,3,FALSE),0)</f>
        <v>57.68</v>
      </c>
      <c r="D226" s="8"/>
      <c r="E226" s="57">
        <f t="shared" si="23"/>
        <v>0</v>
      </c>
      <c r="F226" s="58" t="s">
        <v>26</v>
      </c>
      <c r="G226" s="126" t="str">
        <f>IFERROR(VLOOKUP(B226,Sheet2!A:E,2,FALSE),0)</f>
        <v>2" END CAP FASTPIPE</v>
      </c>
      <c r="H226" s="52">
        <f>IFERROR(VLOOKUP(B226,Sheet2!A:E,5,FALSE),0)</f>
        <v>1.96</v>
      </c>
      <c r="I226" s="53">
        <f t="shared" si="21"/>
        <v>0</v>
      </c>
      <c r="J226" s="22">
        <f t="shared" si="20"/>
        <v>0</v>
      </c>
    </row>
    <row r="227" spans="1:10" ht="13.5" thickBot="1" x14ac:dyDescent="0.25">
      <c r="A227" s="62"/>
      <c r="B227" s="107"/>
      <c r="C227" s="56">
        <f>IFERROR(VLOOKUP(B227,Sheet2!A:D,3,FALSE),0)</f>
        <v>0</v>
      </c>
      <c r="D227" s="8"/>
      <c r="E227" s="57">
        <f t="shared" si="23"/>
        <v>0</v>
      </c>
      <c r="F227" s="58"/>
      <c r="G227" s="126">
        <f>IFERROR(VLOOKUP(B227,Sheet2!A:E,2,FALSE),0)</f>
        <v>0</v>
      </c>
      <c r="H227" s="52">
        <f>IFERROR(VLOOKUP(B227,Sheet2!A:E,5,FALSE),0)</f>
        <v>0</v>
      </c>
      <c r="I227" s="53">
        <f t="shared" si="21"/>
        <v>0</v>
      </c>
      <c r="J227" s="22">
        <f t="shared" si="20"/>
        <v>0</v>
      </c>
    </row>
    <row r="228" spans="1:10" x14ac:dyDescent="0.2">
      <c r="A228" s="46"/>
      <c r="B228" s="107"/>
      <c r="C228" s="56">
        <f>IFERROR(VLOOKUP(B228,Sheet2!A:D,3,FALSE),0)</f>
        <v>0</v>
      </c>
      <c r="D228" s="8"/>
      <c r="E228" s="57">
        <f t="shared" si="23"/>
        <v>0</v>
      </c>
      <c r="F228" s="58"/>
      <c r="G228" s="126">
        <f>IFERROR(VLOOKUP(B228,Sheet2!A:E,2,FALSE),0)</f>
        <v>0</v>
      </c>
      <c r="H228" s="52">
        <f>IFERROR(VLOOKUP(B228,Sheet2!A:E,5,FALSE),0)</f>
        <v>0</v>
      </c>
      <c r="I228" s="53">
        <f t="shared" si="21"/>
        <v>0</v>
      </c>
      <c r="J228" s="22">
        <f t="shared" si="20"/>
        <v>0</v>
      </c>
    </row>
    <row r="229" spans="1:10" x14ac:dyDescent="0.2">
      <c r="A229" s="54"/>
      <c r="B229" s="107" t="s">
        <v>199</v>
      </c>
      <c r="C229" s="56">
        <f>IFERROR(VLOOKUP(B229,Sheet2!A:D,3,FALSE),0)</f>
        <v>87.72</v>
      </c>
      <c r="D229" s="8"/>
      <c r="E229" s="57">
        <f t="shared" si="23"/>
        <v>0</v>
      </c>
      <c r="F229" s="58" t="s">
        <v>28</v>
      </c>
      <c r="G229" s="126" t="str">
        <f>IFERROR(VLOOKUP(B229,Sheet2!A:E,2,FALSE),0)</f>
        <v>3" END CAP FASTPIPE INDUSTRIAL</v>
      </c>
      <c r="H229" s="52">
        <f>IFERROR(VLOOKUP(B229,Sheet2!A:E,5,FALSE),0)</f>
        <v>2.5</v>
      </c>
      <c r="I229" s="53">
        <f t="shared" si="21"/>
        <v>0</v>
      </c>
      <c r="J229" s="22">
        <f t="shared" si="20"/>
        <v>0</v>
      </c>
    </row>
    <row r="230" spans="1:10" x14ac:dyDescent="0.2">
      <c r="A230" s="54"/>
      <c r="B230" s="107"/>
      <c r="C230" s="56">
        <f>IFERROR(VLOOKUP(B230,Sheet2!A:D,3,FALSE),0)</f>
        <v>0</v>
      </c>
      <c r="D230" s="8"/>
      <c r="E230" s="57">
        <f t="shared" si="23"/>
        <v>0</v>
      </c>
      <c r="F230" s="58"/>
      <c r="G230" s="126">
        <f>IFERROR(VLOOKUP(B230,Sheet2!A:E,2,FALSE),0)</f>
        <v>0</v>
      </c>
      <c r="H230" s="52">
        <f>IFERROR(VLOOKUP(B230,Sheet2!A:E,5,FALSE),0)</f>
        <v>0</v>
      </c>
      <c r="I230" s="53">
        <f t="shared" si="21"/>
        <v>0</v>
      </c>
      <c r="J230" s="22">
        <f t="shared" si="20"/>
        <v>0</v>
      </c>
    </row>
    <row r="231" spans="1:10" ht="13.5" thickBot="1" x14ac:dyDescent="0.25">
      <c r="A231" s="62"/>
      <c r="B231" s="109"/>
      <c r="C231" s="84">
        <f>IFERROR(VLOOKUP(B231,Sheet2!A:D,3,FALSE),0)</f>
        <v>0</v>
      </c>
      <c r="D231" s="10"/>
      <c r="E231" s="85">
        <f t="shared" si="23"/>
        <v>0</v>
      </c>
      <c r="F231" s="86"/>
      <c r="G231" s="124">
        <f>IFERROR(VLOOKUP(B231,Sheet2!A:E,2,FALSE),0)</f>
        <v>0</v>
      </c>
      <c r="H231" s="52">
        <f>IFERROR(VLOOKUP(B231,Sheet2!A:E,5,FALSE),0)</f>
        <v>0</v>
      </c>
      <c r="I231" s="53">
        <f t="shared" si="21"/>
        <v>0</v>
      </c>
      <c r="J231" s="22">
        <f t="shared" si="20"/>
        <v>0</v>
      </c>
    </row>
    <row r="232" spans="1:10" x14ac:dyDescent="0.2">
      <c r="A232" s="46"/>
      <c r="B232" s="135"/>
      <c r="C232" s="48">
        <f>IFERROR(VLOOKUP(B232,Sheet2!A:D,3,FALSE),0)</f>
        <v>0</v>
      </c>
      <c r="D232" s="7"/>
      <c r="E232" s="49">
        <f t="shared" si="23"/>
        <v>0</v>
      </c>
      <c r="F232" s="50"/>
      <c r="G232" s="94">
        <f>IFERROR(VLOOKUP(B232,Sheet2!A:E,2,FALSE),0)</f>
        <v>0</v>
      </c>
      <c r="H232" s="52">
        <f>IFERROR(VLOOKUP(B232,Sheet2!A:E,5,FALSE),0)</f>
        <v>0</v>
      </c>
      <c r="I232" s="53">
        <f t="shared" si="21"/>
        <v>0</v>
      </c>
      <c r="J232" s="22">
        <f t="shared" si="20"/>
        <v>0</v>
      </c>
    </row>
    <row r="233" spans="1:10" x14ac:dyDescent="0.2">
      <c r="A233" s="54"/>
      <c r="B233" s="107" t="s">
        <v>200</v>
      </c>
      <c r="C233" s="56">
        <f>IFERROR(VLOOKUP(B233,Sheet2!A:D,3,FALSE),0)</f>
        <v>108.14</v>
      </c>
      <c r="D233" s="8"/>
      <c r="E233" s="57">
        <f t="shared" si="23"/>
        <v>0</v>
      </c>
      <c r="F233" s="58" t="s">
        <v>37</v>
      </c>
      <c r="G233" s="112" t="str">
        <f>IFERROR(VLOOKUP(B233,Sheet2!A:E,2,FALSE),0)</f>
        <v>4" END CAP FASTPIPE INDUSTRIALcustomer will need to purchase separately (1) FI8002 to connect to pipe</v>
      </c>
      <c r="H233" s="52">
        <f>IFERROR(VLOOKUP(B233,Sheet2!A:E,5,FALSE),0)</f>
        <v>1.44</v>
      </c>
      <c r="I233" s="53">
        <f t="shared" si="21"/>
        <v>0</v>
      </c>
      <c r="J233" s="22">
        <f t="shared" si="20"/>
        <v>0</v>
      </c>
    </row>
    <row r="234" spans="1:10" x14ac:dyDescent="0.2">
      <c r="A234" s="54"/>
      <c r="B234" s="107" t="s">
        <v>201</v>
      </c>
      <c r="C234" s="56">
        <f>IFERROR(VLOOKUP(B234,Sheet2!A:D,3,FALSE),0)</f>
        <v>156.21</v>
      </c>
      <c r="D234" s="8"/>
      <c r="E234" s="57">
        <f t="shared" si="23"/>
        <v>0</v>
      </c>
      <c r="F234" s="58" t="s">
        <v>39</v>
      </c>
      <c r="G234" s="112" t="str">
        <f>IFERROR(VLOOKUP(B234,Sheet2!A:E,2,FALSE),0)</f>
        <v>6" END CAP FASTPIPE INDUSTRIAL customer will need to purchase separately (1) FI9002 to connect to pipe</v>
      </c>
      <c r="H234" s="52">
        <f>IFERROR(VLOOKUP(B234,Sheet2!A:E,5,FALSE),0)</f>
        <v>2.1</v>
      </c>
      <c r="I234" s="53">
        <f t="shared" si="21"/>
        <v>0</v>
      </c>
      <c r="J234" s="22">
        <f t="shared" si="20"/>
        <v>0</v>
      </c>
    </row>
    <row r="235" spans="1:10" ht="13.5" thickBot="1" x14ac:dyDescent="0.25">
      <c r="A235" s="54"/>
      <c r="B235" s="136"/>
      <c r="C235" s="73">
        <f>IFERROR(VLOOKUP(B235,Sheet2!A:D,3,FALSE),0)</f>
        <v>0</v>
      </c>
      <c r="D235" s="9"/>
      <c r="E235" s="74">
        <f t="shared" si="23"/>
        <v>0</v>
      </c>
      <c r="F235" s="75"/>
      <c r="G235" s="113">
        <f>IFERROR(VLOOKUP(B235,Sheet2!A:E,2,FALSE),0)</f>
        <v>0</v>
      </c>
      <c r="H235" s="52">
        <f>IFERROR(VLOOKUP(B235,Sheet2!A:E,5,FALSE),0)</f>
        <v>0</v>
      </c>
      <c r="I235" s="53">
        <f t="shared" si="21"/>
        <v>0</v>
      </c>
      <c r="J235" s="22">
        <f t="shared" si="20"/>
        <v>0</v>
      </c>
    </row>
    <row r="236" spans="1:10" ht="13.5" thickBot="1" x14ac:dyDescent="0.25">
      <c r="A236" s="62"/>
      <c r="B236" s="223" t="s">
        <v>202</v>
      </c>
      <c r="C236" s="220"/>
      <c r="D236" s="220"/>
      <c r="E236" s="220"/>
      <c r="F236" s="220"/>
      <c r="G236" s="221"/>
      <c r="H236" s="52">
        <f>IFERROR(VLOOKUP(B236,Sheet2!A:E,5,FALSE),0)</f>
        <v>0</v>
      </c>
      <c r="I236" s="53">
        <f t="shared" si="21"/>
        <v>0</v>
      </c>
      <c r="J236" s="22">
        <f t="shared" si="20"/>
        <v>0</v>
      </c>
    </row>
    <row r="237" spans="1:10" x14ac:dyDescent="0.2">
      <c r="A237" s="54"/>
      <c r="B237" s="137" t="s">
        <v>203</v>
      </c>
      <c r="C237" s="48">
        <f>IFERROR(VLOOKUP(B237,Sheet2!A:D,3,FALSE),0)</f>
        <v>54.06</v>
      </c>
      <c r="D237" s="7"/>
      <c r="E237" s="49">
        <f t="shared" ref="E237:E246" si="24">C237*D237</f>
        <v>0</v>
      </c>
      <c r="F237" s="50" t="s">
        <v>22</v>
      </c>
      <c r="G237" s="100" t="str">
        <f>IFERROR(VLOOKUP(B237,Sheet2!A:E,2,FALSE),0)</f>
        <v>1" EXPANSION NPT FEM X FEM</v>
      </c>
      <c r="H237" s="52">
        <f>IFERROR(VLOOKUP(B237,Sheet2!A:E,5,FALSE),0)</f>
        <v>3</v>
      </c>
      <c r="I237" s="53">
        <f t="shared" si="21"/>
        <v>0</v>
      </c>
      <c r="J237" s="22">
        <f t="shared" si="20"/>
        <v>0</v>
      </c>
    </row>
    <row r="238" spans="1:10" x14ac:dyDescent="0.2">
      <c r="A238" s="54"/>
      <c r="B238" s="138" t="s">
        <v>204</v>
      </c>
      <c r="C238" s="56">
        <f>IFERROR(VLOOKUP(B238,Sheet2!A:D,3,FALSE),0)</f>
        <v>80.5</v>
      </c>
      <c r="D238" s="8"/>
      <c r="E238" s="96">
        <f t="shared" si="24"/>
        <v>0</v>
      </c>
      <c r="F238" s="58" t="s">
        <v>24</v>
      </c>
      <c r="G238" s="97" t="str">
        <f>IFERROR(VLOOKUP(B238,Sheet2!A:E,2,FALSE),0)</f>
        <v>1-1/2" EXPANSION JOINT NPT FEM X FEM</v>
      </c>
      <c r="H238" s="52">
        <f>IFERROR(VLOOKUP(B238,Sheet2!A:E,5,FALSE),0)</f>
        <v>4</v>
      </c>
      <c r="I238" s="53">
        <f t="shared" si="21"/>
        <v>0</v>
      </c>
      <c r="J238" s="22">
        <f t="shared" si="20"/>
        <v>0</v>
      </c>
    </row>
    <row r="239" spans="1:10" x14ac:dyDescent="0.2">
      <c r="A239" s="54"/>
      <c r="B239" s="138" t="s">
        <v>205</v>
      </c>
      <c r="C239" s="56">
        <f>IFERROR(VLOOKUP(B239,Sheet2!A:D,3,FALSE),0)</f>
        <v>93.72</v>
      </c>
      <c r="D239" s="8"/>
      <c r="E239" s="96">
        <f t="shared" si="24"/>
        <v>0</v>
      </c>
      <c r="F239" s="58" t="s">
        <v>26</v>
      </c>
      <c r="G239" s="97" t="str">
        <f>IFERROR(VLOOKUP(B239,Sheet2!A:E,2,FALSE),0)</f>
        <v>2" EXPANSION JOINT TU-32-EE NPT FEM X FEM</v>
      </c>
      <c r="H239" s="52">
        <f>IFERROR(VLOOKUP(B239,Sheet2!A:E,5,FALSE),0)</f>
        <v>6</v>
      </c>
      <c r="I239" s="53">
        <f t="shared" si="21"/>
        <v>0</v>
      </c>
      <c r="J239" s="22">
        <f t="shared" si="20"/>
        <v>0</v>
      </c>
    </row>
    <row r="240" spans="1:10" ht="13.5" thickBot="1" x14ac:dyDescent="0.25">
      <c r="A240" s="62"/>
      <c r="B240" s="72" t="s">
        <v>206</v>
      </c>
      <c r="C240" s="73">
        <f>IFERROR(VLOOKUP(B240,Sheet2!A:D,3,FALSE),0)</f>
        <v>168.23</v>
      </c>
      <c r="D240" s="9"/>
      <c r="E240" s="98">
        <f t="shared" si="24"/>
        <v>0</v>
      </c>
      <c r="F240" s="75" t="s">
        <v>28</v>
      </c>
      <c r="G240" s="99" t="str">
        <f>IFERROR(VLOOKUP(B240,Sheet2!A:E,2,FALSE),0)</f>
        <v>3" EXPANSION JOINT NPT FEM X FEM  TU-48-EE</v>
      </c>
      <c r="H240" s="52">
        <f>IFERROR(VLOOKUP(B240,Sheet2!A:E,5,FALSE),0)</f>
        <v>12</v>
      </c>
      <c r="I240" s="53">
        <f t="shared" si="21"/>
        <v>0</v>
      </c>
      <c r="J240" s="22">
        <f t="shared" si="20"/>
        <v>0</v>
      </c>
    </row>
    <row r="241" spans="1:10" x14ac:dyDescent="0.2">
      <c r="A241" s="46"/>
      <c r="B241" s="65"/>
      <c r="C241" s="48">
        <f>IFERROR(VLOOKUP(B241,Sheet2!A:D,3,FALSE),0)</f>
        <v>0</v>
      </c>
      <c r="D241" s="7"/>
      <c r="E241" s="49">
        <f t="shared" si="24"/>
        <v>0</v>
      </c>
      <c r="F241" s="50"/>
      <c r="G241" s="100">
        <f>IFERROR(VLOOKUP(B241,Sheet2!A:E,2,FALSE),0)</f>
        <v>0</v>
      </c>
      <c r="H241" s="52">
        <f>IFERROR(VLOOKUP(B241,Sheet2!A:E,5,FALSE),0)</f>
        <v>0</v>
      </c>
      <c r="I241" s="53">
        <f t="shared" si="21"/>
        <v>0</v>
      </c>
      <c r="J241" s="22">
        <f t="shared" si="20"/>
        <v>0</v>
      </c>
    </row>
    <row r="242" spans="1:10" x14ac:dyDescent="0.2">
      <c r="A242" s="54"/>
      <c r="B242" s="61"/>
      <c r="C242" s="56">
        <f>IFERROR(VLOOKUP(B242,Sheet2!A:D,3,FALSE),0)</f>
        <v>0</v>
      </c>
      <c r="D242" s="8"/>
      <c r="E242" s="96">
        <f t="shared" si="24"/>
        <v>0</v>
      </c>
      <c r="F242" s="58"/>
      <c r="G242" s="139">
        <f>IFERROR(VLOOKUP(B242,Sheet2!A:E,2,FALSE),0)</f>
        <v>0</v>
      </c>
      <c r="H242" s="52">
        <f>IFERROR(VLOOKUP(B242,Sheet2!A:E,5,FALSE),0)</f>
        <v>0</v>
      </c>
      <c r="I242" s="53">
        <f t="shared" si="21"/>
        <v>0</v>
      </c>
      <c r="J242" s="22">
        <f t="shared" si="20"/>
        <v>0</v>
      </c>
    </row>
    <row r="243" spans="1:10" x14ac:dyDescent="0.2">
      <c r="A243" s="54"/>
      <c r="B243" s="138" t="s">
        <v>207</v>
      </c>
      <c r="C243" s="56">
        <f>IFERROR(VLOOKUP(B243,Sheet2!A:D,3,FALSE),0)</f>
        <v>120.16</v>
      </c>
      <c r="D243" s="8"/>
      <c r="E243" s="96">
        <f t="shared" si="24"/>
        <v>0</v>
      </c>
      <c r="F243" s="58" t="s">
        <v>37</v>
      </c>
      <c r="G243" s="97" t="str">
        <f>IFERROR(VLOOKUP(B243,Sheet2!A:E,2,FALSE),0)</f>
        <v>4" FLANGE EXPANSION JOINT,  ANSI 150#,  8 bolt x  9.0"" O.D.</v>
      </c>
      <c r="H243" s="140">
        <f>IFERROR(VLOOKUP(B243,Sheet2!A:E,5,FALSE),0)</f>
        <v>18</v>
      </c>
      <c r="I243" s="53">
        <f t="shared" si="21"/>
        <v>0</v>
      </c>
      <c r="J243" s="22">
        <f t="shared" si="20"/>
        <v>0</v>
      </c>
    </row>
    <row r="244" spans="1:10" x14ac:dyDescent="0.2">
      <c r="A244" s="54"/>
      <c r="B244" s="138" t="s">
        <v>208</v>
      </c>
      <c r="C244" s="56">
        <f>IFERROR(VLOOKUP(B244,Sheet2!A:D,3,FALSE),0)</f>
        <v>204.28</v>
      </c>
      <c r="D244" s="8"/>
      <c r="E244" s="96">
        <f t="shared" si="24"/>
        <v>0</v>
      </c>
      <c r="F244" s="58" t="s">
        <v>39</v>
      </c>
      <c r="G244" s="97" t="str">
        <f>IFERROR(VLOOKUP(B244,Sheet2!A:E,2,FALSE),0)</f>
        <v>6" FLANGE EXPANSION JOINT, ANSI 150#,  8 bolt x  11.0"" O.D.</v>
      </c>
      <c r="H244" s="140">
        <f>IFERROR(VLOOKUP(B244,Sheet2!A:E,5,FALSE),0)</f>
        <v>28</v>
      </c>
      <c r="I244" s="53">
        <f t="shared" si="21"/>
        <v>0</v>
      </c>
      <c r="J244" s="22">
        <f t="shared" si="20"/>
        <v>0</v>
      </c>
    </row>
    <row r="245" spans="1:10" x14ac:dyDescent="0.2">
      <c r="A245" s="54"/>
      <c r="B245" s="61"/>
      <c r="C245" s="56">
        <f>IFERROR(VLOOKUP(B245,Sheet2!A:D,3,FALSE),0)</f>
        <v>0</v>
      </c>
      <c r="D245" s="8"/>
      <c r="E245" s="96">
        <f t="shared" si="24"/>
        <v>0</v>
      </c>
      <c r="F245" s="58"/>
      <c r="G245" s="97">
        <f>IFERROR(VLOOKUP(B245,Sheet2!A:E,2,FALSE),0)</f>
        <v>0</v>
      </c>
      <c r="H245" s="52">
        <f>IFERROR(VLOOKUP(B245,Sheet2!A:E,5,FALSE),0)</f>
        <v>0</v>
      </c>
      <c r="I245" s="53">
        <f t="shared" si="21"/>
        <v>0</v>
      </c>
      <c r="J245" s="22">
        <f t="shared" si="20"/>
        <v>0</v>
      </c>
    </row>
    <row r="246" spans="1:10" ht="13.5" thickBot="1" x14ac:dyDescent="0.25">
      <c r="A246" s="62"/>
      <c r="B246" s="72"/>
      <c r="C246" s="73">
        <f>IFERROR(VLOOKUP(B246,Sheet2!A:D,3,FALSE),0)</f>
        <v>0</v>
      </c>
      <c r="D246" s="9"/>
      <c r="E246" s="98">
        <f t="shared" si="24"/>
        <v>0</v>
      </c>
      <c r="F246" s="75"/>
      <c r="G246" s="99">
        <f>IFERROR(VLOOKUP(B246,Sheet2!A:E,2,FALSE),0)</f>
        <v>0</v>
      </c>
      <c r="H246" s="52">
        <f>IFERROR(VLOOKUP(B246,Sheet2!A:E,5,FALSE),0)</f>
        <v>0</v>
      </c>
      <c r="I246" s="53">
        <f t="shared" si="21"/>
        <v>0</v>
      </c>
      <c r="J246" s="22">
        <f t="shared" si="20"/>
        <v>0</v>
      </c>
    </row>
    <row r="247" spans="1:10" ht="13.5" thickBot="1" x14ac:dyDescent="0.25">
      <c r="A247" s="46"/>
      <c r="B247" s="219" t="s">
        <v>209</v>
      </c>
      <c r="C247" s="220"/>
      <c r="D247" s="220"/>
      <c r="E247" s="220"/>
      <c r="F247" s="220"/>
      <c r="G247" s="221"/>
      <c r="H247" s="52">
        <f>IFERROR(VLOOKUP(B247,Sheet2!A:E,5,FALSE),0)</f>
        <v>0</v>
      </c>
      <c r="I247" s="53">
        <f t="shared" si="21"/>
        <v>0</v>
      </c>
      <c r="J247" s="22">
        <f t="shared" si="20"/>
        <v>0</v>
      </c>
    </row>
    <row r="248" spans="1:10" x14ac:dyDescent="0.2">
      <c r="A248" s="54"/>
      <c r="B248" s="65"/>
      <c r="C248" s="48">
        <f>IFERROR(VLOOKUP(B248,Sheet2!A:D,3,FALSE),0)</f>
        <v>0</v>
      </c>
      <c r="D248" s="7"/>
      <c r="E248" s="49">
        <f t="shared" ref="E248:E264" si="25">C248*D248</f>
        <v>0</v>
      </c>
      <c r="F248" s="50"/>
      <c r="G248" s="100">
        <f>IFERROR(VLOOKUP(B248,Sheet2!A:E,2,FALSE),0)</f>
        <v>0</v>
      </c>
      <c r="H248" s="52">
        <f>IFERROR(VLOOKUP(B248,Sheet2!A:E,5,FALSE),0)</f>
        <v>0</v>
      </c>
      <c r="I248" s="53">
        <f t="shared" si="21"/>
        <v>0</v>
      </c>
      <c r="J248" s="22">
        <f t="shared" si="20"/>
        <v>0</v>
      </c>
    </row>
    <row r="249" spans="1:10" x14ac:dyDescent="0.2">
      <c r="A249" s="54"/>
      <c r="B249" s="61" t="s">
        <v>210</v>
      </c>
      <c r="C249" s="56">
        <f>IFERROR(VLOOKUP(B249,Sheet2!A:D,3,FALSE),0)</f>
        <v>120.16</v>
      </c>
      <c r="D249" s="8"/>
      <c r="E249" s="96">
        <f t="shared" si="25"/>
        <v>0</v>
      </c>
      <c r="F249" s="58" t="s">
        <v>28</v>
      </c>
      <c r="G249" s="97" t="str">
        <f>IFERROR(VLOOKUP(B249,Sheet2!A:E,2,FALSE),0)</f>
        <v>3" FLANGE FASTPIPE  COMPRESSION X FLANGE   4 HOLE, 7-1/2" OD, ANSI 150#</v>
      </c>
      <c r="H249" s="52">
        <f>IFERROR(VLOOKUP(B249,Sheet2!A:E,5,FALSE),0)</f>
        <v>5.8</v>
      </c>
      <c r="I249" s="53">
        <f t="shared" si="21"/>
        <v>0</v>
      </c>
      <c r="J249" s="22">
        <f t="shared" si="20"/>
        <v>0</v>
      </c>
    </row>
    <row r="250" spans="1:10" x14ac:dyDescent="0.2">
      <c r="A250" s="54"/>
      <c r="B250" s="61"/>
      <c r="C250" s="56">
        <f>IFERROR(VLOOKUP(B250,Sheet2!A:D,3,FALSE),0)</f>
        <v>0</v>
      </c>
      <c r="D250" s="8"/>
      <c r="E250" s="96">
        <f t="shared" si="25"/>
        <v>0</v>
      </c>
      <c r="F250" s="58"/>
      <c r="G250" s="97">
        <f>IFERROR(VLOOKUP(B250,Sheet2!A:E,2,FALSE),0)</f>
        <v>0</v>
      </c>
      <c r="H250" s="52">
        <f>IFERROR(VLOOKUP(B250,Sheet2!A:E,5,FALSE),0)</f>
        <v>0</v>
      </c>
      <c r="I250" s="53">
        <f t="shared" si="21"/>
        <v>0</v>
      </c>
      <c r="J250" s="22">
        <f t="shared" si="20"/>
        <v>0</v>
      </c>
    </row>
    <row r="251" spans="1:10" ht="13.5" thickBot="1" x14ac:dyDescent="0.25">
      <c r="A251" s="54"/>
      <c r="B251" s="61"/>
      <c r="C251" s="56">
        <f>IFERROR(VLOOKUP(B251,Sheet2!A:D,3,FALSE),0)</f>
        <v>0</v>
      </c>
      <c r="D251" s="8"/>
      <c r="E251" s="96">
        <f t="shared" si="25"/>
        <v>0</v>
      </c>
      <c r="F251" s="58"/>
      <c r="G251" s="97">
        <f>IFERROR(VLOOKUP(B251,Sheet2!A:E,2,FALSE),0)</f>
        <v>0</v>
      </c>
      <c r="H251" s="52">
        <f>IFERROR(VLOOKUP(B251,Sheet2!A:E,5,FALSE),0)</f>
        <v>0</v>
      </c>
      <c r="I251" s="53">
        <f t="shared" si="21"/>
        <v>0</v>
      </c>
      <c r="J251" s="22">
        <f t="shared" si="20"/>
        <v>0</v>
      </c>
    </row>
    <row r="252" spans="1:10" x14ac:dyDescent="0.2">
      <c r="A252" s="63"/>
      <c r="B252" s="65"/>
      <c r="C252" s="48">
        <f>IFERROR(VLOOKUP(B252,Sheet2!A:D,3,FALSE),0)</f>
        <v>0</v>
      </c>
      <c r="D252" s="7"/>
      <c r="E252" s="49">
        <f t="shared" si="25"/>
        <v>0</v>
      </c>
      <c r="F252" s="50"/>
      <c r="G252" s="94">
        <f>IFERROR(VLOOKUP(B252,Sheet2!A:E,2,FALSE),0)</f>
        <v>0</v>
      </c>
      <c r="H252" s="52">
        <f>IFERROR(VLOOKUP(B252,Sheet2!A:E,5,FALSE),0)</f>
        <v>0</v>
      </c>
      <c r="I252" s="53">
        <f t="shared" si="21"/>
        <v>0</v>
      </c>
      <c r="J252" s="22">
        <f t="shared" si="20"/>
        <v>0</v>
      </c>
    </row>
    <row r="253" spans="1:10" x14ac:dyDescent="0.2">
      <c r="A253" s="64"/>
      <c r="B253" s="61"/>
      <c r="C253" s="56">
        <f>IFERROR(VLOOKUP(B253,Sheet2!A:D,3,FALSE),0)</f>
        <v>0</v>
      </c>
      <c r="D253" s="8"/>
      <c r="E253" s="57">
        <f t="shared" si="25"/>
        <v>0</v>
      </c>
      <c r="F253" s="58"/>
      <c r="G253" s="112">
        <f>IFERROR(VLOOKUP(B253,Sheet2!A:E,2,FALSE),0)</f>
        <v>0</v>
      </c>
      <c r="H253" s="52">
        <f>IFERROR(VLOOKUP(B253,Sheet2!A:E,5,FALSE),0)</f>
        <v>0</v>
      </c>
      <c r="I253" s="53">
        <f t="shared" si="21"/>
        <v>0</v>
      </c>
      <c r="J253" s="22">
        <f t="shared" si="20"/>
        <v>0</v>
      </c>
    </row>
    <row r="254" spans="1:10" x14ac:dyDescent="0.2">
      <c r="A254" s="64"/>
      <c r="B254" s="61" t="s">
        <v>211</v>
      </c>
      <c r="C254" s="56">
        <f>IFERROR(VLOOKUP(B254,Sheet2!A:D,3,FALSE),0)</f>
        <v>132.16999999999999</v>
      </c>
      <c r="D254" s="8"/>
      <c r="E254" s="57">
        <f t="shared" si="25"/>
        <v>0</v>
      </c>
      <c r="F254" s="58" t="s">
        <v>37</v>
      </c>
      <c r="G254" s="112" t="str">
        <f>IFERROR(VLOOKUP(B254,Sheet2!A:E,2,FALSE),0)</f>
        <v>4" FLANGE , ANSI 150#, 9.0" OD X 8 BOLT FASTPIPE INDUSTRIAL customer will need to purchase separately (1) FI8002 to connect to pipe</v>
      </c>
      <c r="H254" s="52">
        <f>IFERROR(VLOOKUP(B254,Sheet2!A:E,5,FALSE),0)</f>
        <v>5.2</v>
      </c>
      <c r="I254" s="53">
        <f t="shared" si="21"/>
        <v>0</v>
      </c>
      <c r="J254" s="22">
        <f t="shared" si="20"/>
        <v>0</v>
      </c>
    </row>
    <row r="255" spans="1:10" x14ac:dyDescent="0.2">
      <c r="A255" s="64"/>
      <c r="B255" s="61" t="s">
        <v>212</v>
      </c>
      <c r="C255" s="56">
        <f>IFERROR(VLOOKUP(B255,Sheet2!A:D,3,FALSE),0)</f>
        <v>180.24</v>
      </c>
      <c r="D255" s="8"/>
      <c r="E255" s="57">
        <f t="shared" si="25"/>
        <v>0</v>
      </c>
      <c r="F255" s="58" t="s">
        <v>39</v>
      </c>
      <c r="G255" s="112" t="str">
        <f>IFERROR(VLOOKUP(B255,Sheet2!A:E,2,FALSE),0)</f>
        <v>6" FLANGE, ANSI 150#, 11.0" OD X 8 BOLT FASTPIPE INDUSTRIAL (NEED (1) FI9002 TO COMPLETE ASSEMBLY)</v>
      </c>
      <c r="H255" s="140">
        <f>IFERROR(VLOOKUP(B255,Sheet2!A:E,5,FALSE),0)</f>
        <v>7.5</v>
      </c>
      <c r="I255" s="53">
        <f t="shared" si="21"/>
        <v>0</v>
      </c>
      <c r="J255" s="22">
        <f t="shared" si="20"/>
        <v>0</v>
      </c>
    </row>
    <row r="256" spans="1:10" x14ac:dyDescent="0.2">
      <c r="A256" s="64"/>
      <c r="B256" s="61"/>
      <c r="C256" s="56">
        <f>IFERROR(VLOOKUP(B256,Sheet2!A:D,3,FALSE),0)</f>
        <v>0</v>
      </c>
      <c r="D256" s="8"/>
      <c r="E256" s="57">
        <f t="shared" si="25"/>
        <v>0</v>
      </c>
      <c r="F256" s="58"/>
      <c r="G256" s="112">
        <f>IFERROR(VLOOKUP(B256,Sheet2!A:E,2,FALSE),0)</f>
        <v>0</v>
      </c>
      <c r="H256" s="52">
        <f>IFERROR(VLOOKUP(B256,Sheet2!A:E,5,FALSE),0)</f>
        <v>0</v>
      </c>
      <c r="I256" s="53">
        <f t="shared" si="21"/>
        <v>0</v>
      </c>
      <c r="J256" s="22">
        <f t="shared" si="20"/>
        <v>0</v>
      </c>
    </row>
    <row r="257" spans="1:10" ht="13.5" thickBot="1" x14ac:dyDescent="0.25">
      <c r="A257" s="90"/>
      <c r="B257" s="72"/>
      <c r="C257" s="73">
        <f>IFERROR(VLOOKUP(B257,Sheet2!A:D,3,FALSE),0)</f>
        <v>0</v>
      </c>
      <c r="D257" s="9"/>
      <c r="E257" s="74">
        <f t="shared" si="25"/>
        <v>0</v>
      </c>
      <c r="F257" s="75"/>
      <c r="G257" s="113">
        <f>IFERROR(VLOOKUP(B257,Sheet2!A:E,2,FALSE),0)</f>
        <v>0</v>
      </c>
      <c r="H257" s="52">
        <f>IFERROR(VLOOKUP(B257,Sheet2!A:E,5,FALSE),0)</f>
        <v>0</v>
      </c>
      <c r="I257" s="53">
        <f t="shared" si="21"/>
        <v>0</v>
      </c>
      <c r="J257" s="22">
        <f t="shared" si="20"/>
        <v>0</v>
      </c>
    </row>
    <row r="258" spans="1:10" x14ac:dyDescent="0.2">
      <c r="A258" s="46"/>
      <c r="B258" s="65"/>
      <c r="C258" s="48">
        <f>IFERROR(VLOOKUP(B258,Sheet2!A:D,3,FALSE),0)</f>
        <v>0</v>
      </c>
      <c r="D258" s="7"/>
      <c r="E258" s="49">
        <f t="shared" si="25"/>
        <v>0</v>
      </c>
      <c r="F258" s="50"/>
      <c r="G258" s="100">
        <f>IFERROR(VLOOKUP(B258,Sheet2!A:E,2,FALSE),0)</f>
        <v>0</v>
      </c>
      <c r="H258" s="52">
        <f>IFERROR(VLOOKUP(B258,Sheet2!A:E,5,FALSE),0)</f>
        <v>0</v>
      </c>
      <c r="I258" s="53">
        <f t="shared" si="21"/>
        <v>0</v>
      </c>
      <c r="J258" s="22">
        <f t="shared" si="20"/>
        <v>0</v>
      </c>
    </row>
    <row r="259" spans="1:10" x14ac:dyDescent="0.2">
      <c r="A259" s="54"/>
      <c r="B259" s="61"/>
      <c r="C259" s="56">
        <f>IFERROR(VLOOKUP(B259,Sheet2!A:D,3,FALSE),0)</f>
        <v>0</v>
      </c>
      <c r="D259" s="8"/>
      <c r="E259" s="96">
        <f t="shared" si="25"/>
        <v>0</v>
      </c>
      <c r="F259" s="58"/>
      <c r="G259" s="97">
        <f>IFERROR(VLOOKUP(B259,Sheet2!A:E,2,FALSE),0)</f>
        <v>0</v>
      </c>
      <c r="H259" s="52">
        <f>IFERROR(VLOOKUP(B259,Sheet2!A:E,5,FALSE),0)</f>
        <v>0</v>
      </c>
      <c r="I259" s="53">
        <f t="shared" si="21"/>
        <v>0</v>
      </c>
      <c r="J259" s="22">
        <f t="shared" si="20"/>
        <v>0</v>
      </c>
    </row>
    <row r="260" spans="1:10" x14ac:dyDescent="0.2">
      <c r="A260" s="54"/>
      <c r="B260" s="61" t="s">
        <v>213</v>
      </c>
      <c r="C260" s="56">
        <f>IFERROR(VLOOKUP(B260,Sheet2!A:D,3,FALSE),0)</f>
        <v>31.24</v>
      </c>
      <c r="D260" s="8"/>
      <c r="E260" s="96">
        <f t="shared" si="25"/>
        <v>0</v>
      </c>
      <c r="F260" s="58" t="s">
        <v>28</v>
      </c>
      <c r="G260" s="97" t="str">
        <f>IFERROR(VLOOKUP(B260,Sheet2!A:E,2,FALSE),0)</f>
        <v>3" FASTPIPE FLANGE GASKET AND BOLT SET,  bolts are 2-3/4" Long, ANSI 150#, BOLT HOLE</v>
      </c>
      <c r="H260" s="140">
        <f>IFERROR(VLOOKUP(B260,Sheet2!A:E,5,FALSE),0)</f>
        <v>11.9</v>
      </c>
      <c r="I260" s="53">
        <f t="shared" si="21"/>
        <v>0</v>
      </c>
      <c r="J260" s="22">
        <f t="shared" si="20"/>
        <v>0</v>
      </c>
    </row>
    <row r="261" spans="1:10" x14ac:dyDescent="0.2">
      <c r="A261" s="54"/>
      <c r="B261" s="61" t="s">
        <v>214</v>
      </c>
      <c r="C261" s="56">
        <f>IFERROR(VLOOKUP(B261,Sheet2!A:D,3,FALSE),0)</f>
        <v>51.66</v>
      </c>
      <c r="D261" s="8"/>
      <c r="E261" s="96">
        <f t="shared" si="25"/>
        <v>0</v>
      </c>
      <c r="F261" s="58" t="s">
        <v>37</v>
      </c>
      <c r="G261" s="97" t="str">
        <f>IFERROR(VLOOKUP(B261,Sheet2!A:E,2,FALSE),0)</f>
        <v>4" FASTPIPE FLANGE GASKET AND BOLT SET,  bolts are 3" Long, ANSI 150#, 8 BOLT HOLE</v>
      </c>
      <c r="H261" s="140">
        <f>IFERROR(VLOOKUP(B261,Sheet2!A:E,5,FALSE),0)</f>
        <v>3.55</v>
      </c>
      <c r="I261" s="53">
        <f t="shared" si="21"/>
        <v>0</v>
      </c>
      <c r="J261" s="22">
        <f t="shared" si="20"/>
        <v>0</v>
      </c>
    </row>
    <row r="262" spans="1:10" x14ac:dyDescent="0.2">
      <c r="A262" s="54"/>
      <c r="B262" s="61" t="s">
        <v>215</v>
      </c>
      <c r="C262" s="56">
        <f>IFERROR(VLOOKUP(B262,Sheet2!A:D,3,FALSE),0)</f>
        <v>63.68</v>
      </c>
      <c r="D262" s="8"/>
      <c r="E262" s="96">
        <f t="shared" si="25"/>
        <v>0</v>
      </c>
      <c r="F262" s="58" t="s">
        <v>39</v>
      </c>
      <c r="G262" s="97" t="str">
        <f>IFERROR(VLOOKUP(B262,Sheet2!A:E,2,FALSE),0)</f>
        <v>6" FASTPIPE FLANGE GASKET AND BOLT SET,  bolts are 3-1/4"" Long, 8 BOLT HOLE</v>
      </c>
      <c r="H262" s="140">
        <f>IFERROR(VLOOKUP(B262,Sheet2!A:E,5,FALSE),0)</f>
        <v>5.2</v>
      </c>
      <c r="I262" s="53">
        <f t="shared" si="21"/>
        <v>0</v>
      </c>
      <c r="J262" s="22">
        <f t="shared" si="20"/>
        <v>0</v>
      </c>
    </row>
    <row r="263" spans="1:10" x14ac:dyDescent="0.2">
      <c r="A263" s="54"/>
      <c r="B263" s="61"/>
      <c r="C263" s="56">
        <f>IFERROR(VLOOKUP(B263,Sheet2!A:D,3,FALSE),0)</f>
        <v>0</v>
      </c>
      <c r="D263" s="8"/>
      <c r="E263" s="96">
        <f t="shared" si="25"/>
        <v>0</v>
      </c>
      <c r="F263" s="58"/>
      <c r="G263" s="97">
        <f>IFERROR(VLOOKUP(B263,Sheet2!A:E,2,FALSE),0)</f>
        <v>0</v>
      </c>
      <c r="H263" s="52">
        <f>IFERROR(VLOOKUP(B263,Sheet2!A:E,5,FALSE),0)</f>
        <v>0</v>
      </c>
      <c r="I263" s="53">
        <f t="shared" si="21"/>
        <v>0</v>
      </c>
      <c r="J263" s="22">
        <f t="shared" ref="J263:J326" si="26">D263*C263</f>
        <v>0</v>
      </c>
    </row>
    <row r="264" spans="1:10" ht="13.5" thickBot="1" x14ac:dyDescent="0.25">
      <c r="A264" s="62"/>
      <c r="B264" s="72"/>
      <c r="C264" s="73">
        <f>IFERROR(VLOOKUP(B264,Sheet2!A:D,3,FALSE),0)</f>
        <v>0</v>
      </c>
      <c r="D264" s="9"/>
      <c r="E264" s="98">
        <f t="shared" si="25"/>
        <v>0</v>
      </c>
      <c r="F264" s="75"/>
      <c r="G264" s="99">
        <f>IFERROR(VLOOKUP(B264,Sheet2!A:E,2,FALSE),0)</f>
        <v>0</v>
      </c>
      <c r="H264" s="52">
        <f>IFERROR(VLOOKUP(B264,Sheet2!A:E,5,FALSE),0)</f>
        <v>0</v>
      </c>
      <c r="I264" s="53">
        <f t="shared" ref="I264:I327" si="27">H264*D264</f>
        <v>0</v>
      </c>
      <c r="J264" s="22">
        <f t="shared" si="26"/>
        <v>0</v>
      </c>
    </row>
    <row r="265" spans="1:10" ht="13.5" thickBot="1" x14ac:dyDescent="0.25">
      <c r="A265" s="46"/>
      <c r="B265" s="219" t="s">
        <v>216</v>
      </c>
      <c r="C265" s="220"/>
      <c r="D265" s="220"/>
      <c r="E265" s="220"/>
      <c r="F265" s="220"/>
      <c r="G265" s="221"/>
      <c r="H265" s="52">
        <f>IFERROR(VLOOKUP(B265,Sheet2!A:E,5,FALSE),0)</f>
        <v>0</v>
      </c>
      <c r="I265" s="53">
        <f t="shared" si="27"/>
        <v>0</v>
      </c>
      <c r="J265" s="22">
        <f t="shared" si="26"/>
        <v>0</v>
      </c>
    </row>
    <row r="266" spans="1:10" x14ac:dyDescent="0.2">
      <c r="A266" s="54"/>
      <c r="B266" s="116" t="s">
        <v>217</v>
      </c>
      <c r="C266" s="103">
        <f>IFERROR(VLOOKUP(B266,Sheet2!A:D,3,FALSE),0)</f>
        <v>39.119999999999997</v>
      </c>
      <c r="D266" s="7"/>
      <c r="E266" s="96">
        <f t="shared" ref="E266:E276" si="28">C266*D266</f>
        <v>0</v>
      </c>
      <c r="F266" s="104" t="s">
        <v>20</v>
      </c>
      <c r="G266" s="112" t="str">
        <f>IFERROR(VLOOKUP(B266,Sheet2!A:E,2,FALSE),0)</f>
        <v>3/4" FASTPIPE MULTI PORT WALL OUTLET, 1/2" NPT (4X)</v>
      </c>
      <c r="H266" s="52">
        <f>IFERROR(VLOOKUP(B266,Sheet2!A:E,5,FALSE),0)</f>
        <v>1.17</v>
      </c>
      <c r="I266" s="53">
        <f t="shared" si="27"/>
        <v>0</v>
      </c>
      <c r="J266" s="22">
        <f t="shared" si="26"/>
        <v>0</v>
      </c>
    </row>
    <row r="267" spans="1:10" x14ac:dyDescent="0.2">
      <c r="A267" s="54"/>
      <c r="B267" s="61" t="s">
        <v>218</v>
      </c>
      <c r="C267" s="56">
        <f>IFERROR(VLOOKUP(B267,Sheet2!A:D,3,FALSE),0)</f>
        <v>39.68</v>
      </c>
      <c r="D267" s="8"/>
      <c r="E267" s="57">
        <f t="shared" si="28"/>
        <v>0</v>
      </c>
      <c r="F267" s="58" t="s">
        <v>22</v>
      </c>
      <c r="G267" s="112" t="str">
        <f>IFERROR(VLOOKUP(B267,Sheet2!A:E,2,FALSE),0)</f>
        <v>1 " FASTPIPE MULTI PORT WALL OUTLET, 1/2" NPT (4X)</v>
      </c>
      <c r="H267" s="52">
        <f>IFERROR(VLOOKUP(B267,Sheet2!A:E,5,FALSE),0)</f>
        <v>1.18</v>
      </c>
      <c r="I267" s="53">
        <f t="shared" si="27"/>
        <v>0</v>
      </c>
      <c r="J267" s="22">
        <f t="shared" si="26"/>
        <v>0</v>
      </c>
    </row>
    <row r="268" spans="1:10" x14ac:dyDescent="0.2">
      <c r="A268" s="54"/>
      <c r="B268" s="61"/>
      <c r="C268" s="101">
        <f>IFERROR(VLOOKUP(B268,Sheet2!A:D,3,FALSE),0)</f>
        <v>0</v>
      </c>
      <c r="D268" s="15"/>
      <c r="E268" s="57">
        <f t="shared" si="28"/>
        <v>0</v>
      </c>
      <c r="F268" s="58"/>
      <c r="G268" s="68">
        <f>IFERROR(VLOOKUP(B268,Sheet2!A:E,2,FALSE),0)</f>
        <v>0</v>
      </c>
      <c r="H268" s="52">
        <f>IFERROR(VLOOKUP(B268,Sheet2!A:E,5,FALSE),0)</f>
        <v>0</v>
      </c>
      <c r="I268" s="53">
        <f t="shared" si="27"/>
        <v>0</v>
      </c>
      <c r="J268" s="22">
        <f t="shared" si="26"/>
        <v>0</v>
      </c>
    </row>
    <row r="269" spans="1:10" x14ac:dyDescent="0.2">
      <c r="A269" s="54"/>
      <c r="B269" s="61"/>
      <c r="C269" s="101">
        <f>IFERROR(VLOOKUP(B269,Sheet2!A:D,3,FALSE),0)</f>
        <v>0</v>
      </c>
      <c r="D269" s="15"/>
      <c r="E269" s="57">
        <f t="shared" si="28"/>
        <v>0</v>
      </c>
      <c r="F269" s="58"/>
      <c r="G269" s="68">
        <f>IFERROR(VLOOKUP(B269,Sheet2!A:E,2,FALSE),0)</f>
        <v>0</v>
      </c>
      <c r="H269" s="52">
        <f>IFERROR(VLOOKUP(B269,Sheet2!A:E,5,FALSE),0)</f>
        <v>0</v>
      </c>
      <c r="I269" s="53">
        <f t="shared" si="27"/>
        <v>0</v>
      </c>
      <c r="J269" s="22">
        <f t="shared" si="26"/>
        <v>0</v>
      </c>
    </row>
    <row r="270" spans="1:10" x14ac:dyDescent="0.2">
      <c r="A270" s="54"/>
      <c r="B270" s="61"/>
      <c r="C270" s="56">
        <f>IFERROR(VLOOKUP(B270,Sheet2!A:D,3,FALSE),0)</f>
        <v>0</v>
      </c>
      <c r="D270" s="8"/>
      <c r="E270" s="57">
        <f t="shared" si="28"/>
        <v>0</v>
      </c>
      <c r="F270" s="58"/>
      <c r="G270" s="112">
        <f>IFERROR(VLOOKUP(B270,Sheet2!A:E,2,FALSE),0)</f>
        <v>0</v>
      </c>
      <c r="H270" s="52">
        <f>IFERROR(VLOOKUP(B270,Sheet2!A:E,5,FALSE),0)</f>
        <v>0</v>
      </c>
      <c r="I270" s="53">
        <f t="shared" si="27"/>
        <v>0</v>
      </c>
      <c r="J270" s="22">
        <f t="shared" si="26"/>
        <v>0</v>
      </c>
    </row>
    <row r="271" spans="1:10" x14ac:dyDescent="0.2">
      <c r="A271" s="54"/>
      <c r="B271" s="61"/>
      <c r="C271" s="56">
        <f>IFERROR(VLOOKUP(B271,Sheet2!A:D,3,FALSE),0)</f>
        <v>0</v>
      </c>
      <c r="D271" s="8"/>
      <c r="E271" s="57">
        <f t="shared" si="28"/>
        <v>0</v>
      </c>
      <c r="F271" s="58"/>
      <c r="G271" s="112">
        <f>IFERROR(VLOOKUP(B271,Sheet2!A:E,2,FALSE),0)</f>
        <v>0</v>
      </c>
      <c r="H271" s="52">
        <f>IFERROR(VLOOKUP(B271,Sheet2!A:E,5,FALSE),0)</f>
        <v>0</v>
      </c>
      <c r="I271" s="53">
        <f t="shared" si="27"/>
        <v>0</v>
      </c>
      <c r="J271" s="22">
        <f t="shared" si="26"/>
        <v>0</v>
      </c>
    </row>
    <row r="272" spans="1:10" x14ac:dyDescent="0.2">
      <c r="A272" s="54"/>
      <c r="B272" s="61" t="s">
        <v>219</v>
      </c>
      <c r="C272" s="56">
        <f>IFERROR(VLOOKUP(B272,Sheet2!A:D,3,FALSE),0)</f>
        <v>65.58</v>
      </c>
      <c r="D272" s="8"/>
      <c r="E272" s="57">
        <f t="shared" si="28"/>
        <v>0</v>
      </c>
      <c r="F272" s="58" t="s">
        <v>20</v>
      </c>
      <c r="G272" s="112" t="str">
        <f>IFERROR(VLOOKUP(B272,Sheet2!A:E,2,FALSE),0)</f>
        <v>3/4" FASTPIPE MULTI PORT WALL OUTLET WITH SHUTOFF, 1/2" NPT (4X)</v>
      </c>
      <c r="H272" s="52">
        <f>IFERROR(VLOOKUP(B272,Sheet2!A:E,5,FALSE),0)</f>
        <v>2.38</v>
      </c>
      <c r="I272" s="53">
        <f t="shared" si="27"/>
        <v>0</v>
      </c>
      <c r="J272" s="22">
        <f t="shared" si="26"/>
        <v>0</v>
      </c>
    </row>
    <row r="273" spans="1:10" x14ac:dyDescent="0.2">
      <c r="A273" s="54"/>
      <c r="B273" s="61" t="s">
        <v>220</v>
      </c>
      <c r="C273" s="56">
        <f>IFERROR(VLOOKUP(B273,Sheet2!A:D,3,FALSE),0)</f>
        <v>66.14</v>
      </c>
      <c r="D273" s="8"/>
      <c r="E273" s="57">
        <f t="shared" si="28"/>
        <v>0</v>
      </c>
      <c r="F273" s="58" t="s">
        <v>22</v>
      </c>
      <c r="G273" s="112" t="str">
        <f>IFERROR(VLOOKUP(B273,Sheet2!A:E,2,FALSE),0)</f>
        <v>1" FASTPIPE MULTI PORT WALL OUTLET WITH SHUTOFF, 1/2"" NPT (4X)</v>
      </c>
      <c r="H273" s="52">
        <f>IFERROR(VLOOKUP(B273,Sheet2!A:E,5,FALSE),0)</f>
        <v>2.66</v>
      </c>
      <c r="I273" s="53">
        <f t="shared" si="27"/>
        <v>0</v>
      </c>
      <c r="J273" s="22">
        <f t="shared" si="26"/>
        <v>0</v>
      </c>
    </row>
    <row r="274" spans="1:10" x14ac:dyDescent="0.2">
      <c r="A274" s="54"/>
      <c r="B274" s="61"/>
      <c r="C274" s="56">
        <f>IFERROR(VLOOKUP(B274,Sheet2!A:D,3,FALSE),0)</f>
        <v>0</v>
      </c>
      <c r="D274" s="8"/>
      <c r="E274" s="57">
        <f t="shared" si="28"/>
        <v>0</v>
      </c>
      <c r="F274" s="58"/>
      <c r="G274" s="112">
        <f>IFERROR(VLOOKUP(B274,Sheet2!A:E,2,FALSE),0)</f>
        <v>0</v>
      </c>
      <c r="H274" s="52">
        <f>IFERROR(VLOOKUP(B274,Sheet2!A:E,5,FALSE),0)</f>
        <v>0</v>
      </c>
      <c r="I274" s="53">
        <f t="shared" si="27"/>
        <v>0</v>
      </c>
      <c r="J274" s="22">
        <f t="shared" si="26"/>
        <v>0</v>
      </c>
    </row>
    <row r="275" spans="1:10" x14ac:dyDescent="0.2">
      <c r="A275" s="54"/>
      <c r="B275" s="61"/>
      <c r="C275" s="56">
        <f>IFERROR(VLOOKUP(B275,Sheet2!A:D,3,FALSE),0)</f>
        <v>0</v>
      </c>
      <c r="D275" s="8"/>
      <c r="E275" s="57">
        <f t="shared" si="28"/>
        <v>0</v>
      </c>
      <c r="F275" s="58"/>
      <c r="G275" s="112">
        <f>IFERROR(VLOOKUP(B275,Sheet2!A:E,2,FALSE),0)</f>
        <v>0</v>
      </c>
      <c r="H275" s="52">
        <f>IFERROR(VLOOKUP(B275,Sheet2!A:E,5,FALSE),0)</f>
        <v>0</v>
      </c>
      <c r="I275" s="53">
        <f t="shared" si="27"/>
        <v>0</v>
      </c>
      <c r="J275" s="22">
        <f t="shared" si="26"/>
        <v>0</v>
      </c>
    </row>
    <row r="276" spans="1:10" ht="13.5" thickBot="1" x14ac:dyDescent="0.25">
      <c r="A276" s="62"/>
      <c r="B276" s="72"/>
      <c r="C276" s="73">
        <f>IFERROR(VLOOKUP(B276,Sheet2!A:D,3,FALSE),0)</f>
        <v>0</v>
      </c>
      <c r="D276" s="9"/>
      <c r="E276" s="74">
        <f t="shared" si="28"/>
        <v>0</v>
      </c>
      <c r="F276" s="75"/>
      <c r="G276" s="113">
        <f>IFERROR(VLOOKUP(B276,Sheet2!A:E,2,FALSE),0)</f>
        <v>0</v>
      </c>
      <c r="H276" s="52">
        <f>IFERROR(VLOOKUP(B276,Sheet2!A:E,5,FALSE),0)</f>
        <v>0</v>
      </c>
      <c r="I276" s="53">
        <f t="shared" si="27"/>
        <v>0</v>
      </c>
      <c r="J276" s="22">
        <f t="shared" si="26"/>
        <v>0</v>
      </c>
    </row>
    <row r="277" spans="1:10" ht="13.5" thickBot="1" x14ac:dyDescent="0.25">
      <c r="A277" s="46"/>
      <c r="B277" s="219" t="s">
        <v>221</v>
      </c>
      <c r="C277" s="220"/>
      <c r="D277" s="220"/>
      <c r="E277" s="220"/>
      <c r="F277" s="220"/>
      <c r="G277" s="221"/>
      <c r="H277" s="52">
        <f>IFERROR(VLOOKUP(B277,Sheet2!A:E,5,FALSE),0)</f>
        <v>0</v>
      </c>
      <c r="I277" s="53">
        <f t="shared" si="27"/>
        <v>0</v>
      </c>
      <c r="J277" s="22">
        <f t="shared" si="26"/>
        <v>0</v>
      </c>
    </row>
    <row r="278" spans="1:10" x14ac:dyDescent="0.2">
      <c r="A278" s="54"/>
      <c r="B278" s="61"/>
      <c r="C278" s="56">
        <f>IFERROR(VLOOKUP(B278,Sheet2!A:D,3,FALSE),0)</f>
        <v>0</v>
      </c>
      <c r="D278" s="7"/>
      <c r="E278" s="57">
        <f t="shared" ref="E278:E283" si="29">C278*D278</f>
        <v>0</v>
      </c>
      <c r="F278" s="58"/>
      <c r="G278" s="112">
        <f>IFERROR(VLOOKUP(B278,Sheet2!A:E,2,FALSE),0)</f>
        <v>0</v>
      </c>
      <c r="H278" s="52">
        <f>IFERROR(VLOOKUP(B278,Sheet2!A:E,5,FALSE),0)</f>
        <v>0</v>
      </c>
      <c r="I278" s="53">
        <f t="shared" si="27"/>
        <v>0</v>
      </c>
      <c r="J278" s="22">
        <f t="shared" si="26"/>
        <v>0</v>
      </c>
    </row>
    <row r="279" spans="1:10" x14ac:dyDescent="0.2">
      <c r="A279" s="54"/>
      <c r="B279" s="61" t="s">
        <v>222</v>
      </c>
      <c r="C279" s="56">
        <f>IFERROR(VLOOKUP(B279,Sheet2!A:D,3,FALSE),0)</f>
        <v>51.66</v>
      </c>
      <c r="D279" s="8"/>
      <c r="E279" s="57">
        <f t="shared" si="29"/>
        <v>0</v>
      </c>
      <c r="F279" s="58" t="s">
        <v>20</v>
      </c>
      <c r="G279" s="112" t="str">
        <f>IFERROR(VLOOKUP(B279,Sheet2!A:E,2,FALSE),0)</f>
        <v>3/4" THRU WALL OUTLET KIT (M81010+50136+50120+F1018+50607 ELBOW 1/2 X 1/2 brass)</v>
      </c>
      <c r="H279" s="52">
        <f>IFERROR(VLOOKUP(B279,Sheet2!A:E,5,FALSE),0)</f>
        <v>1.1299999999999999</v>
      </c>
      <c r="I279" s="53">
        <f t="shared" si="27"/>
        <v>0</v>
      </c>
      <c r="J279" s="22">
        <f t="shared" si="26"/>
        <v>0</v>
      </c>
    </row>
    <row r="280" spans="1:10" x14ac:dyDescent="0.2">
      <c r="A280" s="54"/>
      <c r="B280" s="61" t="s">
        <v>223</v>
      </c>
      <c r="C280" s="56">
        <f>IFERROR(VLOOKUP(B280,Sheet2!A:D,3,FALSE),0)</f>
        <v>56.47</v>
      </c>
      <c r="D280" s="8"/>
      <c r="E280" s="57">
        <f t="shared" si="29"/>
        <v>0</v>
      </c>
      <c r="F280" s="58" t="s">
        <v>22</v>
      </c>
      <c r="G280" s="112" t="str">
        <f>IFERROR(VLOOKUP(B280,Sheet2!A:E,2,FALSE),0)</f>
        <v>1" FASTPIPE THRU WALL OUTLET , 1/2" NPT</v>
      </c>
      <c r="H280" s="52">
        <f>IFERROR(VLOOKUP(B280,Sheet2!A:E,5,FALSE),0)</f>
        <v>1.98</v>
      </c>
      <c r="I280" s="53">
        <f t="shared" si="27"/>
        <v>0</v>
      </c>
      <c r="J280" s="22">
        <f t="shared" si="26"/>
        <v>0</v>
      </c>
    </row>
    <row r="281" spans="1:10" x14ac:dyDescent="0.2">
      <c r="A281" s="54"/>
      <c r="B281" s="61"/>
      <c r="C281" s="56">
        <f>IFERROR(VLOOKUP(B281,Sheet2!A:D,3,FALSE),0)</f>
        <v>0</v>
      </c>
      <c r="D281" s="8"/>
      <c r="E281" s="57">
        <f t="shared" si="29"/>
        <v>0</v>
      </c>
      <c r="F281" s="58"/>
      <c r="G281" s="112">
        <f>IFERROR(VLOOKUP(B281,Sheet2!A:E,2,FALSE),0)</f>
        <v>0</v>
      </c>
      <c r="H281" s="52">
        <f>IFERROR(VLOOKUP(B281,Sheet2!A:E,5,FALSE),0)</f>
        <v>0</v>
      </c>
      <c r="I281" s="53">
        <f t="shared" si="27"/>
        <v>0</v>
      </c>
      <c r="J281" s="22">
        <f t="shared" si="26"/>
        <v>0</v>
      </c>
    </row>
    <row r="282" spans="1:10" x14ac:dyDescent="0.2">
      <c r="A282" s="54"/>
      <c r="B282" s="61"/>
      <c r="C282" s="56">
        <f>IFERROR(VLOOKUP(B282,Sheet2!A:D,3,FALSE),0)</f>
        <v>0</v>
      </c>
      <c r="D282" s="8"/>
      <c r="E282" s="57">
        <f t="shared" si="29"/>
        <v>0</v>
      </c>
      <c r="F282" s="58"/>
      <c r="G282" s="112">
        <f>IFERROR(VLOOKUP(B282,Sheet2!A:E,2,FALSE),0)</f>
        <v>0</v>
      </c>
      <c r="H282" s="52">
        <f>IFERROR(VLOOKUP(B282,Sheet2!A:E,5,FALSE),0)</f>
        <v>0</v>
      </c>
      <c r="I282" s="53">
        <f t="shared" si="27"/>
        <v>0</v>
      </c>
      <c r="J282" s="22">
        <f t="shared" si="26"/>
        <v>0</v>
      </c>
    </row>
    <row r="283" spans="1:10" ht="13.5" thickBot="1" x14ac:dyDescent="0.25">
      <c r="A283" s="62"/>
      <c r="B283" s="72"/>
      <c r="C283" s="73">
        <f>IFERROR(VLOOKUP(B283,Sheet2!A:D,3,FALSE),0)</f>
        <v>0</v>
      </c>
      <c r="D283" s="9"/>
      <c r="E283" s="74">
        <f t="shared" si="29"/>
        <v>0</v>
      </c>
      <c r="F283" s="75"/>
      <c r="G283" s="113">
        <f>IFERROR(VLOOKUP(B283,Sheet2!A:E,2,FALSE),0)</f>
        <v>0</v>
      </c>
      <c r="H283" s="52">
        <f>IFERROR(VLOOKUP(B283,Sheet2!A:E,5,FALSE),0)</f>
        <v>0</v>
      </c>
      <c r="I283" s="53">
        <f t="shared" si="27"/>
        <v>0</v>
      </c>
      <c r="J283" s="22">
        <f t="shared" si="26"/>
        <v>0</v>
      </c>
    </row>
    <row r="284" spans="1:10" ht="13.5" thickBot="1" x14ac:dyDescent="0.25">
      <c r="A284" s="46"/>
      <c r="B284" s="219" t="s">
        <v>224</v>
      </c>
      <c r="C284" s="220"/>
      <c r="D284" s="220"/>
      <c r="E284" s="220"/>
      <c r="F284" s="220"/>
      <c r="G284" s="221"/>
      <c r="H284" s="52">
        <f>IFERROR(VLOOKUP(B284,Sheet2!A:E,5,FALSE),0)</f>
        <v>0</v>
      </c>
      <c r="I284" s="53">
        <f t="shared" si="27"/>
        <v>0</v>
      </c>
      <c r="J284" s="22">
        <f t="shared" si="26"/>
        <v>0</v>
      </c>
    </row>
    <row r="285" spans="1:10" x14ac:dyDescent="0.2">
      <c r="A285" s="54"/>
      <c r="B285" s="65" t="s">
        <v>225</v>
      </c>
      <c r="C285" s="48">
        <f>IFERROR(VLOOKUP(B285,Sheet2!A:D,3,FALSE),0)</f>
        <v>9.8699999999999992</v>
      </c>
      <c r="D285" s="7"/>
      <c r="E285" s="49">
        <f t="shared" ref="E285:E293" si="30">C285*D285</f>
        <v>0</v>
      </c>
      <c r="F285" s="50"/>
      <c r="G285" s="51" t="str">
        <f>IFERROR(VLOOKUP(B285,Sheet2!A:E,2,FALSE),0)</f>
        <v>COUPLER,  1/4" FEMALE NPT THREAD, SAFETY PUSH BUTTON, INDUSTRIAL STYLE, 30 CFM BODY</v>
      </c>
      <c r="H285" s="52">
        <f>IFERROR(VLOOKUP(B285,Sheet2!A:E,5,FALSE),0)</f>
        <v>0.32</v>
      </c>
      <c r="I285" s="53">
        <f t="shared" si="27"/>
        <v>0</v>
      </c>
      <c r="J285" s="22">
        <f t="shared" si="26"/>
        <v>0</v>
      </c>
    </row>
    <row r="286" spans="1:10" x14ac:dyDescent="0.2">
      <c r="A286" s="54"/>
      <c r="B286" s="61" t="s">
        <v>226</v>
      </c>
      <c r="C286" s="56">
        <f>IFERROR(VLOOKUP(B286,Sheet2!A:D,3,FALSE),0)</f>
        <v>9.91</v>
      </c>
      <c r="D286" s="8"/>
      <c r="E286" s="57">
        <f t="shared" si="30"/>
        <v>0</v>
      </c>
      <c r="F286" s="58"/>
      <c r="G286" s="59" t="str">
        <f>IFERROR(VLOOKUP(B286,Sheet2!A:E,2,FALSE),0)</f>
        <v>COUPLER,  1/4" MALE NPT THREAD, SAFETY PUSH BUTTON, INDUSTRIAL STYLE, 30 CFM BODY</v>
      </c>
      <c r="H286" s="52">
        <f>IFERROR(VLOOKUP(B286,Sheet2!A:E,5,FALSE),0)</f>
        <v>0.25</v>
      </c>
      <c r="I286" s="53">
        <f t="shared" si="27"/>
        <v>0</v>
      </c>
      <c r="J286" s="22">
        <f t="shared" si="26"/>
        <v>0</v>
      </c>
    </row>
    <row r="287" spans="1:10" x14ac:dyDescent="0.2">
      <c r="A287" s="54"/>
      <c r="B287" s="61" t="s">
        <v>227</v>
      </c>
      <c r="C287" s="56">
        <f>IFERROR(VLOOKUP(B287,Sheet2!A:D,3,FALSE),0)</f>
        <v>11.01</v>
      </c>
      <c r="D287" s="8"/>
      <c r="E287" s="57">
        <f t="shared" si="30"/>
        <v>0</v>
      </c>
      <c r="F287" s="58"/>
      <c r="G287" s="59" t="str">
        <f>IFERROR(VLOOKUP(B287,Sheet2!A:E,2,FALSE),0)</f>
        <v>COUPLER,  1/2" MALE NPT THREAD, SAFETY PUSH BUTTON, INDUSTRIAL STYLE, 30 CFM BODY</v>
      </c>
      <c r="H287" s="52">
        <f>IFERROR(VLOOKUP(B287,Sheet2!A:E,5,FALSE),0)</f>
        <v>0.32</v>
      </c>
      <c r="I287" s="53">
        <f t="shared" si="27"/>
        <v>0</v>
      </c>
      <c r="J287" s="22">
        <f t="shared" si="26"/>
        <v>0</v>
      </c>
    </row>
    <row r="288" spans="1:10" x14ac:dyDescent="0.2">
      <c r="A288" s="54"/>
      <c r="B288" s="61" t="s">
        <v>228</v>
      </c>
      <c r="C288" s="56">
        <f>IFERROR(VLOOKUP(B288,Sheet2!A:D,3,FALSE),0)</f>
        <v>5.5</v>
      </c>
      <c r="D288" s="8"/>
      <c r="E288" s="57">
        <f t="shared" si="30"/>
        <v>0</v>
      </c>
      <c r="F288" s="58"/>
      <c r="G288" s="59" t="str">
        <f>IFERROR(VLOOKUP(B288,Sheet2!A:E,2,FALSE),0)</f>
        <v>QUICK COUPLER PACK (3) K5220 1/4 FEMALE, (3) K5221 1/4 MALE, FITS 30 CFM BODY</v>
      </c>
      <c r="H288" s="52">
        <f>IFERROR(VLOOKUP(B288,Sheet2!A:E,5,FALSE),0)</f>
        <v>0.32</v>
      </c>
      <c r="I288" s="53">
        <f t="shared" si="27"/>
        <v>0</v>
      </c>
      <c r="J288" s="22">
        <f t="shared" si="26"/>
        <v>0</v>
      </c>
    </row>
    <row r="289" spans="1:10" x14ac:dyDescent="0.2">
      <c r="A289" s="54"/>
      <c r="B289" s="61"/>
      <c r="C289" s="56">
        <f>IFERROR(VLOOKUP(B289,Sheet2!A:D,3,FALSE),0)</f>
        <v>0</v>
      </c>
      <c r="D289" s="8"/>
      <c r="E289" s="57">
        <f t="shared" si="30"/>
        <v>0</v>
      </c>
      <c r="F289" s="58"/>
      <c r="G289" s="59">
        <f>IFERROR(VLOOKUP(B289,Sheet2!A:E,2,FALSE),0)</f>
        <v>0</v>
      </c>
      <c r="H289" s="52">
        <f>IFERROR(VLOOKUP(B289,Sheet2!A:E,5,FALSE),0)</f>
        <v>0</v>
      </c>
      <c r="I289" s="53">
        <f t="shared" si="27"/>
        <v>0</v>
      </c>
      <c r="J289" s="22">
        <f t="shared" si="26"/>
        <v>0</v>
      </c>
    </row>
    <row r="290" spans="1:10" x14ac:dyDescent="0.2">
      <c r="A290" s="54"/>
      <c r="B290" s="61"/>
      <c r="C290" s="56">
        <f>IFERROR(VLOOKUP(B290,Sheet2!A:D,3,FALSE),0)</f>
        <v>0</v>
      </c>
      <c r="D290" s="8"/>
      <c r="E290" s="57">
        <f t="shared" si="30"/>
        <v>0</v>
      </c>
      <c r="F290" s="58"/>
      <c r="G290" s="59">
        <f>IFERROR(VLOOKUP(B290,Sheet2!A:E,2,FALSE),0)</f>
        <v>0</v>
      </c>
      <c r="H290" s="52">
        <f>IFERROR(VLOOKUP(B290,Sheet2!A:E,5,FALSE),0)</f>
        <v>0</v>
      </c>
      <c r="I290" s="53">
        <f t="shared" si="27"/>
        <v>0</v>
      </c>
      <c r="J290" s="22">
        <f t="shared" si="26"/>
        <v>0</v>
      </c>
    </row>
    <row r="291" spans="1:10" x14ac:dyDescent="0.2">
      <c r="A291" s="54"/>
      <c r="B291" s="61" t="s">
        <v>229</v>
      </c>
      <c r="C291" s="56">
        <f>IFERROR(VLOOKUP(B291,Sheet2!A:D,3,FALSE),0)</f>
        <v>19.829999999999998</v>
      </c>
      <c r="D291" s="8"/>
      <c r="E291" s="57">
        <f t="shared" si="30"/>
        <v>0</v>
      </c>
      <c r="F291" s="58"/>
      <c r="G291" s="59" t="str">
        <f>IFERROR(VLOOKUP(B291,Sheet2!A:E,2,FALSE),0)</f>
        <v>COUPLER,  1/2" MALE NPT THREAD, SAFETY PUSH BUTTON, INDUSTRIAL STYLE, 70 CFM BODY</v>
      </c>
      <c r="H291" s="52">
        <f>IFERROR(VLOOKUP(B291,Sheet2!A:E,5,FALSE),0)</f>
        <v>0.38</v>
      </c>
      <c r="I291" s="53">
        <f t="shared" si="27"/>
        <v>0</v>
      </c>
      <c r="J291" s="22">
        <f t="shared" si="26"/>
        <v>0</v>
      </c>
    </row>
    <row r="292" spans="1:10" x14ac:dyDescent="0.2">
      <c r="A292" s="54"/>
      <c r="B292" s="61">
        <v>50715</v>
      </c>
      <c r="C292" s="56">
        <f>IFERROR(VLOOKUP(B292,Sheet2!A:D,3,FALSE),0)</f>
        <v>2.37</v>
      </c>
      <c r="D292" s="8"/>
      <c r="E292" s="57">
        <f t="shared" si="30"/>
        <v>0</v>
      </c>
      <c r="F292" s="58"/>
      <c r="G292" s="59" t="str">
        <f>IFERROR(VLOOKUP(B292,Sheet2!A:E,2,FALSE),0)</f>
        <v>REDUCING BUSHING 1/2" MNPT X 3/8" FNPT (28-107L)</v>
      </c>
      <c r="H292" s="52">
        <f>IFERROR(VLOOKUP(B292,Sheet2!A:E,5,FALSE),0)</f>
        <v>0.05</v>
      </c>
      <c r="I292" s="53">
        <f t="shared" si="27"/>
        <v>0</v>
      </c>
      <c r="J292" s="22">
        <f t="shared" si="26"/>
        <v>0</v>
      </c>
    </row>
    <row r="293" spans="1:10" ht="13.5" thickBot="1" x14ac:dyDescent="0.25">
      <c r="A293" s="62"/>
      <c r="B293" s="72">
        <v>50716</v>
      </c>
      <c r="C293" s="73">
        <f>IFERROR(VLOOKUP(B293,Sheet2!A:D,3,FALSE),0)</f>
        <v>3.28</v>
      </c>
      <c r="D293" s="9"/>
      <c r="E293" s="74">
        <f t="shared" si="30"/>
        <v>0</v>
      </c>
      <c r="F293" s="75"/>
      <c r="G293" s="141" t="str">
        <f>IFERROR(VLOOKUP(B293,Sheet2!A:E,2,FALSE),0)</f>
        <v>REDUCING BUSHING 1/2" MALE X 1/4" FEMALE NPT (28-106L)</v>
      </c>
      <c r="H293" s="52">
        <f>IFERROR(VLOOKUP(B293,Sheet2!A:E,5,FALSE),0)</f>
        <v>0.08</v>
      </c>
      <c r="I293" s="53">
        <f t="shared" si="27"/>
        <v>0</v>
      </c>
      <c r="J293" s="22">
        <f t="shared" si="26"/>
        <v>0</v>
      </c>
    </row>
    <row r="294" spans="1:10" ht="13.5" thickBot="1" x14ac:dyDescent="0.25">
      <c r="A294" s="46"/>
      <c r="B294" s="219" t="s">
        <v>230</v>
      </c>
      <c r="C294" s="220"/>
      <c r="D294" s="220"/>
      <c r="E294" s="220"/>
      <c r="F294" s="220"/>
      <c r="G294" s="221"/>
      <c r="H294" s="106">
        <f>IFERROR(VLOOKUP(B294,Sheet2!A:E,5,FALSE),0)</f>
        <v>0</v>
      </c>
      <c r="I294" s="53">
        <f t="shared" si="27"/>
        <v>0</v>
      </c>
      <c r="J294" s="22">
        <f t="shared" si="26"/>
        <v>0</v>
      </c>
    </row>
    <row r="295" spans="1:10" x14ac:dyDescent="0.2">
      <c r="A295" s="54"/>
      <c r="B295" s="65" t="s">
        <v>231</v>
      </c>
      <c r="C295" s="48">
        <f>IFERROR(VLOOKUP(B295,Sheet2!A:D,3,FALSE),0)</f>
        <v>63.68</v>
      </c>
      <c r="D295" s="7"/>
      <c r="E295" s="49">
        <f t="shared" ref="E295:E328" si="31">C295*D295</f>
        <v>0</v>
      </c>
      <c r="F295" s="50" t="s">
        <v>20</v>
      </c>
      <c r="G295" s="94" t="str">
        <f>IFERROR(VLOOKUP(B295,Sheet2!A:E,2,FALSE),0)</f>
        <v>3/4" TOOL KIT FASTPIPE  (2) F1020 SPANNER, F0140 CUTTER, F0142 DEBURR, SPRAY BOTTLE,  RAPIDAIR LOGO STICKER, non returnable</v>
      </c>
      <c r="H295" s="52">
        <f>IFERROR(VLOOKUP(B295,Sheet2!A:E,5,FALSE),0)</f>
        <v>1.64</v>
      </c>
      <c r="I295" s="53">
        <f t="shared" si="27"/>
        <v>0</v>
      </c>
      <c r="J295" s="22">
        <f t="shared" si="26"/>
        <v>0</v>
      </c>
    </row>
    <row r="296" spans="1:10" x14ac:dyDescent="0.2">
      <c r="A296" s="54"/>
      <c r="B296" s="61" t="s">
        <v>232</v>
      </c>
      <c r="C296" s="56">
        <f>IFERROR(VLOOKUP(B296,Sheet2!A:D,3,FALSE),0)</f>
        <v>66.09</v>
      </c>
      <c r="D296" s="8"/>
      <c r="E296" s="57">
        <f t="shared" si="31"/>
        <v>0</v>
      </c>
      <c r="F296" s="58" t="s">
        <v>22</v>
      </c>
      <c r="G296" s="112" t="str">
        <f>IFERROR(VLOOKUP(B296,Sheet2!A:E,2,FALSE),0)</f>
        <v>1" TOOL KIT FASTPIPE  (2) F2020 SPANNER, F0140 CUTTER, F0142 DEBURR, SPRAY BOTTLE, RAPIDAIR LOGO STICKER, non returnable</v>
      </c>
      <c r="H296" s="52">
        <f>IFERROR(VLOOKUP(B296,Sheet2!A:E,5,FALSE),0)</f>
        <v>1.68</v>
      </c>
      <c r="I296" s="53">
        <f t="shared" si="27"/>
        <v>0</v>
      </c>
      <c r="J296" s="22">
        <f t="shared" si="26"/>
        <v>0</v>
      </c>
    </row>
    <row r="297" spans="1:10" x14ac:dyDescent="0.2">
      <c r="A297" s="54"/>
      <c r="B297" s="61" t="s">
        <v>233</v>
      </c>
      <c r="C297" s="56">
        <f>IFERROR(VLOOKUP(B297,Sheet2!A:D,3,FALSE),0)</f>
        <v>180.24</v>
      </c>
      <c r="D297" s="8"/>
      <c r="E297" s="57">
        <f t="shared" si="31"/>
        <v>0</v>
      </c>
      <c r="F297" s="58" t="s">
        <v>24</v>
      </c>
      <c r="G297" s="112" t="str">
        <f>IFERROR(VLOOKUP(B297,Sheet2!A:E,2,FALSE),0)</f>
        <v>1-1/2" TOOL KIT FASTPIPE, (2) F4020 SPANNER, F0140 CUTTER, F0141 LARGE DEBURR, SPRAY BOTTLE, RAPIDAIR LOGO STICKER, non returnable</v>
      </c>
      <c r="H297" s="52">
        <f>IFERROR(VLOOKUP(B297,Sheet2!A:E,5,FALSE),0)</f>
        <v>2</v>
      </c>
      <c r="I297" s="53">
        <f t="shared" si="27"/>
        <v>0</v>
      </c>
      <c r="J297" s="22">
        <f t="shared" si="26"/>
        <v>0</v>
      </c>
    </row>
    <row r="298" spans="1:10" x14ac:dyDescent="0.2">
      <c r="A298" s="54"/>
      <c r="B298" s="61" t="s">
        <v>234</v>
      </c>
      <c r="C298" s="56">
        <f>IFERROR(VLOOKUP(B298,Sheet2!A:D,3,FALSE),0)</f>
        <v>240.33</v>
      </c>
      <c r="D298" s="8"/>
      <c r="E298" s="57">
        <f t="shared" si="31"/>
        <v>0</v>
      </c>
      <c r="F298" s="58" t="s">
        <v>26</v>
      </c>
      <c r="G298" s="112" t="str">
        <f>IFERROR(VLOOKUP(B298,Sheet2!A:E,2,FALSE),0)</f>
        <v>2" TOOL KIT FASTPIPE, (2) F5020 SPANNER, F0140 CUTTER, F0141 LARGE DEBURR, SPRAY BOTTLE, RAPIDAIR LOGO STICKER, non returnable</v>
      </c>
      <c r="H298" s="52">
        <f>IFERROR(VLOOKUP(B298,Sheet2!A:E,5,FALSE),0)</f>
        <v>4.5999999999999996</v>
      </c>
      <c r="I298" s="53">
        <f t="shared" si="27"/>
        <v>0</v>
      </c>
      <c r="J298" s="22">
        <f t="shared" si="26"/>
        <v>0</v>
      </c>
    </row>
    <row r="299" spans="1:10" x14ac:dyDescent="0.2">
      <c r="A299" s="54"/>
      <c r="B299" s="61" t="s">
        <v>235</v>
      </c>
      <c r="C299" s="56">
        <f>IFERROR(VLOOKUP(B299,Sheet2!A:D,3,FALSE),0)</f>
        <v>600.85</v>
      </c>
      <c r="D299" s="8"/>
      <c r="E299" s="57">
        <f t="shared" si="31"/>
        <v>0</v>
      </c>
      <c r="F299" s="58" t="s">
        <v>28</v>
      </c>
      <c r="G299" s="112" t="str">
        <f>IFERROR(VLOOKUP(B299,Sheet2!A:E,2,FALSE),0)</f>
        <v>3" TOOL KIT FASTPIPE INDUSTRIAL (CUTTER, DEBURR TOOL, 2 SPANNERS, SPRAY BOTTLE, RAPIDAIR LOGO STICKER, non returnable</v>
      </c>
      <c r="H299" s="52">
        <f>IFERROR(VLOOKUP(B299,Sheet2!A:E,5,FALSE),0)</f>
        <v>7</v>
      </c>
      <c r="I299" s="53">
        <f t="shared" si="27"/>
        <v>0</v>
      </c>
      <c r="J299" s="22">
        <f t="shared" si="26"/>
        <v>0</v>
      </c>
    </row>
    <row r="300" spans="1:10" x14ac:dyDescent="0.2">
      <c r="A300" s="54"/>
      <c r="B300" s="61" t="s">
        <v>236</v>
      </c>
      <c r="C300" s="56">
        <f>IFERROR(VLOOKUP(B300,Sheet2!A:D,3,FALSE),0)</f>
        <v>6</v>
      </c>
      <c r="D300" s="8"/>
      <c r="E300" s="57">
        <f t="shared" si="31"/>
        <v>0</v>
      </c>
      <c r="F300" s="58" t="s">
        <v>20</v>
      </c>
      <c r="G300" s="112" t="str">
        <f>IFERROR(VLOOKUP(B300,Sheet2!A:E,2,FALSE),0)</f>
        <v>3/4" SPANNER WRENCH FASTPIPE, Two Required, non returnable</v>
      </c>
      <c r="H300" s="52">
        <f>IFERROR(VLOOKUP(B300,Sheet2!A:E,5,FALSE),0)</f>
        <v>7.0000000000000007E-2</v>
      </c>
      <c r="I300" s="53">
        <f t="shared" si="27"/>
        <v>0</v>
      </c>
      <c r="J300" s="22">
        <f t="shared" si="26"/>
        <v>0</v>
      </c>
    </row>
    <row r="301" spans="1:10" x14ac:dyDescent="0.2">
      <c r="A301" s="54"/>
      <c r="B301" s="61" t="s">
        <v>237</v>
      </c>
      <c r="C301" s="56">
        <f>IFERROR(VLOOKUP(B301,Sheet2!A:D,3,FALSE),0)</f>
        <v>7.2</v>
      </c>
      <c r="D301" s="8"/>
      <c r="E301" s="57">
        <f t="shared" si="31"/>
        <v>0</v>
      </c>
      <c r="F301" s="58" t="s">
        <v>22</v>
      </c>
      <c r="G301" s="112" t="str">
        <f>IFERROR(VLOOKUP(B301,Sheet2!A:E,2,FALSE),0)</f>
        <v>1" SPANNER WRENCH FASTPIPE, Two required, non-returnable</v>
      </c>
      <c r="H301" s="52">
        <f>IFERROR(VLOOKUP(B301,Sheet2!A:E,5,FALSE),0)</f>
        <v>0.1</v>
      </c>
      <c r="I301" s="53">
        <f t="shared" si="27"/>
        <v>0</v>
      </c>
      <c r="J301" s="22">
        <f t="shared" si="26"/>
        <v>0</v>
      </c>
    </row>
    <row r="302" spans="1:10" x14ac:dyDescent="0.2">
      <c r="A302" s="54"/>
      <c r="B302" s="61" t="s">
        <v>238</v>
      </c>
      <c r="C302" s="56">
        <f>IFERROR(VLOOKUP(B302,Sheet2!A:D,3,FALSE),0)</f>
        <v>12</v>
      </c>
      <c r="D302" s="8"/>
      <c r="E302" s="57">
        <f t="shared" si="31"/>
        <v>0</v>
      </c>
      <c r="F302" s="58" t="s">
        <v>24</v>
      </c>
      <c r="G302" s="112" t="str">
        <f>IFERROR(VLOOKUP(B302,Sheet2!A:E,2,FALSE),0)</f>
        <v>1-1/2" SPANNER WRENCH  FASTPIPE,  Two Required, non returnable</v>
      </c>
      <c r="H302" s="52">
        <f>IFERROR(VLOOKUP(B302,Sheet2!A:E,5,FALSE),0)</f>
        <v>0.18</v>
      </c>
      <c r="I302" s="53">
        <f t="shared" si="27"/>
        <v>0</v>
      </c>
      <c r="J302" s="22">
        <f t="shared" si="26"/>
        <v>0</v>
      </c>
    </row>
    <row r="303" spans="1:10" x14ac:dyDescent="0.2">
      <c r="A303" s="142"/>
      <c r="B303" s="61" t="s">
        <v>239</v>
      </c>
      <c r="C303" s="56">
        <f>IFERROR(VLOOKUP(B303,Sheet2!A:D,3,FALSE),0)</f>
        <v>54.06</v>
      </c>
      <c r="D303" s="8"/>
      <c r="E303" s="57">
        <f t="shared" si="31"/>
        <v>0</v>
      </c>
      <c r="F303" s="58" t="s">
        <v>26</v>
      </c>
      <c r="G303" s="112" t="str">
        <f>IFERROR(VLOOKUP(B303,Sheet2!A:E,2,FALSE),0)</f>
        <v>2" SPANNER WRENCH  FASTPIPE  2 required, non returnable</v>
      </c>
      <c r="H303" s="127">
        <f>IFERROR(VLOOKUP(B303,Sheet2!A:E,5,FALSE),0)</f>
        <v>0.91</v>
      </c>
      <c r="I303" s="53">
        <f t="shared" si="27"/>
        <v>0</v>
      </c>
      <c r="J303" s="22">
        <f t="shared" si="26"/>
        <v>0</v>
      </c>
    </row>
    <row r="304" spans="1:10" x14ac:dyDescent="0.2">
      <c r="A304" s="142"/>
      <c r="B304" s="61" t="s">
        <v>240</v>
      </c>
      <c r="C304" s="60">
        <f>IFERROR(VLOOKUP(B304,Sheet2!A:D,3,FALSE),0)</f>
        <v>84.11</v>
      </c>
      <c r="D304" s="8"/>
      <c r="E304" s="57">
        <f t="shared" si="31"/>
        <v>0</v>
      </c>
      <c r="F304" s="58" t="s">
        <v>28</v>
      </c>
      <c r="G304" s="112" t="str">
        <f>IFERROR(VLOOKUP(B304,Sheet2!A:E,2,FALSE),0)</f>
        <v>3" SPANNER WRENCH  FASTPIPE--Two Required, non returnable</v>
      </c>
      <c r="H304" s="27">
        <f>IFERROR(VLOOKUP(B304,Sheet2!A:E,5,FALSE),0)</f>
        <v>2.1</v>
      </c>
      <c r="I304" s="53">
        <f t="shared" si="27"/>
        <v>0</v>
      </c>
      <c r="J304" s="22">
        <f t="shared" si="26"/>
        <v>0</v>
      </c>
    </row>
    <row r="305" spans="1:10" x14ac:dyDescent="0.2">
      <c r="A305" s="142" t="s">
        <v>241</v>
      </c>
      <c r="B305" s="61" t="s">
        <v>242</v>
      </c>
      <c r="C305" s="56">
        <f>IFERROR(VLOOKUP(B305,Sheet2!A:D,3,FALSE),0)</f>
        <v>20.420000000000002</v>
      </c>
      <c r="D305" s="8"/>
      <c r="E305" s="57">
        <f t="shared" si="31"/>
        <v>0</v>
      </c>
      <c r="F305" s="58"/>
      <c r="G305" s="112" t="str">
        <f>IFERROR(VLOOKUP(B305,Sheet2!A:E,2,FALSE),0)</f>
        <v>3/4"-1" PIPE DEBURRING TOOL FASTPIPE, non returnable</v>
      </c>
      <c r="H305" s="95">
        <f>IFERROR(VLOOKUP(B305,Sheet2!A:E,5,FALSE),0)</f>
        <v>0.14000000000000001</v>
      </c>
      <c r="I305" s="53">
        <f t="shared" si="27"/>
        <v>0</v>
      </c>
      <c r="J305" s="22">
        <f t="shared" si="26"/>
        <v>0</v>
      </c>
    </row>
    <row r="306" spans="1:10" x14ac:dyDescent="0.2">
      <c r="A306" s="142"/>
      <c r="B306" s="61" t="s">
        <v>243</v>
      </c>
      <c r="C306" s="56">
        <f>IFERROR(VLOOKUP(B306,Sheet2!A:D,3,FALSE),0)</f>
        <v>95.91</v>
      </c>
      <c r="D306" s="8"/>
      <c r="E306" s="57">
        <f t="shared" si="31"/>
        <v>0</v>
      </c>
      <c r="F306" s="58"/>
      <c r="G306" s="112" t="str">
        <f>IFERROR(VLOOKUP(B306,Sheet2!A:E,2,FALSE),0)</f>
        <v>3/4" thru  2" HAND DEBURRING TOOL, non returnable</v>
      </c>
      <c r="H306" s="52">
        <f>IFERROR(VLOOKUP(B306,Sheet2!A:E,5,FALSE),0)</f>
        <v>1</v>
      </c>
      <c r="I306" s="53">
        <f t="shared" si="27"/>
        <v>0</v>
      </c>
      <c r="J306" s="22">
        <f t="shared" si="26"/>
        <v>0</v>
      </c>
    </row>
    <row r="307" spans="1:10" x14ac:dyDescent="0.2">
      <c r="A307" s="142"/>
      <c r="B307" s="61" t="s">
        <v>244</v>
      </c>
      <c r="C307" s="56">
        <f>IFERROR(VLOOKUP(B307,Sheet2!A:D,3,FALSE),0)</f>
        <v>385.86</v>
      </c>
      <c r="D307" s="8"/>
      <c r="E307" s="57">
        <f t="shared" si="31"/>
        <v>0</v>
      </c>
      <c r="F307" s="58"/>
      <c r="G307" s="112" t="str">
        <f>IFERROR(VLOOKUP(B307,Sheet2!A:E,2,FALSE),0)</f>
        <v>DEBUR TOOL 3",  ELECT DRILL REQ</v>
      </c>
      <c r="H307" s="52">
        <f>IFERROR(VLOOKUP(B307,Sheet2!A:E,5,FALSE),0)</f>
        <v>1.2</v>
      </c>
      <c r="I307" s="53">
        <f t="shared" si="27"/>
        <v>0</v>
      </c>
      <c r="J307" s="22">
        <f t="shared" si="26"/>
        <v>0</v>
      </c>
    </row>
    <row r="308" spans="1:10" x14ac:dyDescent="0.2">
      <c r="A308" s="142"/>
      <c r="B308" s="61" t="s">
        <v>245</v>
      </c>
      <c r="C308" s="56">
        <f>IFERROR(VLOOKUP(B308,Sheet2!A:D,3,FALSE),0)</f>
        <v>40.85</v>
      </c>
      <c r="D308" s="8"/>
      <c r="E308" s="57">
        <f t="shared" si="31"/>
        <v>0</v>
      </c>
      <c r="F308" s="58"/>
      <c r="G308" s="112" t="str">
        <f>IFERROR(VLOOKUP(B308,Sheet2!A:E,2,FALSE),0)</f>
        <v>PIPE CUTTER 3/4" THRU 2"  FASTPIPE, non returnable</v>
      </c>
      <c r="H308" s="52">
        <f>IFERROR(VLOOKUP(B308,Sheet2!A:E,5,FALSE),0)</f>
        <v>1.19</v>
      </c>
      <c r="I308" s="53">
        <f t="shared" si="27"/>
        <v>0</v>
      </c>
      <c r="J308" s="22">
        <f t="shared" si="26"/>
        <v>0</v>
      </c>
    </row>
    <row r="309" spans="1:10" x14ac:dyDescent="0.2">
      <c r="A309" s="142"/>
      <c r="B309" s="61" t="s">
        <v>246</v>
      </c>
      <c r="C309" s="56">
        <f>IFERROR(VLOOKUP(B309,Sheet2!A:D,3,FALSE),0)</f>
        <v>209.46</v>
      </c>
      <c r="D309" s="8"/>
      <c r="E309" s="57">
        <f t="shared" si="31"/>
        <v>0</v>
      </c>
      <c r="F309" s="58"/>
      <c r="G309" s="112" t="str">
        <f>IFERROR(VLOOKUP(B309,Sheet2!A:E,2,FALSE),0)</f>
        <v>PIPE CUTTER 2"x3-1/2", non returnable</v>
      </c>
      <c r="H309" s="52">
        <f>IFERROR(VLOOKUP(B309,Sheet2!A:E,5,FALSE),0)</f>
        <v>3.5</v>
      </c>
      <c r="I309" s="53">
        <f t="shared" si="27"/>
        <v>0</v>
      </c>
      <c r="J309" s="22">
        <f t="shared" si="26"/>
        <v>0</v>
      </c>
    </row>
    <row r="310" spans="1:10" ht="13.5" thickBot="1" x14ac:dyDescent="0.25">
      <c r="A310" s="143"/>
      <c r="B310" s="72" t="s">
        <v>247</v>
      </c>
      <c r="C310" s="73">
        <f>IFERROR(VLOOKUP(B310,Sheet2!A:D,3,FALSE),0)</f>
        <v>10.8</v>
      </c>
      <c r="D310" s="9"/>
      <c r="E310" s="74">
        <f t="shared" si="31"/>
        <v>0</v>
      </c>
      <c r="F310" s="75"/>
      <c r="G310" s="113" t="str">
        <f>IFERROR(VLOOKUP(B310,Sheet2!A:E,2,FALSE),0)</f>
        <v>SPRAY BOTTLE</v>
      </c>
      <c r="H310" s="52">
        <f>IFERROR(VLOOKUP(B310,Sheet2!A:E,5,FALSE),0)</f>
        <v>0.2</v>
      </c>
      <c r="I310" s="53">
        <f t="shared" si="27"/>
        <v>0</v>
      </c>
      <c r="J310" s="22">
        <f t="shared" si="26"/>
        <v>0</v>
      </c>
    </row>
    <row r="311" spans="1:10" x14ac:dyDescent="0.2">
      <c r="A311" s="144"/>
      <c r="B311" s="65" t="s">
        <v>248</v>
      </c>
      <c r="C311" s="48">
        <f>IFERROR(VLOOKUP(B311,Sheet2!A:D,3,FALSE),0)</f>
        <v>24.02</v>
      </c>
      <c r="D311" s="7"/>
      <c r="E311" s="49">
        <f t="shared" si="31"/>
        <v>0</v>
      </c>
      <c r="F311" s="50"/>
      <c r="G311" s="94" t="str">
        <f>IFERROR(VLOOKUP(B311,Sheet2!A:E,2,FALSE),0)</f>
        <v>1" SADDLE DROP DRILL BIT (9/16) FASTPIPE, non returnable</v>
      </c>
      <c r="H311" s="52">
        <f>IFERROR(VLOOKUP(B311,Sheet2!A:E,5,FALSE),0)</f>
        <v>0.2</v>
      </c>
      <c r="I311" s="53">
        <f t="shared" si="27"/>
        <v>0</v>
      </c>
      <c r="J311" s="22">
        <f t="shared" si="26"/>
        <v>0</v>
      </c>
    </row>
    <row r="312" spans="1:10" x14ac:dyDescent="0.2">
      <c r="A312" s="142"/>
      <c r="B312" s="61" t="s">
        <v>249</v>
      </c>
      <c r="C312" s="56">
        <f>IFERROR(VLOOKUP(B312,Sheet2!A:D,3,FALSE),0)</f>
        <v>24.02</v>
      </c>
      <c r="D312" s="8"/>
      <c r="E312" s="57">
        <f t="shared" si="31"/>
        <v>0</v>
      </c>
      <c r="F312" s="58"/>
      <c r="G312" s="112" t="str">
        <f>IFERROR(VLOOKUP(B312,Sheet2!A:E,2,FALSE),0)</f>
        <v>1-1/2" , 2" , 3" SADDLE DROP DRILL BIT (3/4) FASTPIPE, non returnable</v>
      </c>
      <c r="H312" s="52">
        <f>IFERROR(VLOOKUP(B312,Sheet2!A:E,5,FALSE),0)</f>
        <v>0.2</v>
      </c>
      <c r="I312" s="53">
        <f t="shared" si="27"/>
        <v>0</v>
      </c>
      <c r="J312" s="22">
        <f t="shared" si="26"/>
        <v>0</v>
      </c>
    </row>
    <row r="313" spans="1:10" ht="13.5" thickBot="1" x14ac:dyDescent="0.25">
      <c r="A313" s="143"/>
      <c r="B313" s="72" t="s">
        <v>250</v>
      </c>
      <c r="C313" s="73">
        <f>IFERROR(VLOOKUP(B313,Sheet2!A:D,3,FALSE),0)</f>
        <v>24.02</v>
      </c>
      <c r="D313" s="9"/>
      <c r="E313" s="74">
        <f t="shared" si="31"/>
        <v>0</v>
      </c>
      <c r="F313" s="75"/>
      <c r="G313" s="145" t="str">
        <f>IFERROR(VLOOKUP(B313,Sheet2!A:E,2,FALSE),0)</f>
        <v>4"  AND 6" SADDLE DROP DRILL BIT (15/16?) FASTPIPE, non returnable</v>
      </c>
      <c r="H313" s="52">
        <f>IFERROR(VLOOKUP(B313,Sheet2!A:E,5,FALSE),0)</f>
        <v>0.3</v>
      </c>
      <c r="I313" s="53">
        <f t="shared" si="27"/>
        <v>0</v>
      </c>
      <c r="J313" s="22">
        <f t="shared" si="26"/>
        <v>0</v>
      </c>
    </row>
    <row r="314" spans="1:10" x14ac:dyDescent="0.2">
      <c r="A314" s="144"/>
      <c r="B314" s="65"/>
      <c r="C314" s="48">
        <f>IFERROR(VLOOKUP(B314,Sheet2!A:D,3,FALSE),0)</f>
        <v>0</v>
      </c>
      <c r="D314" s="7"/>
      <c r="E314" s="49">
        <f t="shared" si="31"/>
        <v>0</v>
      </c>
      <c r="F314" s="50"/>
      <c r="G314" s="94">
        <f>IFERROR(VLOOKUP(B314,Sheet2!A:E,2,FALSE),0)</f>
        <v>0</v>
      </c>
      <c r="H314" s="52">
        <f>IFERROR(VLOOKUP(B314,Sheet2!A:E,5,FALSE),0)</f>
        <v>0</v>
      </c>
      <c r="I314" s="53">
        <f t="shared" si="27"/>
        <v>0</v>
      </c>
      <c r="J314" s="22">
        <f t="shared" si="26"/>
        <v>0</v>
      </c>
    </row>
    <row r="315" spans="1:10" x14ac:dyDescent="0.2">
      <c r="A315" s="142"/>
      <c r="B315" s="61" t="s">
        <v>251</v>
      </c>
      <c r="C315" s="56">
        <f>IFERROR(VLOOKUP(B315,Sheet2!A:D,3,FALSE),0)</f>
        <v>330.74</v>
      </c>
      <c r="D315" s="8"/>
      <c r="E315" s="57">
        <f t="shared" si="31"/>
        <v>0</v>
      </c>
      <c r="F315" s="58"/>
      <c r="G315" s="112" t="str">
        <f>IFERROR(VLOOKUP(B315,Sheet2!A:E,2,FALSE),0)</f>
        <v>MANUAL PIPE CUTTER 4" THRU 6", non returnable</v>
      </c>
      <c r="H315" s="52">
        <f>IFERROR(VLOOKUP(B315,Sheet2!A:E,5,FALSE),0)</f>
        <v>4.3</v>
      </c>
      <c r="I315" s="53">
        <f t="shared" si="27"/>
        <v>0</v>
      </c>
      <c r="J315" s="22">
        <f t="shared" si="26"/>
        <v>0</v>
      </c>
    </row>
    <row r="316" spans="1:10" x14ac:dyDescent="0.2">
      <c r="A316" s="142"/>
      <c r="B316" s="61"/>
      <c r="C316" s="56">
        <f>IFERROR(VLOOKUP(B316,Sheet2!A:D,3,FALSE),0)</f>
        <v>0</v>
      </c>
      <c r="D316" s="8"/>
      <c r="E316" s="57">
        <f t="shared" si="31"/>
        <v>0</v>
      </c>
      <c r="F316" s="58"/>
      <c r="G316" s="112">
        <f>IFERROR(VLOOKUP(B316,Sheet2!A:E,2,FALSE),0)</f>
        <v>0</v>
      </c>
      <c r="H316" s="52">
        <f>IFERROR(VLOOKUP(B316,Sheet2!A:E,5,FALSE),0)</f>
        <v>0</v>
      </c>
      <c r="I316" s="53">
        <f t="shared" si="27"/>
        <v>0</v>
      </c>
      <c r="J316" s="22">
        <f t="shared" si="26"/>
        <v>0</v>
      </c>
    </row>
    <row r="317" spans="1:10" x14ac:dyDescent="0.2">
      <c r="A317" s="142"/>
      <c r="B317" s="61"/>
      <c r="C317" s="56">
        <f>IFERROR(VLOOKUP(B317,Sheet2!A:D,3,FALSE),0)</f>
        <v>0</v>
      </c>
      <c r="D317" s="8"/>
      <c r="E317" s="57">
        <f t="shared" si="31"/>
        <v>0</v>
      </c>
      <c r="F317" s="58"/>
      <c r="G317" s="112">
        <f>IFERROR(VLOOKUP(B317,Sheet2!A:E,2,FALSE),0)</f>
        <v>0</v>
      </c>
      <c r="H317" s="52">
        <f>IFERROR(VLOOKUP(B317,Sheet2!A:E,5,FALSE),0)</f>
        <v>0</v>
      </c>
      <c r="I317" s="53">
        <f t="shared" si="27"/>
        <v>0</v>
      </c>
      <c r="J317" s="22">
        <f t="shared" si="26"/>
        <v>0</v>
      </c>
    </row>
    <row r="318" spans="1:10" x14ac:dyDescent="0.2">
      <c r="A318" s="142"/>
      <c r="B318" s="61"/>
      <c r="C318" s="56">
        <f>IFERROR(VLOOKUP(B318,Sheet2!A:D,3,FALSE),0)</f>
        <v>0</v>
      </c>
      <c r="D318" s="8"/>
      <c r="E318" s="57">
        <f t="shared" si="31"/>
        <v>0</v>
      </c>
      <c r="F318" s="58"/>
      <c r="G318" s="112">
        <f>IFERROR(VLOOKUP(B318,Sheet2!A:E,2,FALSE),0)</f>
        <v>0</v>
      </c>
      <c r="H318" s="52">
        <f>IFERROR(VLOOKUP(B318,Sheet2!A:E,5,FALSE),0)</f>
        <v>0</v>
      </c>
      <c r="I318" s="53">
        <f t="shared" si="27"/>
        <v>0</v>
      </c>
      <c r="J318" s="22">
        <f t="shared" si="26"/>
        <v>0</v>
      </c>
    </row>
    <row r="319" spans="1:10" x14ac:dyDescent="0.2">
      <c r="A319" s="142"/>
      <c r="B319" s="61"/>
      <c r="C319" s="56">
        <f>IFERROR(VLOOKUP(B319,Sheet2!A:D,3,FALSE),0)</f>
        <v>0</v>
      </c>
      <c r="D319" s="8"/>
      <c r="E319" s="57">
        <f t="shared" si="31"/>
        <v>0</v>
      </c>
      <c r="F319" s="58"/>
      <c r="G319" s="112">
        <f>IFERROR(VLOOKUP(B319,Sheet2!A:E,2,FALSE),0)</f>
        <v>0</v>
      </c>
      <c r="H319" s="52">
        <f>IFERROR(VLOOKUP(B319,Sheet2!A:E,5,FALSE),0)</f>
        <v>0</v>
      </c>
      <c r="I319" s="53">
        <f t="shared" si="27"/>
        <v>0</v>
      </c>
      <c r="J319" s="22">
        <f t="shared" si="26"/>
        <v>0</v>
      </c>
    </row>
    <row r="320" spans="1:10" x14ac:dyDescent="0.2">
      <c r="A320" s="142"/>
      <c r="B320" s="61" t="s">
        <v>252</v>
      </c>
      <c r="C320" s="60">
        <f>IFERROR(VLOOKUP(B320,Sheet2!A:D,3,FALSE),0)</f>
        <v>440.99</v>
      </c>
      <c r="D320" s="8"/>
      <c r="E320" s="57">
        <f t="shared" si="31"/>
        <v>0</v>
      </c>
      <c r="F320" s="58" t="s">
        <v>37</v>
      </c>
      <c r="G320" s="112" t="str">
        <f>IFERROR(VLOOKUP(B320,Sheet2!A:E,2,FALSE),0)</f>
        <v>PIPE DEBURRING TOOL / PIPE MARKER 4", ELECT DRILL REQ</v>
      </c>
      <c r="H320" s="52">
        <f>IFERROR(VLOOKUP(B320,Sheet2!A:E,5,FALSE),0)</f>
        <v>0.94</v>
      </c>
      <c r="I320" s="53">
        <f t="shared" si="27"/>
        <v>0</v>
      </c>
      <c r="J320" s="22">
        <f t="shared" si="26"/>
        <v>0</v>
      </c>
    </row>
    <row r="321" spans="1:10" x14ac:dyDescent="0.2">
      <c r="A321" s="142"/>
      <c r="B321" s="61" t="s">
        <v>253</v>
      </c>
      <c r="C321" s="60">
        <f>IFERROR(VLOOKUP(B321,Sheet2!A:D,3,FALSE),0)</f>
        <v>661.49</v>
      </c>
      <c r="D321" s="8"/>
      <c r="E321" s="57">
        <f t="shared" si="31"/>
        <v>0</v>
      </c>
      <c r="F321" s="58" t="s">
        <v>39</v>
      </c>
      <c r="G321" s="112" t="str">
        <f>IFERROR(VLOOKUP(B321,Sheet2!A:E,2,FALSE),0)</f>
        <v>PIPE DEBURRING TOOL / PIPE MARKER 6", ELECT DRILL REQ</v>
      </c>
      <c r="H321" s="52">
        <f>IFERROR(VLOOKUP(B321,Sheet2!A:E,5,FALSE),0)</f>
        <v>1.6</v>
      </c>
      <c r="I321" s="53">
        <f t="shared" si="27"/>
        <v>0</v>
      </c>
      <c r="J321" s="22">
        <f t="shared" si="26"/>
        <v>0</v>
      </c>
    </row>
    <row r="322" spans="1:10" x14ac:dyDescent="0.2">
      <c r="A322" s="142"/>
      <c r="B322" s="61"/>
      <c r="C322" s="56">
        <f>IFERROR(VLOOKUP(B322,Sheet2!A:D,3,FALSE),0)</f>
        <v>0</v>
      </c>
      <c r="D322" s="8"/>
      <c r="E322" s="57">
        <f t="shared" si="31"/>
        <v>0</v>
      </c>
      <c r="F322" s="58"/>
      <c r="G322" s="112">
        <f>IFERROR(VLOOKUP(B322,Sheet2!A:E,2,FALSE),0)</f>
        <v>0</v>
      </c>
      <c r="H322" s="52">
        <f>IFERROR(VLOOKUP(B322,Sheet2!A:E,5,FALSE),0)</f>
        <v>0</v>
      </c>
      <c r="I322" s="53">
        <f t="shared" si="27"/>
        <v>0</v>
      </c>
      <c r="J322" s="22">
        <f t="shared" si="26"/>
        <v>0</v>
      </c>
    </row>
    <row r="323" spans="1:10" x14ac:dyDescent="0.2">
      <c r="A323" s="142"/>
      <c r="B323" s="61"/>
      <c r="C323" s="56">
        <f>IFERROR(VLOOKUP(B323,Sheet2!A:D,3,FALSE),0)</f>
        <v>0</v>
      </c>
      <c r="D323" s="8"/>
      <c r="E323" s="57">
        <f t="shared" si="31"/>
        <v>0</v>
      </c>
      <c r="F323" s="58"/>
      <c r="G323" s="112">
        <f>IFERROR(VLOOKUP(B323,Sheet2!A:E,2,FALSE),0)</f>
        <v>0</v>
      </c>
      <c r="H323" s="52">
        <f>IFERROR(VLOOKUP(B323,Sheet2!A:E,5,FALSE),0)</f>
        <v>0</v>
      </c>
      <c r="I323" s="53">
        <f t="shared" si="27"/>
        <v>0</v>
      </c>
      <c r="J323" s="22">
        <f t="shared" si="26"/>
        <v>0</v>
      </c>
    </row>
    <row r="324" spans="1:10" x14ac:dyDescent="0.2">
      <c r="A324" s="142"/>
      <c r="B324" s="61" t="s">
        <v>254</v>
      </c>
      <c r="C324" s="56">
        <f>IFERROR(VLOOKUP(B324,Sheet2!A:D,3,FALSE),0)</f>
        <v>2403.44</v>
      </c>
      <c r="D324" s="8"/>
      <c r="E324" s="57">
        <f t="shared" si="31"/>
        <v>0</v>
      </c>
      <c r="F324" s="58"/>
      <c r="G324" s="112" t="str">
        <f>IFERROR(VLOOKUP(B324,Sheet2!A:E,2,FALSE),0)</f>
        <v>CORDLESS LUGGING TOOL, FASTPIPE, 4" AND 6",  (NEED LUG JAW SET FI9021)non returnable</v>
      </c>
      <c r="H324" s="52">
        <f>IFERROR(VLOOKUP(B324,Sheet2!A:E,5,FALSE),0)</f>
        <v>19</v>
      </c>
      <c r="I324" s="53">
        <f t="shared" si="27"/>
        <v>0</v>
      </c>
      <c r="J324" s="22">
        <f t="shared" si="26"/>
        <v>0</v>
      </c>
    </row>
    <row r="325" spans="1:10" x14ac:dyDescent="0.2">
      <c r="A325" s="142"/>
      <c r="B325" s="61"/>
      <c r="C325" s="56">
        <f>IFERROR(VLOOKUP(B325,Sheet2!A:D,3,FALSE),0)</f>
        <v>0</v>
      </c>
      <c r="D325" s="8"/>
      <c r="E325" s="57">
        <f t="shared" si="31"/>
        <v>0</v>
      </c>
      <c r="F325" s="58"/>
      <c r="G325" s="112">
        <f>IFERROR(VLOOKUP(B325,Sheet2!A:E,2,FALSE),0)</f>
        <v>0</v>
      </c>
      <c r="H325" s="52">
        <f>IFERROR(VLOOKUP(B325,Sheet2!A:E,5,FALSE),0)</f>
        <v>0</v>
      </c>
      <c r="I325" s="53">
        <f t="shared" si="27"/>
        <v>0</v>
      </c>
      <c r="J325" s="22">
        <f t="shared" si="26"/>
        <v>0</v>
      </c>
    </row>
    <row r="326" spans="1:10" x14ac:dyDescent="0.2">
      <c r="A326" s="142"/>
      <c r="B326" s="61"/>
      <c r="C326" s="56">
        <f>IFERROR(VLOOKUP(B326,Sheet2!A:D,3,FALSE),0)</f>
        <v>0</v>
      </c>
      <c r="D326" s="8"/>
      <c r="E326" s="57">
        <f t="shared" si="31"/>
        <v>0</v>
      </c>
      <c r="F326" s="58"/>
      <c r="G326" s="112">
        <f>IFERROR(VLOOKUP(B326,Sheet2!A:E,2,FALSE),0)</f>
        <v>0</v>
      </c>
      <c r="H326" s="52">
        <f>IFERROR(VLOOKUP(B326,Sheet2!A:E,5,FALSE),0)</f>
        <v>0</v>
      </c>
      <c r="I326" s="53">
        <f t="shared" si="27"/>
        <v>0</v>
      </c>
      <c r="J326" s="22">
        <f t="shared" si="26"/>
        <v>0</v>
      </c>
    </row>
    <row r="327" spans="1:10" x14ac:dyDescent="0.2">
      <c r="A327" s="142"/>
      <c r="B327" s="61" t="s">
        <v>255</v>
      </c>
      <c r="C327" s="56">
        <f>IFERROR(VLOOKUP(B327,Sheet2!A:D,3,FALSE),0)</f>
        <v>1081.54</v>
      </c>
      <c r="D327" s="8"/>
      <c r="E327" s="57">
        <f t="shared" si="31"/>
        <v>0</v>
      </c>
      <c r="F327" s="58"/>
      <c r="G327" s="112" t="str">
        <f>IFERROR(VLOOKUP(B327,Sheet2!A:E,2,FALSE),0)</f>
        <v>LUG TOOL JAW SET,  4" and 6" FASTPIPE INDUSTRIAL,  non returnable</v>
      </c>
      <c r="H327" s="52">
        <f>IFERROR(VLOOKUP(B327,Sheet2!A:E,5,FALSE),0)</f>
        <v>9</v>
      </c>
      <c r="I327" s="53">
        <f t="shared" si="27"/>
        <v>0</v>
      </c>
      <c r="J327" s="22">
        <f t="shared" ref="J327:J390" si="32">D327*C327</f>
        <v>0</v>
      </c>
    </row>
    <row r="328" spans="1:10" ht="13.5" thickBot="1" x14ac:dyDescent="0.25">
      <c r="A328" s="142"/>
      <c r="B328" s="72"/>
      <c r="C328" s="73">
        <f>IFERROR(VLOOKUP(B328,Sheet2!A:D,3,FALSE),0)</f>
        <v>0</v>
      </c>
      <c r="D328" s="9"/>
      <c r="E328" s="74">
        <f t="shared" si="31"/>
        <v>0</v>
      </c>
      <c r="F328" s="75"/>
      <c r="G328" s="113">
        <f>IFERROR(VLOOKUP(B328,Sheet2!A:E,2,FALSE),0)</f>
        <v>0</v>
      </c>
      <c r="H328" s="52">
        <f>IFERROR(VLOOKUP(B328,Sheet2!A:E,5,FALSE),0)</f>
        <v>0</v>
      </c>
      <c r="I328" s="53">
        <f t="shared" ref="I328:I391" si="33">H328*D328</f>
        <v>0</v>
      </c>
      <c r="J328" s="22">
        <f t="shared" si="32"/>
        <v>0</v>
      </c>
    </row>
    <row r="329" spans="1:10" ht="13.5" thickBot="1" x14ac:dyDescent="0.25">
      <c r="A329" s="143"/>
      <c r="B329" s="229" t="s">
        <v>256</v>
      </c>
      <c r="C329" s="230"/>
      <c r="D329" s="230"/>
      <c r="E329" s="230"/>
      <c r="F329" s="230"/>
      <c r="G329" s="231"/>
      <c r="H329" s="106">
        <f>IFERROR(VLOOKUP(B329,Sheet2!A:E,5,FALSE),0)</f>
        <v>0</v>
      </c>
      <c r="I329" s="53">
        <f t="shared" si="33"/>
        <v>0</v>
      </c>
      <c r="J329" s="22">
        <f t="shared" si="32"/>
        <v>0</v>
      </c>
    </row>
    <row r="330" spans="1:10" x14ac:dyDescent="0.2">
      <c r="A330" s="30"/>
      <c r="B330" s="47" t="s">
        <v>257</v>
      </c>
      <c r="C330" s="48">
        <f>IFERROR(VLOOKUP(B330,Sheet2!A:D,3,FALSE),0)</f>
        <v>3.3</v>
      </c>
      <c r="D330" s="7"/>
      <c r="E330" s="49">
        <f t="shared" ref="E330:E340" si="34">C330*D330</f>
        <v>0</v>
      </c>
      <c r="F330" s="50" t="s">
        <v>20</v>
      </c>
      <c r="G330" s="51" t="str">
        <f>IFERROR(VLOOKUP(B330,Sheet2!A:E,2,FALSE),0)</f>
        <v>3/4" FASTPIPE PARTS KIT  (1) O-RING  (1) SS BITE RING, CONE NUT AND INNER PARTS</v>
      </c>
      <c r="H330" s="52">
        <f>IFERROR(VLOOKUP(B330,Sheet2!A:E,5,FALSE),0)</f>
        <v>0.5</v>
      </c>
      <c r="I330" s="53">
        <f t="shared" si="33"/>
        <v>0</v>
      </c>
      <c r="J330" s="22">
        <f t="shared" si="32"/>
        <v>0</v>
      </c>
    </row>
    <row r="331" spans="1:10" x14ac:dyDescent="0.2">
      <c r="B331" s="55" t="s">
        <v>258</v>
      </c>
      <c r="C331" s="56">
        <f>IFERROR(VLOOKUP(B331,Sheet2!A:D,3,FALSE),0)</f>
        <v>3.3</v>
      </c>
      <c r="D331" s="8"/>
      <c r="E331" s="57">
        <f t="shared" si="34"/>
        <v>0</v>
      </c>
      <c r="F331" s="58" t="s">
        <v>22</v>
      </c>
      <c r="G331" s="59" t="str">
        <f>IFERROR(VLOOKUP(B331,Sheet2!A:E,2,FALSE),0)</f>
        <v>1" FASTPIPE PARTS KIT  (1) O-RING  (1) SS BITE RING, CONE NUT,  black backer and GREEN instruction sheet</v>
      </c>
      <c r="H331" s="52">
        <f>IFERROR(VLOOKUP(B331,Sheet2!A:E,5,FALSE),0)</f>
        <v>0.5</v>
      </c>
      <c r="I331" s="53">
        <f t="shared" si="33"/>
        <v>0</v>
      </c>
      <c r="J331" s="22">
        <f t="shared" si="32"/>
        <v>0</v>
      </c>
    </row>
    <row r="332" spans="1:10" x14ac:dyDescent="0.2">
      <c r="B332" s="55" t="s">
        <v>259</v>
      </c>
      <c r="C332" s="56">
        <f>IFERROR(VLOOKUP(B332,Sheet2!A:D,3,FALSE),0)</f>
        <v>4.8</v>
      </c>
      <c r="D332" s="8"/>
      <c r="E332" s="57">
        <f t="shared" si="34"/>
        <v>0</v>
      </c>
      <c r="F332" s="58" t="s">
        <v>24</v>
      </c>
      <c r="G332" s="59" t="str">
        <f>IFERROR(VLOOKUP(B332,Sheet2!A:E,2,FALSE),0)</f>
        <v>1-1/2" FASTPIPE PARTS KIT  (1) O-RING  (1) SS BITE RING</v>
      </c>
      <c r="H332" s="52">
        <f>IFERROR(VLOOKUP(B332,Sheet2!A:E,5,FALSE),0)</f>
        <v>1.25</v>
      </c>
      <c r="I332" s="53">
        <f t="shared" si="33"/>
        <v>0</v>
      </c>
      <c r="J332" s="22">
        <f t="shared" si="32"/>
        <v>0</v>
      </c>
    </row>
    <row r="333" spans="1:10" x14ac:dyDescent="0.2">
      <c r="B333" s="55" t="s">
        <v>260</v>
      </c>
      <c r="C333" s="56">
        <f>IFERROR(VLOOKUP(B333,Sheet2!A:D,3,FALSE),0)</f>
        <v>6</v>
      </c>
      <c r="D333" s="8"/>
      <c r="E333" s="57">
        <f t="shared" si="34"/>
        <v>0</v>
      </c>
      <c r="F333" s="58" t="s">
        <v>26</v>
      </c>
      <c r="G333" s="59" t="str">
        <f>IFERROR(VLOOKUP(B333,Sheet2!A:E,2,FALSE),0)</f>
        <v>2" FASTPIPE PARTS KIT  (1) O-RING  (1) SS BITE RING</v>
      </c>
      <c r="H333" s="52">
        <f>IFERROR(VLOOKUP(B333,Sheet2!A:E,5,FALSE),0)</f>
        <v>0.3</v>
      </c>
      <c r="I333" s="53">
        <f t="shared" si="33"/>
        <v>0</v>
      </c>
      <c r="J333" s="22">
        <f t="shared" si="32"/>
        <v>0</v>
      </c>
    </row>
    <row r="334" spans="1:10" x14ac:dyDescent="0.2">
      <c r="B334" s="55" t="s">
        <v>261</v>
      </c>
      <c r="C334" s="56">
        <f>IFERROR(VLOOKUP(B334,Sheet2!A:D,3,FALSE),0)</f>
        <v>9.61</v>
      </c>
      <c r="D334" s="8"/>
      <c r="E334" s="57">
        <f t="shared" si="34"/>
        <v>0</v>
      </c>
      <c r="F334" s="58" t="s">
        <v>28</v>
      </c>
      <c r="G334" s="59" t="str">
        <f>IFERROR(VLOOKUP(B334,Sheet2!A:E,2,FALSE),0)</f>
        <v>3" PARTS KIT FASTPIPE  INDUSTRIAL  (1) O-RING  (1) SS BITE RING</v>
      </c>
      <c r="H334" s="52">
        <f>IFERROR(VLOOKUP(B334,Sheet2!A:E,5,FALSE),0)</f>
        <v>0.05</v>
      </c>
      <c r="I334" s="53">
        <f t="shared" si="33"/>
        <v>0</v>
      </c>
      <c r="J334" s="22">
        <f t="shared" si="32"/>
        <v>0</v>
      </c>
    </row>
    <row r="335" spans="1:10" x14ac:dyDescent="0.2">
      <c r="B335" s="55" t="s">
        <v>262</v>
      </c>
      <c r="C335" s="56">
        <f>IFERROR(VLOOKUP(B335,Sheet2!A:D,3,FALSE),0)</f>
        <v>48.06</v>
      </c>
      <c r="D335" s="8"/>
      <c r="E335" s="57">
        <f t="shared" si="34"/>
        <v>0</v>
      </c>
      <c r="F335" s="58" t="s">
        <v>37</v>
      </c>
      <c r="G335" s="59" t="str">
        <f>IFERROR(VLOOKUP(B335,Sheet2!A:E,2,FALSE),0)</f>
        <v>4" INNER SEAL  FASTPIPE INDUSTRIAL</v>
      </c>
      <c r="H335" s="52">
        <f>IFERROR(VLOOKUP(B335,Sheet2!A:E,5,FALSE),0)</f>
        <v>0.42</v>
      </c>
      <c r="I335" s="53">
        <f t="shared" si="33"/>
        <v>0</v>
      </c>
      <c r="J335" s="22">
        <f t="shared" si="32"/>
        <v>0</v>
      </c>
    </row>
    <row r="336" spans="1:10" ht="13.5" thickBot="1" x14ac:dyDescent="0.25">
      <c r="B336" s="146" t="s">
        <v>263</v>
      </c>
      <c r="C336" s="84">
        <f>IFERROR(VLOOKUP(B336,Sheet2!A:D,3,FALSE),0)</f>
        <v>72.09</v>
      </c>
      <c r="D336" s="10"/>
      <c r="E336" s="85">
        <f t="shared" si="34"/>
        <v>0</v>
      </c>
      <c r="F336" s="86" t="s">
        <v>39</v>
      </c>
      <c r="G336" s="147" t="str">
        <f>IFERROR(VLOOKUP(B336,Sheet2!A:E,2,FALSE),0)</f>
        <v>6" INNER SEAL  FASTPIPE INDUSTRIAL</v>
      </c>
      <c r="H336" s="52">
        <f>IFERROR(VLOOKUP(B336,Sheet2!A:E,5,FALSE),0)</f>
        <v>0.75</v>
      </c>
      <c r="I336" s="53">
        <f t="shared" si="33"/>
        <v>0</v>
      </c>
      <c r="J336" s="22">
        <f t="shared" si="32"/>
        <v>0</v>
      </c>
    </row>
    <row r="337" spans="1:10" x14ac:dyDescent="0.2">
      <c r="A337" s="46"/>
      <c r="B337" s="47" t="s">
        <v>264</v>
      </c>
      <c r="C337" s="48">
        <f>IFERROR(VLOOKUP(B337,Sheet2!A:D,3,FALSE),0)</f>
        <v>2.39</v>
      </c>
      <c r="D337" s="7"/>
      <c r="E337" s="49">
        <f t="shared" si="34"/>
        <v>0</v>
      </c>
      <c r="F337" s="50" t="s">
        <v>22</v>
      </c>
      <c r="G337" s="51" t="str">
        <f>IFERROR(VLOOKUP(B337,Sheet2!A:E,2,FALSE),0)</f>
        <v>1" FASTPIPE SADDLE DROP GASKET</v>
      </c>
      <c r="H337" s="52">
        <f>IFERROR(VLOOKUP(B337,Sheet2!A:E,5,FALSE),0)</f>
        <v>0.01</v>
      </c>
      <c r="I337" s="53">
        <f t="shared" si="33"/>
        <v>0</v>
      </c>
      <c r="J337" s="22">
        <f t="shared" si="32"/>
        <v>0</v>
      </c>
    </row>
    <row r="338" spans="1:10" x14ac:dyDescent="0.2">
      <c r="A338" s="54"/>
      <c r="B338" s="55" t="s">
        <v>265</v>
      </c>
      <c r="C338" s="56">
        <f>IFERROR(VLOOKUP(B338,Sheet2!A:D,3,FALSE),0)</f>
        <v>2.39</v>
      </c>
      <c r="D338" s="8"/>
      <c r="E338" s="57">
        <f t="shared" si="34"/>
        <v>0</v>
      </c>
      <c r="F338" s="58" t="s">
        <v>97</v>
      </c>
      <c r="G338" s="59" t="str">
        <f>IFERROR(VLOOKUP(B338,Sheet2!A:E,2,FALSE),0)</f>
        <v>1-1/2" and 3"  FASTPIPE SADDLE DROP GASKET   BLACK</v>
      </c>
      <c r="H338" s="52">
        <f>IFERROR(VLOOKUP(B338,Sheet2!A:E,5,FALSE),0)</f>
        <v>0.02</v>
      </c>
      <c r="I338" s="53">
        <f t="shared" si="33"/>
        <v>0</v>
      </c>
      <c r="J338" s="22">
        <f t="shared" si="32"/>
        <v>0</v>
      </c>
    </row>
    <row r="339" spans="1:10" x14ac:dyDescent="0.2">
      <c r="A339" s="54"/>
      <c r="B339" s="55" t="s">
        <v>266</v>
      </c>
      <c r="C339" s="56">
        <f>IFERROR(VLOOKUP(B339,Sheet2!A:D,3,FALSE),0)</f>
        <v>2.39</v>
      </c>
      <c r="D339" s="8"/>
      <c r="E339" s="57">
        <f t="shared" si="34"/>
        <v>0</v>
      </c>
      <c r="F339" s="58" t="s">
        <v>26</v>
      </c>
      <c r="G339" s="59" t="str">
        <f>IFERROR(VLOOKUP(B339,Sheet2!A:E,2,FALSE),0)</f>
        <v>2" FASTPIPE SADDLE DROP GASKET  (GRAY)</v>
      </c>
      <c r="H339" s="52">
        <f>IFERROR(VLOOKUP(B339,Sheet2!A:E,5,FALSE),0)</f>
        <v>0.01</v>
      </c>
      <c r="I339" s="53">
        <f t="shared" si="33"/>
        <v>0</v>
      </c>
      <c r="J339" s="22">
        <f t="shared" si="32"/>
        <v>0</v>
      </c>
    </row>
    <row r="340" spans="1:10" ht="13.5" thickBot="1" x14ac:dyDescent="0.25">
      <c r="A340" s="62"/>
      <c r="B340" s="148" t="s">
        <v>267</v>
      </c>
      <c r="C340" s="73">
        <f>IFERROR(VLOOKUP(B340,Sheet2!A:D,3,FALSE),0)</f>
        <v>2.39</v>
      </c>
      <c r="D340" s="9"/>
      <c r="E340" s="74">
        <f t="shared" si="34"/>
        <v>0</v>
      </c>
      <c r="F340" s="75" t="s">
        <v>28</v>
      </c>
      <c r="G340" s="141" t="str">
        <f>IFERROR(VLOOKUP(B340,Sheet2!A:E,2,FALSE),0)</f>
        <v>3" FASTPIPE SADDLE DROP GASKET     RED COLOR</v>
      </c>
      <c r="H340" s="52">
        <f>IFERROR(VLOOKUP(B340,Sheet2!A:E,5,FALSE),0)</f>
        <v>0.01</v>
      </c>
      <c r="I340" s="53">
        <f t="shared" si="33"/>
        <v>0</v>
      </c>
      <c r="J340" s="22">
        <f t="shared" si="32"/>
        <v>0</v>
      </c>
    </row>
    <row r="341" spans="1:10" ht="13.5" thickBot="1" x14ac:dyDescent="0.25">
      <c r="A341" s="46"/>
      <c r="B341" s="219" t="s">
        <v>268</v>
      </c>
      <c r="C341" s="220"/>
      <c r="D341" s="220"/>
      <c r="E341" s="220"/>
      <c r="F341" s="220"/>
      <c r="G341" s="221"/>
      <c r="H341" s="52">
        <f>IFERROR(VLOOKUP(B341,Sheet2!A:E,5,FALSE),0)</f>
        <v>0</v>
      </c>
      <c r="I341" s="53">
        <f t="shared" si="33"/>
        <v>0</v>
      </c>
      <c r="J341" s="22">
        <f t="shared" si="32"/>
        <v>0</v>
      </c>
    </row>
    <row r="342" spans="1:10" x14ac:dyDescent="0.2">
      <c r="A342" s="54"/>
      <c r="B342" s="65" t="s">
        <v>269</v>
      </c>
      <c r="C342" s="48">
        <f>IFERROR(VLOOKUP(B342,Sheet2!A:D,3,FALSE),0)</f>
        <v>93.7</v>
      </c>
      <c r="D342" s="7"/>
      <c r="E342" s="49">
        <f t="shared" ref="E342:E360" si="35">C342*D342</f>
        <v>0</v>
      </c>
      <c r="F342" s="50" t="s">
        <v>270</v>
      </c>
      <c r="G342" s="94" t="str">
        <f>IFERROR(VLOOKUP(B342,Sheet2!A:E,2,FALSE),0)</f>
        <v>1/2" MAXLINE TUBING 100FT ROLL, includes bevel tool and cutter,  non returnable</v>
      </c>
      <c r="H342" s="52">
        <f>IFERROR(VLOOKUP(B342,Sheet2!A:E,5,FALSE),0)</f>
        <v>10</v>
      </c>
      <c r="I342" s="53">
        <f t="shared" si="33"/>
        <v>0</v>
      </c>
      <c r="J342" s="22">
        <f t="shared" si="32"/>
        <v>0</v>
      </c>
    </row>
    <row r="343" spans="1:10" x14ac:dyDescent="0.2">
      <c r="A343" s="54"/>
      <c r="B343" s="61" t="s">
        <v>271</v>
      </c>
      <c r="C343" s="56">
        <f>IFERROR(VLOOKUP(B343,Sheet2!A:D,3,FALSE),0)</f>
        <v>264.58999999999997</v>
      </c>
      <c r="D343" s="8"/>
      <c r="E343" s="96">
        <f t="shared" si="35"/>
        <v>0</v>
      </c>
      <c r="F343" s="58" t="s">
        <v>270</v>
      </c>
      <c r="G343" s="112" t="str">
        <f>IFERROR(VLOOKUP(B343,Sheet2!A:E,2,FALSE),0)</f>
        <v>** OUT OF STOCK ** 1/2" MAXLINE TUBING 300FT ROLL,  includes bevel tool and cutter, non returnable</v>
      </c>
      <c r="H343" s="52">
        <f>IFERROR(VLOOKUP(B343,Sheet2!A:E,5,FALSE),0)</f>
        <v>27</v>
      </c>
      <c r="I343" s="53">
        <f t="shared" si="33"/>
        <v>0</v>
      </c>
      <c r="J343" s="22">
        <f t="shared" si="32"/>
        <v>0</v>
      </c>
    </row>
    <row r="344" spans="1:10" x14ac:dyDescent="0.2">
      <c r="A344" s="54"/>
      <c r="B344" s="61" t="s">
        <v>272</v>
      </c>
      <c r="C344" s="56">
        <f>IFERROR(VLOOKUP(B344,Sheet2!A:D,3,FALSE),0)</f>
        <v>192.93</v>
      </c>
      <c r="D344" s="8"/>
      <c r="E344" s="96">
        <f t="shared" si="35"/>
        <v>0</v>
      </c>
      <c r="F344" s="58" t="s">
        <v>20</v>
      </c>
      <c r="G344" s="112" t="str">
        <f>IFERROR(VLOOKUP(B344,Sheet2!A:E,2,FALSE),0)</f>
        <v>3/4" MAXLINE TUBING 100FT ROLL,  includes bevel tool and cutter, non returnable</v>
      </c>
      <c r="H344" s="52">
        <f>IFERROR(VLOOKUP(B344,Sheet2!A:E,5,FALSE),0)</f>
        <v>18</v>
      </c>
      <c r="I344" s="53">
        <f t="shared" si="33"/>
        <v>0</v>
      </c>
      <c r="J344" s="22">
        <f t="shared" si="32"/>
        <v>0</v>
      </c>
    </row>
    <row r="345" spans="1:10" x14ac:dyDescent="0.2">
      <c r="A345" s="54"/>
      <c r="B345" s="61" t="s">
        <v>273</v>
      </c>
      <c r="C345" s="56">
        <f>IFERROR(VLOOKUP(B345,Sheet2!A:D,3,FALSE),0)</f>
        <v>485.09</v>
      </c>
      <c r="D345" s="8"/>
      <c r="E345" s="96">
        <f t="shared" si="35"/>
        <v>0</v>
      </c>
      <c r="F345" s="58" t="s">
        <v>20</v>
      </c>
      <c r="G345" s="112" t="str">
        <f>IFERROR(VLOOKUP(B345,Sheet2!A:E,2,FALSE),0)</f>
        <v>3/4" MAXLINE TUBING 300FT ROLL,  includes bevel tool and cutter, non returnable</v>
      </c>
      <c r="H345" s="52">
        <f>IFERROR(VLOOKUP(B345,Sheet2!A:E,5,FALSE),0)</f>
        <v>50</v>
      </c>
      <c r="I345" s="53">
        <f t="shared" si="33"/>
        <v>0</v>
      </c>
      <c r="J345" s="22">
        <f t="shared" si="32"/>
        <v>0</v>
      </c>
    </row>
    <row r="346" spans="1:10" x14ac:dyDescent="0.2">
      <c r="A346" s="54"/>
      <c r="B346" s="61"/>
      <c r="C346" s="56">
        <f>IFERROR(VLOOKUP(B346,Sheet2!A:D,3,FALSE),0)</f>
        <v>0</v>
      </c>
      <c r="D346" s="8"/>
      <c r="E346" s="96">
        <f t="shared" si="35"/>
        <v>0</v>
      </c>
      <c r="F346" s="58"/>
      <c r="G346" s="112">
        <f>IFERROR(VLOOKUP(B346,Sheet2!A:E,2,FALSE),0)</f>
        <v>0</v>
      </c>
      <c r="H346" s="52">
        <f>IFERROR(VLOOKUP(B346,Sheet2!A:E,5,FALSE),0)</f>
        <v>0</v>
      </c>
      <c r="I346" s="53">
        <f t="shared" si="33"/>
        <v>0</v>
      </c>
      <c r="J346" s="22">
        <f t="shared" si="32"/>
        <v>0</v>
      </c>
    </row>
    <row r="347" spans="1:10" x14ac:dyDescent="0.2">
      <c r="A347" s="54"/>
      <c r="B347" s="61" t="s">
        <v>274</v>
      </c>
      <c r="C347" s="56">
        <f>IFERROR(VLOOKUP(B347,Sheet2!A:D,3,FALSE),0)</f>
        <v>8.4</v>
      </c>
      <c r="D347" s="8"/>
      <c r="E347" s="96">
        <f t="shared" si="35"/>
        <v>0</v>
      </c>
      <c r="F347" s="58" t="s">
        <v>270</v>
      </c>
      <c r="G347" s="112" t="str">
        <f>IFERROR(VLOOKUP(B347,Sheet2!A:E,2,FALSE),0)</f>
        <v>1/2" MAXLINE X 1/2" MALE NPT STRAIGHT FITTING</v>
      </c>
      <c r="H347" s="52">
        <f>IFERROR(VLOOKUP(B347,Sheet2!A:E,5,FALSE),0)</f>
        <v>0.18</v>
      </c>
      <c r="I347" s="53">
        <f t="shared" si="33"/>
        <v>0</v>
      </c>
      <c r="J347" s="22">
        <f t="shared" si="32"/>
        <v>0</v>
      </c>
    </row>
    <row r="348" spans="1:10" x14ac:dyDescent="0.2">
      <c r="A348" s="54"/>
      <c r="B348" s="61" t="s">
        <v>275</v>
      </c>
      <c r="C348" s="56">
        <f>IFERROR(VLOOKUP(B348,Sheet2!A:D,3,FALSE),0)</f>
        <v>17.18</v>
      </c>
      <c r="D348" s="8"/>
      <c r="E348" s="96">
        <f t="shared" si="35"/>
        <v>0</v>
      </c>
      <c r="F348" s="58" t="s">
        <v>20</v>
      </c>
      <c r="G348" s="112" t="str">
        <f>IFERROR(VLOOKUP(B348,Sheet2!A:E,2,FALSE),0)</f>
        <v>3/4" MAXLINE X 1/2" MALE NPT FITTING</v>
      </c>
      <c r="H348" s="52">
        <f>IFERROR(VLOOKUP(B348,Sheet2!A:E,5,FALSE),0)</f>
        <v>0.35</v>
      </c>
      <c r="I348" s="53">
        <f t="shared" si="33"/>
        <v>0</v>
      </c>
      <c r="J348" s="22">
        <f t="shared" si="32"/>
        <v>0</v>
      </c>
    </row>
    <row r="349" spans="1:10" x14ac:dyDescent="0.2">
      <c r="A349" s="54"/>
      <c r="B349" s="61" t="s">
        <v>276</v>
      </c>
      <c r="C349" s="56">
        <f>IFERROR(VLOOKUP(B349,Sheet2!A:D,3,FALSE),0)</f>
        <v>18.5</v>
      </c>
      <c r="D349" s="8"/>
      <c r="E349" s="96">
        <f t="shared" si="35"/>
        <v>0</v>
      </c>
      <c r="F349" s="58" t="s">
        <v>20</v>
      </c>
      <c r="G349" s="112" t="str">
        <f>IFERROR(VLOOKUP(B349,Sheet2!A:E,2,FALSE),0)</f>
        <v>3/4" MAXLINE X 3/4" MALE NPT FITTING</v>
      </c>
      <c r="H349" s="52">
        <f>IFERROR(VLOOKUP(B349,Sheet2!A:E,5,FALSE),0)</f>
        <v>0.35</v>
      </c>
      <c r="I349" s="53">
        <f t="shared" si="33"/>
        <v>0</v>
      </c>
      <c r="J349" s="22">
        <f t="shared" si="32"/>
        <v>0</v>
      </c>
    </row>
    <row r="350" spans="1:10" x14ac:dyDescent="0.2">
      <c r="A350" s="54"/>
      <c r="B350" s="61"/>
      <c r="C350" s="56">
        <f>IFERROR(VLOOKUP(B350,Sheet2!A:D,3,FALSE),0)</f>
        <v>0</v>
      </c>
      <c r="D350" s="8"/>
      <c r="E350" s="96">
        <f t="shared" si="35"/>
        <v>0</v>
      </c>
      <c r="F350" s="58"/>
      <c r="G350" s="112">
        <f>IFERROR(VLOOKUP(B350,Sheet2!A:E,2,FALSE),0)</f>
        <v>0</v>
      </c>
      <c r="H350" s="52">
        <f>IFERROR(VLOOKUP(B350,Sheet2!A:E,5,FALSE),0)</f>
        <v>0</v>
      </c>
      <c r="I350" s="53">
        <f t="shared" si="33"/>
        <v>0</v>
      </c>
      <c r="J350" s="22">
        <f t="shared" si="32"/>
        <v>0</v>
      </c>
    </row>
    <row r="351" spans="1:10" x14ac:dyDescent="0.2">
      <c r="A351" s="54"/>
      <c r="B351" s="61" t="s">
        <v>277</v>
      </c>
      <c r="C351" s="56">
        <f>IFERROR(VLOOKUP(B351,Sheet2!A:D,3,FALSE),0)</f>
        <v>12</v>
      </c>
      <c r="D351" s="8"/>
      <c r="E351" s="96">
        <f t="shared" si="35"/>
        <v>0</v>
      </c>
      <c r="F351" s="58" t="s">
        <v>270</v>
      </c>
      <c r="G351" s="112" t="str">
        <f>IFERROR(VLOOKUP(B351,Sheet2!A:E,2,FALSE),0)</f>
        <v>1/2" PIPE CLIP MAXLINE 10/PACK</v>
      </c>
      <c r="H351" s="52">
        <f>IFERROR(VLOOKUP(B351,Sheet2!A:E,5,FALSE),0)</f>
        <v>0.12</v>
      </c>
      <c r="I351" s="53">
        <f t="shared" si="33"/>
        <v>0</v>
      </c>
      <c r="J351" s="22">
        <f t="shared" si="32"/>
        <v>0</v>
      </c>
    </row>
    <row r="352" spans="1:10" x14ac:dyDescent="0.2">
      <c r="A352" s="54"/>
      <c r="B352" s="61" t="s">
        <v>278</v>
      </c>
      <c r="C352" s="56">
        <f>IFERROR(VLOOKUP(B352,Sheet2!A:D,3,FALSE),0)</f>
        <v>19.22</v>
      </c>
      <c r="D352" s="8"/>
      <c r="E352" s="96">
        <f t="shared" si="35"/>
        <v>0</v>
      </c>
      <c r="F352" s="58" t="s">
        <v>20</v>
      </c>
      <c r="G352" s="112" t="str">
        <f>IFERROR(VLOOKUP(B352,Sheet2!A:E,2,FALSE),0)</f>
        <v>3/4" PIPE CLIP MAXLINE 10/PACK</v>
      </c>
      <c r="H352" s="52">
        <f>IFERROR(VLOOKUP(B352,Sheet2!A:E,5,FALSE),0)</f>
        <v>0.18</v>
      </c>
      <c r="I352" s="53">
        <f t="shared" si="33"/>
        <v>0</v>
      </c>
      <c r="J352" s="22">
        <f t="shared" si="32"/>
        <v>0</v>
      </c>
    </row>
    <row r="353" spans="1:10" x14ac:dyDescent="0.2">
      <c r="A353" s="54"/>
      <c r="B353" s="61"/>
      <c r="C353" s="56">
        <f>IFERROR(VLOOKUP(B353,Sheet2!A:D,3,FALSE),0)</f>
        <v>0</v>
      </c>
      <c r="D353" s="8"/>
      <c r="E353" s="96">
        <f t="shared" si="35"/>
        <v>0</v>
      </c>
      <c r="F353" s="58"/>
      <c r="G353" s="112">
        <f>IFERROR(VLOOKUP(B353,Sheet2!A:E,2,FALSE),0)</f>
        <v>0</v>
      </c>
      <c r="H353" s="52">
        <f>IFERROR(VLOOKUP(B353,Sheet2!A:E,5,FALSE),0)</f>
        <v>0</v>
      </c>
      <c r="I353" s="53">
        <f t="shared" si="33"/>
        <v>0</v>
      </c>
      <c r="J353" s="22">
        <f t="shared" si="32"/>
        <v>0</v>
      </c>
    </row>
    <row r="354" spans="1:10" x14ac:dyDescent="0.2">
      <c r="A354" s="54"/>
      <c r="B354" s="61" t="s">
        <v>279</v>
      </c>
      <c r="C354" s="56">
        <f>IFERROR(VLOOKUP(B354,Sheet2!A:D,3,FALSE),0)</f>
        <v>14.41</v>
      </c>
      <c r="D354" s="8"/>
      <c r="E354" s="96">
        <f t="shared" si="35"/>
        <v>0</v>
      </c>
      <c r="F354" s="58" t="s">
        <v>270</v>
      </c>
      <c r="G354" s="112" t="str">
        <f>IFERROR(VLOOKUP(B354,Sheet2!A:E,2,FALSE),0)</f>
        <v>1/2"  EQUAL TEE MAXLINE</v>
      </c>
      <c r="H354" s="52">
        <f>IFERROR(VLOOKUP(B354,Sheet2!A:E,5,FALSE),0)</f>
        <v>0.38</v>
      </c>
      <c r="I354" s="53">
        <f t="shared" si="33"/>
        <v>0</v>
      </c>
      <c r="J354" s="22">
        <f t="shared" si="32"/>
        <v>0</v>
      </c>
    </row>
    <row r="355" spans="1:10" x14ac:dyDescent="0.2">
      <c r="A355" s="54"/>
      <c r="B355" s="61" t="s">
        <v>280</v>
      </c>
      <c r="C355" s="56">
        <f>IFERROR(VLOOKUP(B355,Sheet2!A:D,3,FALSE),0)</f>
        <v>26.43</v>
      </c>
      <c r="D355" s="8"/>
      <c r="E355" s="96">
        <f t="shared" si="35"/>
        <v>0</v>
      </c>
      <c r="F355" s="58" t="s">
        <v>20</v>
      </c>
      <c r="G355" s="112" t="str">
        <f>IFERROR(VLOOKUP(B355,Sheet2!A:E,2,FALSE),0)</f>
        <v>3/4" EQUAL TEE MAXLINE</v>
      </c>
      <c r="H355" s="52">
        <f>IFERROR(VLOOKUP(B355,Sheet2!A:E,5,FALSE),0)</f>
        <v>0.83</v>
      </c>
      <c r="I355" s="53">
        <f t="shared" si="33"/>
        <v>0</v>
      </c>
      <c r="J355" s="22">
        <f t="shared" si="32"/>
        <v>0</v>
      </c>
    </row>
    <row r="356" spans="1:10" x14ac:dyDescent="0.2">
      <c r="A356" s="54"/>
      <c r="B356" s="61" t="s">
        <v>281</v>
      </c>
      <c r="C356" s="56">
        <f>IFERROR(VLOOKUP(B356,Sheet2!A:D,3,FALSE),0)</f>
        <v>14.41</v>
      </c>
      <c r="D356" s="8"/>
      <c r="E356" s="96">
        <f t="shared" si="35"/>
        <v>0</v>
      </c>
      <c r="F356" s="58" t="s">
        <v>270</v>
      </c>
      <c r="G356" s="112" t="str">
        <f>IFERROR(VLOOKUP(B356,Sheet2!A:E,2,FALSE),0)</f>
        <v>1/2" REDUCING TEE X 1/2" FEMALE NPT MAXLINE</v>
      </c>
      <c r="H356" s="52">
        <f>IFERROR(VLOOKUP(B356,Sheet2!A:E,5,FALSE),0)</f>
        <v>0.34</v>
      </c>
      <c r="I356" s="53">
        <f t="shared" si="33"/>
        <v>0</v>
      </c>
      <c r="J356" s="22">
        <f t="shared" si="32"/>
        <v>0</v>
      </c>
    </row>
    <row r="357" spans="1:10" x14ac:dyDescent="0.2">
      <c r="A357" s="54"/>
      <c r="B357" s="61" t="s">
        <v>282</v>
      </c>
      <c r="C357" s="56">
        <f>IFERROR(VLOOKUP(B357,Sheet2!A:D,3,FALSE),0)</f>
        <v>22.83</v>
      </c>
      <c r="D357" s="8"/>
      <c r="E357" s="96">
        <f t="shared" si="35"/>
        <v>0</v>
      </c>
      <c r="F357" s="58" t="s">
        <v>20</v>
      </c>
      <c r="G357" s="112" t="str">
        <f>IFERROR(VLOOKUP(B357,Sheet2!A:E,2,FALSE),0)</f>
        <v>3/4" REDUCING TEE, 1/2" FEMALE NPT DROP LEG  MAXLINE</v>
      </c>
      <c r="H357" s="52">
        <f>IFERROR(VLOOKUP(B357,Sheet2!A:E,5,FALSE),0)</f>
        <v>0.61</v>
      </c>
      <c r="I357" s="53">
        <f t="shared" si="33"/>
        <v>0</v>
      </c>
      <c r="J357" s="22">
        <f t="shared" si="32"/>
        <v>0</v>
      </c>
    </row>
    <row r="358" spans="1:10" x14ac:dyDescent="0.2">
      <c r="A358" s="54"/>
      <c r="B358" s="61"/>
      <c r="C358" s="56">
        <f>IFERROR(VLOOKUP(B358,Sheet2!A:D,3,FALSE),0)</f>
        <v>0</v>
      </c>
      <c r="D358" s="8"/>
      <c r="E358" s="96">
        <f t="shared" si="35"/>
        <v>0</v>
      </c>
      <c r="F358" s="58"/>
      <c r="G358" s="112">
        <f>IFERROR(VLOOKUP(B358,Sheet2!A:E,2,FALSE),0)</f>
        <v>0</v>
      </c>
      <c r="H358" s="52">
        <f>IFERROR(VLOOKUP(B358,Sheet2!A:E,5,FALSE),0)</f>
        <v>0</v>
      </c>
      <c r="I358" s="53">
        <f t="shared" si="33"/>
        <v>0</v>
      </c>
      <c r="J358" s="22">
        <f t="shared" si="32"/>
        <v>0</v>
      </c>
    </row>
    <row r="359" spans="1:10" x14ac:dyDescent="0.2">
      <c r="A359" s="54"/>
      <c r="B359" s="61" t="s">
        <v>283</v>
      </c>
      <c r="C359" s="56">
        <f>IFERROR(VLOOKUP(B359,Sheet2!A:D,3,FALSE),0)</f>
        <v>56.02</v>
      </c>
      <c r="D359" s="8"/>
      <c r="E359" s="96">
        <f t="shared" si="35"/>
        <v>0</v>
      </c>
      <c r="F359" s="58" t="s">
        <v>270</v>
      </c>
      <c r="G359" s="112" t="str">
        <f>IFERROR(VLOOKUP(B359,Sheet2!A:E,2,FALSE),0)</f>
        <v>1/2" MAXLINE MULTI PORT OUTLET  WITH SHUTOFF, 1/2" NPT PORT (4X)</v>
      </c>
      <c r="H359" s="52">
        <f>IFERROR(VLOOKUP(B359,Sheet2!A:E,5,FALSE),0)</f>
        <v>2.36</v>
      </c>
      <c r="I359" s="53">
        <f t="shared" si="33"/>
        <v>0</v>
      </c>
      <c r="J359" s="22">
        <f t="shared" si="32"/>
        <v>0</v>
      </c>
    </row>
    <row r="360" spans="1:10" ht="13.5" thickBot="1" x14ac:dyDescent="0.25">
      <c r="A360" s="62"/>
      <c r="B360" s="72" t="s">
        <v>284</v>
      </c>
      <c r="C360" s="73">
        <f>IFERROR(VLOOKUP(B360,Sheet2!A:D,3,FALSE),0)</f>
        <v>63.68</v>
      </c>
      <c r="D360" s="9"/>
      <c r="E360" s="98">
        <f t="shared" si="35"/>
        <v>0</v>
      </c>
      <c r="F360" s="75" t="s">
        <v>20</v>
      </c>
      <c r="G360" s="113" t="str">
        <f>IFERROR(VLOOKUP(B360,Sheet2!A:E,2,FALSE),0)</f>
        <v>3/4" MAXLINE MULTI PORT OUTLET WITH SHUTOFF, 1/2" NPT PORT (4X)</v>
      </c>
      <c r="H360" s="52">
        <f>IFERROR(VLOOKUP(B360,Sheet2!A:E,5,FALSE),0)</f>
        <v>2.72</v>
      </c>
      <c r="I360" s="53">
        <f t="shared" si="33"/>
        <v>0</v>
      </c>
      <c r="J360" s="22">
        <f t="shared" si="32"/>
        <v>0</v>
      </c>
    </row>
    <row r="361" spans="1:10" ht="13.5" thickBot="1" x14ac:dyDescent="0.25">
      <c r="A361" s="46"/>
      <c r="B361" s="219" t="s">
        <v>285</v>
      </c>
      <c r="C361" s="223"/>
      <c r="D361" s="223"/>
      <c r="E361" s="223"/>
      <c r="F361" s="223"/>
      <c r="G361" s="228"/>
      <c r="H361" s="52">
        <f>IFERROR(VLOOKUP(B361,Sheet2!A:E,5,FALSE),0)</f>
        <v>0</v>
      </c>
      <c r="I361" s="53">
        <f t="shared" si="33"/>
        <v>0</v>
      </c>
      <c r="J361" s="22">
        <f t="shared" si="32"/>
        <v>0</v>
      </c>
    </row>
    <row r="362" spans="1:10" x14ac:dyDescent="0.2">
      <c r="A362" s="54"/>
      <c r="B362" s="47" t="s">
        <v>286</v>
      </c>
      <c r="C362" s="48">
        <f>IFERROR(VLOOKUP(B362,Sheet2!A:D,3,FALSE),0)</f>
        <v>32.43</v>
      </c>
      <c r="D362" s="7"/>
      <c r="E362" s="49">
        <f t="shared" ref="E362:E368" si="36">C362*D362</f>
        <v>0</v>
      </c>
      <c r="F362" s="50" t="s">
        <v>270</v>
      </c>
      <c r="G362" s="51" t="str">
        <f>IFERROR(VLOOKUP(B362,Sheet2!A:E,2,FALSE),0)</f>
        <v>1/2" NPT MALE X FEM X 2FT JUMPER HOSE</v>
      </c>
      <c r="H362" s="52">
        <f>IFERROR(VLOOKUP(B362,Sheet2!A:E,5,FALSE),0)</f>
        <v>0.54</v>
      </c>
      <c r="I362" s="53">
        <f t="shared" si="33"/>
        <v>0</v>
      </c>
      <c r="J362" s="22">
        <f t="shared" si="32"/>
        <v>0</v>
      </c>
    </row>
    <row r="363" spans="1:10" x14ac:dyDescent="0.2">
      <c r="A363" s="54"/>
      <c r="B363" s="55" t="s">
        <v>287</v>
      </c>
      <c r="C363" s="56">
        <f>IFERROR(VLOOKUP(B363,Sheet2!A:D,3,FALSE),0)</f>
        <v>34.840000000000003</v>
      </c>
      <c r="D363" s="8"/>
      <c r="E363" s="96">
        <f t="shared" si="36"/>
        <v>0</v>
      </c>
      <c r="F363" s="58" t="s">
        <v>270</v>
      </c>
      <c r="G363" s="149" t="str">
        <f>IFERROR(VLOOKUP(B363,Sheet2!A:E,2,FALSE),0)</f>
        <v>1/2" NPT MALE X FEM X 3FT JUMPER HOSE</v>
      </c>
      <c r="H363" s="52">
        <f>IFERROR(VLOOKUP(B363,Sheet2!A:E,5,FALSE),0)</f>
        <v>0.69</v>
      </c>
      <c r="I363" s="53">
        <f t="shared" si="33"/>
        <v>0</v>
      </c>
      <c r="J363" s="22">
        <f t="shared" si="32"/>
        <v>0</v>
      </c>
    </row>
    <row r="364" spans="1:10" x14ac:dyDescent="0.2">
      <c r="A364" s="54"/>
      <c r="B364" s="55" t="s">
        <v>288</v>
      </c>
      <c r="C364" s="56">
        <f>IFERROR(VLOOKUP(B364,Sheet2!A:D,3,FALSE),0)</f>
        <v>38.44</v>
      </c>
      <c r="D364" s="8"/>
      <c r="E364" s="96">
        <f t="shared" si="36"/>
        <v>0</v>
      </c>
      <c r="F364" s="58" t="s">
        <v>20</v>
      </c>
      <c r="G364" s="149" t="str">
        <f>IFERROR(VLOOKUP(B364,Sheet2!A:E,2,FALSE),0)</f>
        <v>3/4" NPT MALE X FEM X 2 FT JUMPER HOSE</v>
      </c>
      <c r="H364" s="52">
        <f>IFERROR(VLOOKUP(B364,Sheet2!A:E,5,FALSE),0)</f>
        <v>0.88</v>
      </c>
      <c r="I364" s="53">
        <f t="shared" si="33"/>
        <v>0</v>
      </c>
      <c r="J364" s="22">
        <f t="shared" si="32"/>
        <v>0</v>
      </c>
    </row>
    <row r="365" spans="1:10" x14ac:dyDescent="0.2">
      <c r="A365" s="54"/>
      <c r="B365" s="55" t="s">
        <v>289</v>
      </c>
      <c r="C365" s="56">
        <f>IFERROR(VLOOKUP(B365,Sheet2!A:D,3,FALSE),0)</f>
        <v>48.06</v>
      </c>
      <c r="D365" s="8"/>
      <c r="E365" s="96">
        <f t="shared" si="36"/>
        <v>0</v>
      </c>
      <c r="F365" s="58" t="s">
        <v>20</v>
      </c>
      <c r="G365" s="149" t="str">
        <f>IFERROR(VLOOKUP(B365,Sheet2!A:E,2,FALSE),0)</f>
        <v>3/4" NPT MALE X FEM X 3 FT JUMPER HOSE</v>
      </c>
      <c r="H365" s="52">
        <f>IFERROR(VLOOKUP(B365,Sheet2!A:E,5,FALSE),0)</f>
        <v>1.22</v>
      </c>
      <c r="I365" s="53">
        <f t="shared" si="33"/>
        <v>0</v>
      </c>
      <c r="J365" s="22">
        <f t="shared" si="32"/>
        <v>0</v>
      </c>
    </row>
    <row r="366" spans="1:10" x14ac:dyDescent="0.2">
      <c r="A366" s="54"/>
      <c r="B366" s="55" t="s">
        <v>290</v>
      </c>
      <c r="C366" s="56">
        <f>IFERROR(VLOOKUP(B366,Sheet2!A:D,3,FALSE),0)</f>
        <v>51.66</v>
      </c>
      <c r="D366" s="8"/>
      <c r="E366" s="96">
        <f t="shared" si="36"/>
        <v>0</v>
      </c>
      <c r="F366" s="58" t="s">
        <v>20</v>
      </c>
      <c r="G366" s="149" t="str">
        <f>IFERROR(VLOOKUP(B366,Sheet2!A:E,2,FALSE),0)</f>
        <v>3/4" NPT MALE X FEM X 5 FT JUMPER HOSE</v>
      </c>
      <c r="H366" s="52">
        <f>IFERROR(VLOOKUP(B366,Sheet2!A:E,5,FALSE),0)</f>
        <v>1.81</v>
      </c>
      <c r="I366" s="53">
        <f t="shared" si="33"/>
        <v>0</v>
      </c>
      <c r="J366" s="22">
        <f t="shared" si="32"/>
        <v>0</v>
      </c>
    </row>
    <row r="367" spans="1:10" x14ac:dyDescent="0.2">
      <c r="A367" s="54"/>
      <c r="B367" s="55" t="s">
        <v>291</v>
      </c>
      <c r="C367" s="56">
        <f>IFERROR(VLOOKUP(B367,Sheet2!A:D,3,FALSE),0)</f>
        <v>72.09</v>
      </c>
      <c r="D367" s="8"/>
      <c r="E367" s="96">
        <f t="shared" si="36"/>
        <v>0</v>
      </c>
      <c r="F367" s="58" t="s">
        <v>22</v>
      </c>
      <c r="G367" s="149" t="str">
        <f>IFERROR(VLOOKUP(B367,Sheet2!A:E,2,FALSE),0)</f>
        <v>1" NPT MALE X FEM X 2 FT JUMPER HOSE</v>
      </c>
      <c r="H367" s="52">
        <f>IFERROR(VLOOKUP(B367,Sheet2!A:E,5,FALSE),0)</f>
        <v>1.52</v>
      </c>
      <c r="I367" s="53">
        <f t="shared" si="33"/>
        <v>0</v>
      </c>
      <c r="J367" s="22">
        <f t="shared" si="32"/>
        <v>0</v>
      </c>
    </row>
    <row r="368" spans="1:10" ht="13.5" thickBot="1" x14ac:dyDescent="0.25">
      <c r="A368" s="62"/>
      <c r="B368" s="148" t="s">
        <v>292</v>
      </c>
      <c r="C368" s="73">
        <f>IFERROR(VLOOKUP(B368,Sheet2!A:D,3,FALSE),0)</f>
        <v>79.31</v>
      </c>
      <c r="D368" s="9"/>
      <c r="E368" s="98">
        <f t="shared" si="36"/>
        <v>0</v>
      </c>
      <c r="F368" s="75" t="s">
        <v>22</v>
      </c>
      <c r="G368" s="150" t="str">
        <f>IFERROR(VLOOKUP(B368,Sheet2!A:E,2,FALSE),0)</f>
        <v>1" NPT MALE X FEM X 3 FT JUMPER HOSE</v>
      </c>
      <c r="H368" s="52">
        <f>IFERROR(VLOOKUP(B368,Sheet2!A:E,5,FALSE),0)</f>
        <v>1.96</v>
      </c>
      <c r="I368" s="53">
        <f t="shared" si="33"/>
        <v>0</v>
      </c>
      <c r="J368" s="22">
        <f t="shared" si="32"/>
        <v>0</v>
      </c>
    </row>
    <row r="369" spans="1:10" ht="13.5" thickBot="1" x14ac:dyDescent="0.25">
      <c r="A369" s="46"/>
      <c r="B369" s="223" t="s">
        <v>293</v>
      </c>
      <c r="C369" s="220"/>
      <c r="D369" s="220"/>
      <c r="E369" s="220"/>
      <c r="F369" s="220"/>
      <c r="G369" s="221"/>
      <c r="H369" s="106">
        <f>IFERROR(VLOOKUP(B369,Sheet2!A:E,5,FALSE),0)</f>
        <v>0</v>
      </c>
      <c r="I369" s="53">
        <f t="shared" si="33"/>
        <v>0</v>
      </c>
      <c r="J369" s="22">
        <f t="shared" si="32"/>
        <v>0</v>
      </c>
    </row>
    <row r="370" spans="1:10" x14ac:dyDescent="0.2">
      <c r="A370" s="54"/>
      <c r="B370" s="65" t="s">
        <v>294</v>
      </c>
      <c r="C370" s="48">
        <f>IFERROR(VLOOKUP(B370,Sheet2!A:D,3,FALSE),0)</f>
        <v>240.33</v>
      </c>
      <c r="D370" s="7"/>
      <c r="E370" s="49">
        <f t="shared" ref="E370:E382" si="37">C370*D370</f>
        <v>0</v>
      </c>
      <c r="F370" s="50" t="s">
        <v>295</v>
      </c>
      <c r="G370" s="151" t="str">
        <f>IFERROR(VLOOKUP(B370,Sheet2!A:E,2,FALSE),0)</f>
        <v>3/8 PUSH ON RUBBER AIR HOSE, BLACK, 160 ft  ROLL</v>
      </c>
      <c r="H370" s="52">
        <f>IFERROR(VLOOKUP(B370,Sheet2!A:E,5,FALSE),0)</f>
        <v>21</v>
      </c>
      <c r="I370" s="53">
        <f t="shared" si="33"/>
        <v>0</v>
      </c>
      <c r="J370" s="22">
        <f t="shared" si="32"/>
        <v>0</v>
      </c>
    </row>
    <row r="371" spans="1:10" x14ac:dyDescent="0.2">
      <c r="A371" s="54"/>
      <c r="B371" s="61" t="s">
        <v>296</v>
      </c>
      <c r="C371" s="56">
        <f>IFERROR(VLOOKUP(B371,Sheet2!A:D,3,FALSE),0)</f>
        <v>2.2799999999999998</v>
      </c>
      <c r="D371" s="8"/>
      <c r="E371" s="96">
        <f t="shared" si="37"/>
        <v>0</v>
      </c>
      <c r="F371" s="58" t="s">
        <v>295</v>
      </c>
      <c r="G371" s="149" t="str">
        <f>IFERROR(VLOOKUP(B371,Sheet2!A:E,2,FALSE),0)</f>
        <v>3/8 PUSH ON RUBBER AIR HOSE, BLACK  SOLD BY THE FOOT</v>
      </c>
      <c r="H371" s="52">
        <f>IFERROR(VLOOKUP(B371,Sheet2!A:E,5,FALSE),0)</f>
        <v>0.12</v>
      </c>
      <c r="I371" s="53">
        <f t="shared" si="33"/>
        <v>0</v>
      </c>
      <c r="J371" s="22">
        <f t="shared" si="32"/>
        <v>0</v>
      </c>
    </row>
    <row r="372" spans="1:10" x14ac:dyDescent="0.2">
      <c r="A372" s="54"/>
      <c r="B372" s="61" t="s">
        <v>297</v>
      </c>
      <c r="C372" s="56">
        <f>IFERROR(VLOOKUP(B372,Sheet2!A:D,3,FALSE),0)</f>
        <v>2.66</v>
      </c>
      <c r="D372" s="8"/>
      <c r="E372" s="96">
        <f t="shared" si="37"/>
        <v>0</v>
      </c>
      <c r="F372" s="58" t="s">
        <v>295</v>
      </c>
      <c r="G372" s="149" t="str">
        <f>IFERROR(VLOOKUP(B372,Sheet2!A:E,2,FALSE),0)</f>
        <v>3/8 PUSH ON HOSE FITTING X 1/4 MALE NPT</v>
      </c>
      <c r="H372" s="52">
        <f>IFERROR(VLOOKUP(B372,Sheet2!A:E,5,FALSE),0)</f>
        <v>0.06</v>
      </c>
      <c r="I372" s="53">
        <f t="shared" si="33"/>
        <v>0</v>
      </c>
      <c r="J372" s="22">
        <f t="shared" si="32"/>
        <v>0</v>
      </c>
    </row>
    <row r="373" spans="1:10" x14ac:dyDescent="0.2">
      <c r="A373" s="54"/>
      <c r="B373" s="61" t="s">
        <v>298</v>
      </c>
      <c r="C373" s="56">
        <f>IFERROR(VLOOKUP(B373,Sheet2!A:D,3,FALSE),0)</f>
        <v>3.32</v>
      </c>
      <c r="D373" s="8"/>
      <c r="E373" s="96">
        <f t="shared" si="37"/>
        <v>0</v>
      </c>
      <c r="F373" s="58" t="s">
        <v>295</v>
      </c>
      <c r="G373" s="149" t="str">
        <f>IFERROR(VLOOKUP(B373,Sheet2!A:E,2,FALSE),0)</f>
        <v>3/8 PUSH ON HOSE FITTING X 3/8 MALE NPT</v>
      </c>
      <c r="H373" s="52">
        <f>IFERROR(VLOOKUP(B373,Sheet2!A:E,5,FALSE),0)</f>
        <v>0.08</v>
      </c>
      <c r="I373" s="53">
        <f t="shared" si="33"/>
        <v>0</v>
      </c>
      <c r="J373" s="22">
        <f t="shared" si="32"/>
        <v>0</v>
      </c>
    </row>
    <row r="374" spans="1:10" x14ac:dyDescent="0.2">
      <c r="A374" s="54"/>
      <c r="B374" s="61" t="s">
        <v>299</v>
      </c>
      <c r="C374" s="56">
        <f>IFERROR(VLOOKUP(B374,Sheet2!A:D,3,FALSE),0)</f>
        <v>3.99</v>
      </c>
      <c r="D374" s="8"/>
      <c r="E374" s="96">
        <f t="shared" si="37"/>
        <v>0</v>
      </c>
      <c r="F374" s="58" t="s">
        <v>295</v>
      </c>
      <c r="G374" s="149" t="str">
        <f>IFERROR(VLOOKUP(B374,Sheet2!A:E,2,FALSE),0)</f>
        <v>3/8 PUSH ON HOSE FITTING X 1/2 MALE NPT</v>
      </c>
      <c r="H374" s="52">
        <f>IFERROR(VLOOKUP(B374,Sheet2!A:E,5,FALSE),0)</f>
        <v>0.12</v>
      </c>
      <c r="I374" s="53">
        <f t="shared" si="33"/>
        <v>0</v>
      </c>
      <c r="J374" s="22">
        <f t="shared" si="32"/>
        <v>0</v>
      </c>
    </row>
    <row r="375" spans="1:10" x14ac:dyDescent="0.2">
      <c r="A375" s="54"/>
      <c r="B375" s="61" t="s">
        <v>300</v>
      </c>
      <c r="C375" s="56">
        <f>IFERROR(VLOOKUP(B375,Sheet2!A:D,3,FALSE),0)</f>
        <v>3.32</v>
      </c>
      <c r="D375" s="8"/>
      <c r="E375" s="96">
        <f t="shared" si="37"/>
        <v>0</v>
      </c>
      <c r="F375" s="58" t="s">
        <v>295</v>
      </c>
      <c r="G375" s="149" t="str">
        <f>IFERROR(VLOOKUP(B375,Sheet2!A:E,2,FALSE),0)</f>
        <v>3/8 PUSH ON HOSE FITTING X 1/4 FEMALE SWIVEL NPT</v>
      </c>
      <c r="H375" s="52">
        <f>IFERROR(VLOOKUP(B375,Sheet2!A:E,5,FALSE),0)</f>
        <v>0.06</v>
      </c>
      <c r="I375" s="53">
        <f t="shared" si="33"/>
        <v>0</v>
      </c>
      <c r="J375" s="22">
        <f t="shared" si="32"/>
        <v>0</v>
      </c>
    </row>
    <row r="376" spans="1:10" x14ac:dyDescent="0.2">
      <c r="A376" s="54"/>
      <c r="B376" s="61" t="s">
        <v>301</v>
      </c>
      <c r="C376" s="56">
        <f>IFERROR(VLOOKUP(B376,Sheet2!A:D,3,FALSE),0)</f>
        <v>4.8099999999999996</v>
      </c>
      <c r="D376" s="8"/>
      <c r="E376" s="96">
        <f t="shared" si="37"/>
        <v>0</v>
      </c>
      <c r="F376" s="58" t="s">
        <v>295</v>
      </c>
      <c r="G376" s="149" t="str">
        <f>IFERROR(VLOOKUP(B376,Sheet2!A:E,2,FALSE),0)</f>
        <v>3/8 PUSH ON HOSE FITTING X 1/2 FEMALE SWIVEL NPT</v>
      </c>
      <c r="H376" s="52">
        <f>IFERROR(VLOOKUP(B376,Sheet2!A:E,5,FALSE),0)</f>
        <v>0.2</v>
      </c>
      <c r="I376" s="53">
        <f t="shared" si="33"/>
        <v>0</v>
      </c>
      <c r="J376" s="22">
        <f t="shared" si="32"/>
        <v>0</v>
      </c>
    </row>
    <row r="377" spans="1:10" x14ac:dyDescent="0.2">
      <c r="A377" s="54"/>
      <c r="B377" s="61" t="s">
        <v>302</v>
      </c>
      <c r="C377" s="56">
        <f>IFERROR(VLOOKUP(B377,Sheet2!A:D,3,FALSE),0)</f>
        <v>300.42</v>
      </c>
      <c r="D377" s="8"/>
      <c r="E377" s="96">
        <f t="shared" si="37"/>
        <v>0</v>
      </c>
      <c r="F377" s="58" t="s">
        <v>270</v>
      </c>
      <c r="G377" s="149" t="str">
        <f>IFERROR(VLOOKUP(B377,Sheet2!A:E,2,FALSE),0)</f>
        <v>1/2 PUSH ON RUBBER AIR HOSE, BLACK  160 ft roll</v>
      </c>
      <c r="H377" s="52">
        <f>IFERROR(VLOOKUP(B377,Sheet2!A:E,5,FALSE),0)</f>
        <v>30</v>
      </c>
      <c r="I377" s="53">
        <f t="shared" si="33"/>
        <v>0</v>
      </c>
      <c r="J377" s="22">
        <f t="shared" si="32"/>
        <v>0</v>
      </c>
    </row>
    <row r="378" spans="1:10" x14ac:dyDescent="0.2">
      <c r="A378" s="54"/>
      <c r="B378" s="61" t="s">
        <v>303</v>
      </c>
      <c r="C378" s="56">
        <f>IFERROR(VLOOKUP(B378,Sheet2!A:D,3,FALSE),0)</f>
        <v>2.76</v>
      </c>
      <c r="D378" s="8"/>
      <c r="E378" s="96">
        <f t="shared" si="37"/>
        <v>0</v>
      </c>
      <c r="F378" s="58" t="s">
        <v>270</v>
      </c>
      <c r="G378" s="149" t="str">
        <f>IFERROR(VLOOKUP(B378,Sheet2!A:E,2,FALSE),0)</f>
        <v>1/2 PUSH ON RUBBER AIR HOSE, BLACK  sold by the foot</v>
      </c>
      <c r="H378" s="52">
        <f>IFERROR(VLOOKUP(B378,Sheet2!A:E,5,FALSE),0)</f>
        <v>0.16</v>
      </c>
      <c r="I378" s="53">
        <f t="shared" si="33"/>
        <v>0</v>
      </c>
      <c r="J378" s="22">
        <f t="shared" si="32"/>
        <v>0</v>
      </c>
    </row>
    <row r="379" spans="1:10" x14ac:dyDescent="0.2">
      <c r="A379" s="54"/>
      <c r="B379" s="61" t="s">
        <v>304</v>
      </c>
      <c r="C379" s="56">
        <f>IFERROR(VLOOKUP(B379,Sheet2!A:D,3,FALSE),0)</f>
        <v>4.6500000000000004</v>
      </c>
      <c r="D379" s="8"/>
      <c r="E379" s="96">
        <f t="shared" si="37"/>
        <v>0</v>
      </c>
      <c r="F379" s="58" t="s">
        <v>270</v>
      </c>
      <c r="G379" s="149" t="str">
        <f>IFERROR(VLOOKUP(B379,Sheet2!A:E,2,FALSE),0)</f>
        <v>1/2 PUSH ON HOSE FITTING X 1/2 MALE NPT</v>
      </c>
      <c r="H379" s="52">
        <f>IFERROR(VLOOKUP(B379,Sheet2!A:E,5,FALSE),0)</f>
        <v>0.125</v>
      </c>
      <c r="I379" s="53">
        <f t="shared" si="33"/>
        <v>0</v>
      </c>
      <c r="J379" s="22">
        <f t="shared" si="32"/>
        <v>0</v>
      </c>
    </row>
    <row r="380" spans="1:10" ht="13.5" thickBot="1" x14ac:dyDescent="0.25">
      <c r="A380" s="54"/>
      <c r="B380" s="72" t="s">
        <v>305</v>
      </c>
      <c r="C380" s="73">
        <f>IFERROR(VLOOKUP(B380,Sheet2!A:D,3,FALSE),0)</f>
        <v>6.66</v>
      </c>
      <c r="D380" s="9"/>
      <c r="E380" s="98">
        <f t="shared" si="37"/>
        <v>0</v>
      </c>
      <c r="F380" s="75" t="s">
        <v>270</v>
      </c>
      <c r="G380" s="150" t="str">
        <f>IFERROR(VLOOKUP(B380,Sheet2!A:E,2,FALSE),0)</f>
        <v>1/2 PUSH ON HOSE FITTING X 1/2 FEMALE SWIVEL  NPT</v>
      </c>
      <c r="H380" s="52">
        <f>IFERROR(VLOOKUP(B380,Sheet2!A:E,5,FALSE),0)</f>
        <v>0.113</v>
      </c>
      <c r="I380" s="53">
        <f t="shared" si="33"/>
        <v>0</v>
      </c>
      <c r="J380" s="22">
        <f t="shared" si="32"/>
        <v>0</v>
      </c>
    </row>
    <row r="381" spans="1:10" x14ac:dyDescent="0.2">
      <c r="A381" s="54"/>
      <c r="B381" s="65" t="s">
        <v>306</v>
      </c>
      <c r="C381" s="48">
        <f>IFERROR(VLOOKUP(B381,Sheet2!A:D,3,FALSE),0)</f>
        <v>11.99</v>
      </c>
      <c r="D381" s="7"/>
      <c r="E381" s="49">
        <f t="shared" si="37"/>
        <v>0</v>
      </c>
      <c r="F381" s="50" t="s">
        <v>295</v>
      </c>
      <c r="G381" s="151" t="str">
        <f>IFERROR(VLOOKUP(B381,Sheet2!A:E,2,FALSE),0)</f>
        <v>3/8 HOSE STRAIN RELIEF, FOR HOSE DIAM .50 - .70  END HOLE IS 3/8</v>
      </c>
      <c r="H381" s="52">
        <f>IFERROR(VLOOKUP(B381,Sheet2!A:E,5,FALSE),0)</f>
        <v>0.2</v>
      </c>
      <c r="I381" s="53">
        <f t="shared" si="33"/>
        <v>0</v>
      </c>
      <c r="J381" s="22">
        <f t="shared" si="32"/>
        <v>0</v>
      </c>
    </row>
    <row r="382" spans="1:10" ht="13.5" thickBot="1" x14ac:dyDescent="0.25">
      <c r="A382" s="62"/>
      <c r="B382" s="72" t="s">
        <v>307</v>
      </c>
      <c r="C382" s="73">
        <f>IFERROR(VLOOKUP(B382,Sheet2!A:D,3,FALSE),0)</f>
        <v>13.32</v>
      </c>
      <c r="D382" s="9"/>
      <c r="E382" s="98">
        <f t="shared" si="37"/>
        <v>0</v>
      </c>
      <c r="F382" s="75" t="s">
        <v>270</v>
      </c>
      <c r="G382" s="150" t="str">
        <f>IFERROR(VLOOKUP(B382,Sheet2!A:E,2,FALSE),0)</f>
        <v>1/2 HOSE STRAIN RELIEF, FOR HOSE DIAM .70 - 1.00,  END HOLE IS 3/8</v>
      </c>
      <c r="H382" s="52">
        <f>IFERROR(VLOOKUP(B382,Sheet2!A:E,5,FALSE),0)</f>
        <v>0.2</v>
      </c>
      <c r="I382" s="53">
        <f t="shared" si="33"/>
        <v>0</v>
      </c>
      <c r="J382" s="22">
        <f t="shared" si="32"/>
        <v>0</v>
      </c>
    </row>
    <row r="383" spans="1:10" ht="13.5" thickBot="1" x14ac:dyDescent="0.25">
      <c r="A383" s="46"/>
      <c r="B383" s="219" t="s">
        <v>308</v>
      </c>
      <c r="C383" s="223"/>
      <c r="D383" s="223"/>
      <c r="E383" s="223"/>
      <c r="F383" s="223"/>
      <c r="G383" s="228"/>
      <c r="H383" s="106">
        <f>IFERROR(VLOOKUP(B383,Sheet2!A:E,5,FALSE),0)</f>
        <v>0</v>
      </c>
      <c r="I383" s="53">
        <f t="shared" si="33"/>
        <v>0</v>
      </c>
      <c r="J383" s="22">
        <f t="shared" si="32"/>
        <v>0</v>
      </c>
    </row>
    <row r="384" spans="1:10" x14ac:dyDescent="0.2">
      <c r="A384" s="54"/>
      <c r="B384" s="65" t="s">
        <v>309</v>
      </c>
      <c r="C384" s="48">
        <f>IFERROR(VLOOKUP(B384,Sheet2!A:D,3,FALSE),0)</f>
        <v>127.38</v>
      </c>
      <c r="D384" s="7"/>
      <c r="E384" s="49">
        <f t="shared" ref="E384:E387" si="38">C384*D384</f>
        <v>0</v>
      </c>
      <c r="F384" s="50" t="s">
        <v>24</v>
      </c>
      <c r="G384" s="151" t="str">
        <f>IFERROR(VLOOKUP(B384,Sheet2!A:E,2,FALSE),0)</f>
        <v>1-1/2" NPT MALE X FEM X 18"" JUMPER HOSE</v>
      </c>
      <c r="H384" s="52">
        <f>IFERROR(VLOOKUP(B384,Sheet2!A:E,5,FALSE),0)</f>
        <v>3.63</v>
      </c>
      <c r="I384" s="53">
        <f t="shared" si="33"/>
        <v>0</v>
      </c>
      <c r="J384" s="22">
        <f t="shared" si="32"/>
        <v>0</v>
      </c>
    </row>
    <row r="385" spans="1:10" x14ac:dyDescent="0.2">
      <c r="A385" s="54"/>
      <c r="B385" s="61" t="s">
        <v>310</v>
      </c>
      <c r="C385" s="56">
        <f>IFERROR(VLOOKUP(B385,Sheet2!A:D,3,FALSE),0)</f>
        <v>180.24</v>
      </c>
      <c r="D385" s="8"/>
      <c r="E385" s="96">
        <f t="shared" si="38"/>
        <v>0</v>
      </c>
      <c r="F385" s="58" t="s">
        <v>24</v>
      </c>
      <c r="G385" s="149" t="str">
        <f>IFERROR(VLOOKUP(B385,Sheet2!A:E,2,FALSE),0)</f>
        <v>1-1/2" NPT MALE X FEM X 3 FT JUMPER HOSE</v>
      </c>
      <c r="H385" s="52">
        <f>IFERROR(VLOOKUP(B385,Sheet2!A:E,5,FALSE),0)</f>
        <v>6</v>
      </c>
      <c r="I385" s="53">
        <f t="shared" si="33"/>
        <v>0</v>
      </c>
      <c r="J385" s="22">
        <f t="shared" si="32"/>
        <v>0</v>
      </c>
    </row>
    <row r="386" spans="1:10" x14ac:dyDescent="0.2">
      <c r="A386" s="54"/>
      <c r="B386" s="61" t="s">
        <v>311</v>
      </c>
      <c r="C386" s="56">
        <f>IFERROR(VLOOKUP(B386,Sheet2!A:D,3,FALSE),0)</f>
        <v>216.3</v>
      </c>
      <c r="D386" s="8"/>
      <c r="E386" s="96">
        <f t="shared" si="38"/>
        <v>0</v>
      </c>
      <c r="F386" s="58" t="s">
        <v>26</v>
      </c>
      <c r="G386" s="149" t="str">
        <f>IFERROR(VLOOKUP(B386,Sheet2!A:E,2,FALSE),0)</f>
        <v>2" NPT MALE X FEM X 3 FT JUMPER HOSE</v>
      </c>
      <c r="H386" s="52">
        <f>IFERROR(VLOOKUP(B386,Sheet2!A:E,5,FALSE),0)</f>
        <v>9</v>
      </c>
      <c r="I386" s="53">
        <f t="shared" si="33"/>
        <v>0</v>
      </c>
      <c r="J386" s="22">
        <f t="shared" si="32"/>
        <v>0</v>
      </c>
    </row>
    <row r="387" spans="1:10" ht="13.5" thickBot="1" x14ac:dyDescent="0.25">
      <c r="A387" s="62"/>
      <c r="B387" s="72" t="s">
        <v>312</v>
      </c>
      <c r="C387" s="73">
        <f>IFERROR(VLOOKUP(B387,Sheet2!A:D,3,FALSE),0)</f>
        <v>420.59</v>
      </c>
      <c r="D387" s="9"/>
      <c r="E387" s="98">
        <f t="shared" si="38"/>
        <v>0</v>
      </c>
      <c r="F387" s="75" t="s">
        <v>28</v>
      </c>
      <c r="G387" s="150" t="str">
        <f>IFERROR(VLOOKUP(B387,Sheet2!A:E,2,FALSE),0)</f>
        <v>3" NPT MALE X FEM X 3 FT JUMPER HOSE</v>
      </c>
      <c r="H387" s="52">
        <f>IFERROR(VLOOKUP(B387,Sheet2!A:E,5,FALSE),0)</f>
        <v>20</v>
      </c>
      <c r="I387" s="53">
        <f t="shared" si="33"/>
        <v>0</v>
      </c>
      <c r="J387" s="22">
        <f t="shared" si="32"/>
        <v>0</v>
      </c>
    </row>
    <row r="388" spans="1:10" ht="13.5" thickBot="1" x14ac:dyDescent="0.25">
      <c r="A388" s="46"/>
      <c r="B388" s="219" t="s">
        <v>313</v>
      </c>
      <c r="C388" s="223"/>
      <c r="D388" s="223"/>
      <c r="E388" s="223"/>
      <c r="F388" s="223"/>
      <c r="G388" s="228"/>
      <c r="H388" s="106">
        <f>IFERROR(VLOOKUP(B388,Sheet2!A:E,5,FALSE),0)</f>
        <v>0</v>
      </c>
      <c r="I388" s="53">
        <f t="shared" si="33"/>
        <v>0</v>
      </c>
      <c r="J388" s="22">
        <f t="shared" si="32"/>
        <v>0</v>
      </c>
    </row>
    <row r="389" spans="1:10" x14ac:dyDescent="0.2">
      <c r="A389" s="54"/>
      <c r="B389" s="65"/>
      <c r="C389" s="48">
        <f>IFERROR(VLOOKUP(B389,Sheet2!A:D,3,FALSE),0)</f>
        <v>0</v>
      </c>
      <c r="D389" s="7"/>
      <c r="E389" s="49">
        <f t="shared" ref="E389:E393" si="39">C389*D389</f>
        <v>0</v>
      </c>
      <c r="F389" s="50"/>
      <c r="G389" s="151">
        <f>IFERROR(VLOOKUP(B389,Sheet2!A:E,2,FALSE),0)</f>
        <v>0</v>
      </c>
      <c r="H389" s="52">
        <f>IFERROR(VLOOKUP(B389,Sheet2!A:E,5,FALSE),0)</f>
        <v>0</v>
      </c>
      <c r="I389" s="53">
        <f t="shared" si="33"/>
        <v>0</v>
      </c>
      <c r="J389" s="22">
        <f t="shared" si="32"/>
        <v>0</v>
      </c>
    </row>
    <row r="390" spans="1:10" x14ac:dyDescent="0.2">
      <c r="A390" s="54"/>
      <c r="B390" s="61" t="s">
        <v>314</v>
      </c>
      <c r="C390" s="56">
        <f>IFERROR(VLOOKUP(B390,Sheet2!A:D,3,FALSE),0)</f>
        <v>420.59</v>
      </c>
      <c r="D390" s="8"/>
      <c r="E390" s="96">
        <f t="shared" si="39"/>
        <v>0</v>
      </c>
      <c r="F390" s="58" t="s">
        <v>37</v>
      </c>
      <c r="G390" s="149" t="str">
        <f>IFERROR(VLOOKUP(B390,Sheet2!A:E,2,FALSE),0)</f>
        <v>JUMPER HOSE BRAIDED SS   4" FLANGE. ANSI 150#,  X 36</v>
      </c>
      <c r="H390" s="52">
        <f>IFERROR(VLOOKUP(B390,Sheet2!A:E,5,FALSE),0)</f>
        <v>26</v>
      </c>
      <c r="I390" s="53">
        <f t="shared" si="33"/>
        <v>0</v>
      </c>
      <c r="J390" s="22">
        <f t="shared" si="32"/>
        <v>0</v>
      </c>
    </row>
    <row r="391" spans="1:10" x14ac:dyDescent="0.2">
      <c r="A391" s="54"/>
      <c r="B391" s="61" t="s">
        <v>315</v>
      </c>
      <c r="C391" s="56">
        <f>IFERROR(VLOOKUP(B391,Sheet2!A:D,3,FALSE),0)</f>
        <v>660.93</v>
      </c>
      <c r="D391" s="8"/>
      <c r="E391" s="96">
        <f t="shared" si="39"/>
        <v>0</v>
      </c>
      <c r="F391" s="58" t="s">
        <v>39</v>
      </c>
      <c r="G391" s="149" t="str">
        <f>IFERROR(VLOOKUP(B391,Sheet2!A:E,2,FALSE),0)</f>
        <v>JUMPER HOSE BRAIDED SS  6" FLANGE, ANSI 150#  X 36</v>
      </c>
      <c r="H391" s="52">
        <f>IFERROR(VLOOKUP(B391,Sheet2!A:E,5,FALSE),0)</f>
        <v>42</v>
      </c>
      <c r="I391" s="53">
        <f t="shared" si="33"/>
        <v>0</v>
      </c>
      <c r="J391" s="22">
        <f t="shared" ref="J391:J426" si="40">D391*C391</f>
        <v>0</v>
      </c>
    </row>
    <row r="392" spans="1:10" x14ac:dyDescent="0.2">
      <c r="A392" s="54"/>
      <c r="B392" s="61"/>
      <c r="C392" s="56">
        <f>IFERROR(VLOOKUP(B392,Sheet2!A:D,3,FALSE),0)</f>
        <v>0</v>
      </c>
      <c r="D392" s="8"/>
      <c r="E392" s="96">
        <f t="shared" si="39"/>
        <v>0</v>
      </c>
      <c r="F392" s="58"/>
      <c r="G392" s="149">
        <f>IFERROR(VLOOKUP(B392,Sheet2!A:E,2,FALSE),0)</f>
        <v>0</v>
      </c>
      <c r="H392" s="52">
        <f>IFERROR(VLOOKUP(B392,Sheet2!A:E,5,FALSE),0)</f>
        <v>0</v>
      </c>
      <c r="I392" s="53">
        <f t="shared" ref="I392:I425" si="41">H392*D392</f>
        <v>0</v>
      </c>
      <c r="J392" s="22">
        <f t="shared" si="40"/>
        <v>0</v>
      </c>
    </row>
    <row r="393" spans="1:10" ht="13.5" thickBot="1" x14ac:dyDescent="0.25">
      <c r="A393" s="62"/>
      <c r="B393" s="72"/>
      <c r="C393" s="73">
        <f>IFERROR(VLOOKUP(B393,Sheet2!A:D,3,FALSE),0)</f>
        <v>0</v>
      </c>
      <c r="D393" s="9"/>
      <c r="E393" s="98">
        <f t="shared" si="39"/>
        <v>0</v>
      </c>
      <c r="F393" s="75"/>
      <c r="G393" s="150">
        <f>IFERROR(VLOOKUP(B393,Sheet2!A:E,2,FALSE),0)</f>
        <v>0</v>
      </c>
      <c r="H393" s="52">
        <f>IFERROR(VLOOKUP(B393,Sheet2!A:E,5,FALSE),0)</f>
        <v>0</v>
      </c>
      <c r="I393" s="53">
        <f t="shared" si="41"/>
        <v>0</v>
      </c>
      <c r="J393" s="22">
        <f t="shared" si="40"/>
        <v>0</v>
      </c>
    </row>
    <row r="394" spans="1:10" ht="13.5" thickBot="1" x14ac:dyDescent="0.25">
      <c r="A394" s="46"/>
      <c r="B394" s="223" t="s">
        <v>316</v>
      </c>
      <c r="C394" s="223"/>
      <c r="D394" s="223"/>
      <c r="E394" s="223"/>
      <c r="F394" s="223"/>
      <c r="G394" s="228"/>
      <c r="H394" s="106">
        <f>IFERROR(VLOOKUP(B394,Sheet2!A:E,5,FALSE),0)</f>
        <v>0</v>
      </c>
      <c r="I394" s="53">
        <f t="shared" si="41"/>
        <v>0</v>
      </c>
      <c r="J394" s="22">
        <f t="shared" si="40"/>
        <v>0</v>
      </c>
    </row>
    <row r="395" spans="1:10" x14ac:dyDescent="0.2">
      <c r="A395" s="54"/>
      <c r="B395" s="65" t="s">
        <v>317</v>
      </c>
      <c r="C395" s="48">
        <f>IFERROR(VLOOKUP(B395,Sheet2!A:D,3,FALSE),0)</f>
        <v>52.91</v>
      </c>
      <c r="D395" s="7"/>
      <c r="E395" s="49">
        <f t="shared" ref="E395:E402" si="42">C395*D395</f>
        <v>0</v>
      </c>
      <c r="F395" s="50" t="s">
        <v>295</v>
      </c>
      <c r="G395" s="151" t="str">
        <f>IFERROR(VLOOKUP(B395,Sheet2!A:E,2,FALSE),0)</f>
        <v>3/8" FILTER REGULATOR UNIT WITH GAUGE, 3/8"  NPT PORTS</v>
      </c>
      <c r="H395" s="52">
        <f>IFERROR(VLOOKUP(B395,Sheet2!A:E,5,FALSE),0)</f>
        <v>1.48</v>
      </c>
      <c r="I395" s="53">
        <f t="shared" si="41"/>
        <v>0</v>
      </c>
      <c r="J395" s="22">
        <f t="shared" si="40"/>
        <v>0</v>
      </c>
    </row>
    <row r="396" spans="1:10" x14ac:dyDescent="0.2">
      <c r="A396" s="54"/>
      <c r="B396" s="61" t="s">
        <v>318</v>
      </c>
      <c r="C396" s="56">
        <f>IFERROR(VLOOKUP(B396,Sheet2!A:D,3,FALSE),0)</f>
        <v>77.16</v>
      </c>
      <c r="D396" s="8"/>
      <c r="E396" s="96">
        <f t="shared" si="42"/>
        <v>0</v>
      </c>
      <c r="F396" s="58" t="s">
        <v>270</v>
      </c>
      <c r="G396" s="149" t="str">
        <f>IFERROR(VLOOKUP(B396,Sheet2!A:E,2,FALSE),0)</f>
        <v>1/2" FILTER REGULATOR UNIT WITH GAUGE, 1/2"  NPT PORTS</v>
      </c>
      <c r="H396" s="52">
        <f>IFERROR(VLOOKUP(B396,Sheet2!A:E,5,FALSE),0)</f>
        <v>3.08</v>
      </c>
      <c r="I396" s="53">
        <f t="shared" si="41"/>
        <v>0</v>
      </c>
      <c r="J396" s="22">
        <f t="shared" si="40"/>
        <v>0</v>
      </c>
    </row>
    <row r="397" spans="1:10" x14ac:dyDescent="0.2">
      <c r="A397" s="54"/>
      <c r="B397" s="61" t="s">
        <v>319</v>
      </c>
      <c r="C397" s="56">
        <f>IFERROR(VLOOKUP(B397,Sheet2!A:D,3,FALSE),0)</f>
        <v>99.21</v>
      </c>
      <c r="D397" s="8"/>
      <c r="E397" s="96">
        <f t="shared" si="42"/>
        <v>0</v>
      </c>
      <c r="F397" s="58" t="s">
        <v>20</v>
      </c>
      <c r="G397" s="149" t="str">
        <f>IFERROR(VLOOKUP(B397,Sheet2!A:E,2,FALSE),0)</f>
        <v>3/4" FILTER REGULATOR UNIT WITH GAUGE, 3/4"  NPT PORTS</v>
      </c>
      <c r="H397" s="52">
        <f>IFERROR(VLOOKUP(B397,Sheet2!A:E,5,FALSE),0)</f>
        <v>3.15</v>
      </c>
      <c r="I397" s="53">
        <f t="shared" si="41"/>
        <v>0</v>
      </c>
      <c r="J397" s="22">
        <f t="shared" si="40"/>
        <v>0</v>
      </c>
    </row>
    <row r="398" spans="1:10" x14ac:dyDescent="0.2">
      <c r="A398" s="54"/>
      <c r="B398" s="61" t="s">
        <v>320</v>
      </c>
      <c r="C398" s="56">
        <f>IFERROR(VLOOKUP(B398,Sheet2!A:D,3,FALSE),0)</f>
        <v>110.2</v>
      </c>
      <c r="D398" s="8"/>
      <c r="E398" s="96">
        <f t="shared" si="42"/>
        <v>0</v>
      </c>
      <c r="F398" s="58" t="s">
        <v>22</v>
      </c>
      <c r="G398" s="149" t="str">
        <f>IFERROR(VLOOKUP(B398,Sheet2!A:E,2,FALSE),0)</f>
        <v>1" FILTER REGULATOR UNIT WITH GAUGE, 1"  NPT PORTS</v>
      </c>
      <c r="H398" s="52">
        <f>IFERROR(VLOOKUP(B398,Sheet2!A:E,5,FALSE),0)</f>
        <v>4.6399999999999997</v>
      </c>
      <c r="I398" s="53">
        <f t="shared" si="41"/>
        <v>0</v>
      </c>
      <c r="J398" s="22">
        <f t="shared" si="40"/>
        <v>0</v>
      </c>
    </row>
    <row r="399" spans="1:10" x14ac:dyDescent="0.2">
      <c r="A399" s="54"/>
      <c r="B399" s="61"/>
      <c r="C399" s="56">
        <f>IFERROR(VLOOKUP(B399,Sheet2!A:D,3,FALSE),0)</f>
        <v>0</v>
      </c>
      <c r="D399" s="8"/>
      <c r="E399" s="96">
        <f t="shared" si="42"/>
        <v>0</v>
      </c>
      <c r="F399" s="58"/>
      <c r="G399" s="149">
        <f>IFERROR(VLOOKUP(B399,Sheet2!A:E,2,FALSE),0)</f>
        <v>0</v>
      </c>
      <c r="H399" s="52">
        <f>IFERROR(VLOOKUP(B399,Sheet2!A:E,5,FALSE),0)</f>
        <v>0</v>
      </c>
      <c r="I399" s="53">
        <f t="shared" si="41"/>
        <v>0</v>
      </c>
      <c r="J399" s="22">
        <f t="shared" si="40"/>
        <v>0</v>
      </c>
    </row>
    <row r="400" spans="1:10" x14ac:dyDescent="0.2">
      <c r="A400" s="54"/>
      <c r="B400" s="61" t="s">
        <v>321</v>
      </c>
      <c r="C400" s="56">
        <f>IFERROR(VLOOKUP(B400,Sheet2!A:D,3,FALSE),0)</f>
        <v>110.24</v>
      </c>
      <c r="D400" s="8"/>
      <c r="E400" s="96">
        <f t="shared" si="42"/>
        <v>0</v>
      </c>
      <c r="F400" s="58" t="s">
        <v>270</v>
      </c>
      <c r="G400" s="149" t="str">
        <f>IFERROR(VLOOKUP(B400,Sheet2!A:E,2,FALSE),0)</f>
        <v>1/2" VERTICAL FILTER REGULATOR UNIT WITH GAUGE,  1/2" NPT PORTS</v>
      </c>
      <c r="H400" s="52">
        <f>IFERROR(VLOOKUP(B400,Sheet2!A:E,5,FALSE),0)</f>
        <v>5</v>
      </c>
      <c r="I400" s="53">
        <f t="shared" si="41"/>
        <v>0</v>
      </c>
      <c r="J400" s="22">
        <f t="shared" si="40"/>
        <v>0</v>
      </c>
    </row>
    <row r="401" spans="1:10" x14ac:dyDescent="0.2">
      <c r="A401" s="54"/>
      <c r="B401" s="61" t="s">
        <v>322</v>
      </c>
      <c r="C401" s="56">
        <f>IFERROR(VLOOKUP(B401,Sheet2!A:D,3,FALSE),0)</f>
        <v>110.24</v>
      </c>
      <c r="D401" s="8"/>
      <c r="E401" s="96">
        <f t="shared" si="42"/>
        <v>0</v>
      </c>
      <c r="F401" s="58" t="s">
        <v>20</v>
      </c>
      <c r="G401" s="149" t="str">
        <f>IFERROR(VLOOKUP(B401,Sheet2!A:E,2,FALSE),0)</f>
        <v>3/4" VERTICAL FILTER REGULATOR UNIT WITH GAUGE,  3/4"  NPT PORTS</v>
      </c>
      <c r="H401" s="52">
        <f>IFERROR(VLOOKUP(B401,Sheet2!A:E,5,FALSE),0)</f>
        <v>5</v>
      </c>
      <c r="I401" s="53">
        <f t="shared" si="41"/>
        <v>0</v>
      </c>
      <c r="J401" s="22">
        <f t="shared" si="40"/>
        <v>0</v>
      </c>
    </row>
    <row r="402" spans="1:10" ht="13.5" thickBot="1" x14ac:dyDescent="0.25">
      <c r="A402" s="54"/>
      <c r="B402" s="61"/>
      <c r="C402" s="56">
        <f>IFERROR(VLOOKUP(B402,Sheet2!A:D,3,FALSE),0)</f>
        <v>0</v>
      </c>
      <c r="D402" s="8"/>
      <c r="E402" s="96">
        <f t="shared" si="42"/>
        <v>0</v>
      </c>
      <c r="F402" s="58"/>
      <c r="G402" s="149">
        <f>IFERROR(VLOOKUP(B402,Sheet2!A:E,2,FALSE),0)</f>
        <v>0</v>
      </c>
      <c r="H402" s="52">
        <f>IFERROR(VLOOKUP(B402,Sheet2!A:E,5,FALSE),0)</f>
        <v>0</v>
      </c>
      <c r="I402" s="53">
        <f t="shared" si="41"/>
        <v>0</v>
      </c>
      <c r="J402" s="22">
        <f t="shared" si="40"/>
        <v>0</v>
      </c>
    </row>
    <row r="403" spans="1:10" ht="13.5" thickBot="1" x14ac:dyDescent="0.25">
      <c r="A403" s="62"/>
      <c r="B403" s="223" t="s">
        <v>323</v>
      </c>
      <c r="C403" s="223"/>
      <c r="D403" s="223"/>
      <c r="E403" s="223"/>
      <c r="F403" s="223"/>
      <c r="G403" s="228"/>
      <c r="H403" s="52">
        <f>IFERROR(VLOOKUP(B403,Sheet2!A:E,5,FALSE),0)</f>
        <v>0</v>
      </c>
      <c r="I403" s="53">
        <f t="shared" si="41"/>
        <v>0</v>
      </c>
      <c r="J403" s="22">
        <f t="shared" si="40"/>
        <v>0</v>
      </c>
    </row>
    <row r="404" spans="1:10" x14ac:dyDescent="0.2">
      <c r="A404" s="64"/>
      <c r="B404" s="65" t="s">
        <v>324</v>
      </c>
      <c r="C404" s="48">
        <f>IFERROR(VLOOKUP(B404,Sheet2!A:D,3,FALSE),0)</f>
        <v>485.09</v>
      </c>
      <c r="D404" s="7"/>
      <c r="E404" s="49">
        <f t="shared" ref="E404:E426" si="43">C404*D404</f>
        <v>0</v>
      </c>
      <c r="F404" s="50"/>
      <c r="G404" s="151" t="str">
        <f>IFERROR(VLOOKUP(B404,Sheet2!A:E,2,FALSE),0)</f>
        <v>3/4" FASTPIPE MASTER KIT 90 FT, 3 OUTLETS  -  SHIPS IN ONE BOX</v>
      </c>
      <c r="H404" s="52">
        <f>IFERROR(VLOOKUP(B404,Sheet2!A:E,5,FALSE),0)</f>
        <v>27</v>
      </c>
      <c r="I404" s="53">
        <f t="shared" si="41"/>
        <v>0</v>
      </c>
      <c r="J404" s="22">
        <f t="shared" si="40"/>
        <v>0</v>
      </c>
    </row>
    <row r="405" spans="1:10" x14ac:dyDescent="0.2">
      <c r="A405" s="64"/>
      <c r="B405" s="61" t="s">
        <v>325</v>
      </c>
      <c r="C405" s="56">
        <f>IFERROR(VLOOKUP(B405,Sheet2!A:D,3,FALSE),0)</f>
        <v>716.61</v>
      </c>
      <c r="D405" s="8"/>
      <c r="E405" s="96">
        <f t="shared" si="43"/>
        <v>0</v>
      </c>
      <c r="F405" s="58"/>
      <c r="G405" s="149" t="str">
        <f>IFERROR(VLOOKUP(B405,Sheet2!A:E,2,FALSE),0)</f>
        <v>1" FASTPIPE MASTER KIT 90FT, 3 OUTLETS -SHIPS IN ONE BOX</v>
      </c>
      <c r="H405" s="52">
        <f>IFERROR(VLOOKUP(B405,Sheet2!A:E,5,FALSE),0)</f>
        <v>34</v>
      </c>
      <c r="I405" s="53">
        <f t="shared" si="41"/>
        <v>0</v>
      </c>
      <c r="J405" s="22">
        <f t="shared" si="40"/>
        <v>0</v>
      </c>
    </row>
    <row r="406" spans="1:10" x14ac:dyDescent="0.2">
      <c r="A406" s="64"/>
      <c r="B406" s="61"/>
      <c r="C406" s="56">
        <f>IFERROR(VLOOKUP(B406,Sheet2!A:D,3,FALSE),0)</f>
        <v>0</v>
      </c>
      <c r="D406" s="8"/>
      <c r="E406" s="96">
        <f t="shared" si="43"/>
        <v>0</v>
      </c>
      <c r="F406" s="58"/>
      <c r="G406" s="149">
        <f>IFERROR(VLOOKUP(B406,Sheet2!A:E,2,FALSE),0)</f>
        <v>0</v>
      </c>
      <c r="H406" s="52">
        <f>IFERROR(VLOOKUP(B406,Sheet2!A:E,5,FALSE),0)</f>
        <v>0</v>
      </c>
      <c r="I406" s="53">
        <f t="shared" si="41"/>
        <v>0</v>
      </c>
      <c r="J406" s="22">
        <f t="shared" si="40"/>
        <v>0</v>
      </c>
    </row>
    <row r="407" spans="1:10" x14ac:dyDescent="0.2">
      <c r="A407" s="64"/>
      <c r="B407" s="61" t="s">
        <v>326</v>
      </c>
      <c r="C407" s="56">
        <f>IFERROR(VLOOKUP(B407,Sheet2!A:D,3,FALSE),0)</f>
        <v>992.24</v>
      </c>
      <c r="D407" s="8"/>
      <c r="E407" s="96">
        <f t="shared" si="43"/>
        <v>0</v>
      </c>
      <c r="F407" s="58"/>
      <c r="G407" s="149" t="str">
        <f>IFERROR(VLOOKUP(B407,Sheet2!A:E,2,FALSE),0)</f>
        <v>3/4" FASTPIPE MASTER KIT 230FT, 5 OUTLETS  COMBO UNIT 2 PACKAGES</v>
      </c>
      <c r="H407" s="52">
        <f>IFERROR(VLOOKUP(B407,Sheet2!A:E,5,FALSE),0)</f>
        <v>66</v>
      </c>
      <c r="I407" s="53">
        <f t="shared" si="41"/>
        <v>0</v>
      </c>
      <c r="J407" s="22">
        <f t="shared" si="40"/>
        <v>0</v>
      </c>
    </row>
    <row r="408" spans="1:10" x14ac:dyDescent="0.2">
      <c r="A408" s="64"/>
      <c r="B408" s="61" t="s">
        <v>327</v>
      </c>
      <c r="C408" s="56">
        <f>IFERROR(VLOOKUP(B408,Sheet2!A:D,3,FALSE),0)</f>
        <v>1212.74</v>
      </c>
      <c r="D408" s="8"/>
      <c r="E408" s="96">
        <f t="shared" si="43"/>
        <v>0</v>
      </c>
      <c r="F408" s="58"/>
      <c r="G408" s="149" t="str">
        <f>IFERROR(VLOOKUP(B408,Sheet2!A:E,2,FALSE),0)</f>
        <v>1" FASTPIPE MASTER KIT 230FT, 5 OUTLETS  COMBO UNIT 2 PACKAGES</v>
      </c>
      <c r="H408" s="52">
        <f>IFERROR(VLOOKUP(B408,Sheet2!A:E,5,FALSE),0)</f>
        <v>81</v>
      </c>
      <c r="I408" s="53">
        <f t="shared" si="41"/>
        <v>0</v>
      </c>
      <c r="J408" s="22">
        <f t="shared" si="40"/>
        <v>0</v>
      </c>
    </row>
    <row r="409" spans="1:10" x14ac:dyDescent="0.2">
      <c r="A409" s="64"/>
      <c r="B409" s="61" t="s">
        <v>328</v>
      </c>
      <c r="C409" s="56">
        <f>IFERROR(VLOOKUP(B409,Sheet2!A:D,3,FALSE),0)</f>
        <v>352.79</v>
      </c>
      <c r="D409" s="8"/>
      <c r="E409" s="96">
        <f t="shared" si="43"/>
        <v>0</v>
      </c>
      <c r="F409" s="58"/>
      <c r="G409" s="149" t="str">
        <f>IFERROR(VLOOKUP(B409,Sheet2!A:E,2,FALSE),0)</f>
        <v>3/4" FASTPIPE COOLING KIT</v>
      </c>
      <c r="H409" s="52">
        <f>IFERROR(VLOOKUP(B409,Sheet2!A:E,5,FALSE),0)</f>
        <v>17</v>
      </c>
      <c r="I409" s="53">
        <f t="shared" si="41"/>
        <v>0</v>
      </c>
      <c r="J409" s="22">
        <f t="shared" si="40"/>
        <v>0</v>
      </c>
    </row>
    <row r="410" spans="1:10" x14ac:dyDescent="0.2">
      <c r="A410" s="64"/>
      <c r="B410" s="83" t="s">
        <v>329</v>
      </c>
      <c r="C410" s="84">
        <f>IFERROR(VLOOKUP(B410,Sheet2!A:D,3,FALSE),0)</f>
        <v>463.04</v>
      </c>
      <c r="D410" s="10"/>
      <c r="E410" s="110">
        <f t="shared" si="43"/>
        <v>0</v>
      </c>
      <c r="F410" s="86"/>
      <c r="G410" s="181" t="str">
        <f>IFERROR(VLOOKUP(B410,Sheet2!A:E,2,FALSE),0)</f>
        <v>1" FASTPIPE COOLING KIT</v>
      </c>
      <c r="H410" s="52">
        <f>IFERROR(VLOOKUP(B410,Sheet2!A:E,5,FALSE),0)</f>
        <v>22</v>
      </c>
      <c r="I410" s="53">
        <f t="shared" si="41"/>
        <v>0</v>
      </c>
      <c r="J410" s="22">
        <f t="shared" si="40"/>
        <v>0</v>
      </c>
    </row>
    <row r="411" spans="1:10" x14ac:dyDescent="0.2">
      <c r="A411" s="186"/>
      <c r="B411" s="61"/>
      <c r="C411" s="56">
        <f>IFERROR(VLOOKUP(B411,Sheet2!A:D,3,FALSE),0)</f>
        <v>0</v>
      </c>
      <c r="D411" s="8"/>
      <c r="E411" s="96">
        <f t="shared" si="43"/>
        <v>0</v>
      </c>
      <c r="F411" s="58"/>
      <c r="G411" s="149">
        <f>IFERROR(VLOOKUP(B411,Sheet2!A:E,2,FALSE),0)</f>
        <v>0</v>
      </c>
      <c r="H411" s="52">
        <f>IFERROR(VLOOKUP(B411,Sheet2!A:E,5,FALSE),0)</f>
        <v>0</v>
      </c>
      <c r="I411" s="53">
        <f t="shared" si="41"/>
        <v>0</v>
      </c>
      <c r="J411" s="22">
        <f t="shared" si="40"/>
        <v>0</v>
      </c>
    </row>
    <row r="412" spans="1:10" x14ac:dyDescent="0.2">
      <c r="A412" s="186"/>
      <c r="B412" s="61"/>
      <c r="C412" s="56">
        <f>IFERROR(VLOOKUP(B412,Sheet2!A:D,3,FALSE),0)</f>
        <v>0</v>
      </c>
      <c r="D412" s="8"/>
      <c r="E412" s="57">
        <f t="shared" si="43"/>
        <v>0</v>
      </c>
      <c r="F412" s="58"/>
      <c r="G412" s="59">
        <f>IFERROR(VLOOKUP(B412,Sheet2!A:E,2,FALSE),0)</f>
        <v>0</v>
      </c>
      <c r="H412" s="52">
        <f>IFERROR(VLOOKUP(B412,Sheet2!A:E,5,FALSE),0)</f>
        <v>0</v>
      </c>
      <c r="I412" s="53">
        <f t="shared" si="41"/>
        <v>0</v>
      </c>
      <c r="J412" s="22">
        <f t="shared" si="40"/>
        <v>0</v>
      </c>
    </row>
    <row r="413" spans="1:10" x14ac:dyDescent="0.2">
      <c r="A413" s="186"/>
      <c r="B413" s="61" t="s">
        <v>330</v>
      </c>
      <c r="C413" s="56">
        <f>IFERROR(VLOOKUP(B413,Sheet2!A:D,3,FALSE),0)</f>
        <v>242.54</v>
      </c>
      <c r="D413" s="8"/>
      <c r="E413" s="57">
        <f t="shared" si="43"/>
        <v>0</v>
      </c>
      <c r="F413" s="58"/>
      <c r="G413" s="59" t="str">
        <f>IFERROR(VLOOKUP(B413,Sheet2!A:E,2,FALSE),0)</f>
        <v>1/2" MAXLINE MASTER KIT 100 FT,  3 OUTLETS, 1 COMP MANIFOLD, 1 TEE, 5 ELBOW,  CUTTER AND BEVEL TOOL</v>
      </c>
      <c r="H413" s="52">
        <f>IFERROR(VLOOKUP(B413,Sheet2!A:E,5,FALSE),0)</f>
        <v>16</v>
      </c>
      <c r="I413" s="53">
        <f t="shared" si="41"/>
        <v>0</v>
      </c>
      <c r="J413" s="22">
        <f t="shared" si="40"/>
        <v>0</v>
      </c>
    </row>
    <row r="414" spans="1:10" x14ac:dyDescent="0.2">
      <c r="A414" s="186"/>
      <c r="B414" s="61" t="s">
        <v>331</v>
      </c>
      <c r="C414" s="56">
        <f>IFERROR(VLOOKUP(B414,Sheet2!A:D,3,FALSE),0)</f>
        <v>297.66000000000003</v>
      </c>
      <c r="D414" s="8"/>
      <c r="E414" s="57">
        <f t="shared" si="43"/>
        <v>0</v>
      </c>
      <c r="F414" s="58"/>
      <c r="G414" s="59" t="str">
        <f>IFERROR(VLOOKUP(B414,Sheet2!A:E,2,FALSE),0)</f>
        <v>3/4" MAXLINE MASTER KIT COMPLETE 100FT</v>
      </c>
      <c r="H414" s="52">
        <f>IFERROR(VLOOKUP(B414,Sheet2!A:E,5,FALSE),0)</f>
        <v>23</v>
      </c>
      <c r="I414" s="53">
        <f t="shared" si="41"/>
        <v>0</v>
      </c>
      <c r="J414" s="22">
        <f t="shared" si="40"/>
        <v>0</v>
      </c>
    </row>
    <row r="415" spans="1:10" x14ac:dyDescent="0.2">
      <c r="A415" s="186"/>
      <c r="B415" s="61" t="s">
        <v>332</v>
      </c>
      <c r="C415" s="56">
        <f>IFERROR(VLOOKUP(B415,Sheet2!A:D,3,FALSE),0)</f>
        <v>661.49</v>
      </c>
      <c r="D415" s="8"/>
      <c r="E415" s="57">
        <f t="shared" si="43"/>
        <v>0</v>
      </c>
      <c r="F415" s="58"/>
      <c r="G415" s="59" t="str">
        <f>IFERROR(VLOOKUP(B415,Sheet2!A:E,2,FALSE),0)</f>
        <v>3/4" MAXLINE MASTER KIT 300 FT</v>
      </c>
      <c r="H415" s="52">
        <f>IFERROR(VLOOKUP(B415,Sheet2!A:E,5,FALSE),0)</f>
        <v>57</v>
      </c>
      <c r="I415" s="53">
        <f t="shared" si="41"/>
        <v>0</v>
      </c>
      <c r="J415" s="22">
        <f t="shared" si="40"/>
        <v>0</v>
      </c>
    </row>
    <row r="416" spans="1:10" x14ac:dyDescent="0.2">
      <c r="A416" s="186"/>
      <c r="B416" s="61"/>
      <c r="C416" s="56">
        <f>IFERROR(VLOOKUP(B416,Sheet2!A:D,3,FALSE),0)</f>
        <v>0</v>
      </c>
      <c r="D416" s="8"/>
      <c r="E416" s="57">
        <f t="shared" si="43"/>
        <v>0</v>
      </c>
      <c r="F416" s="58"/>
      <c r="G416" s="59">
        <f>IFERROR(VLOOKUP(B416,Sheet2!A:E,2,FALSE),0)</f>
        <v>0</v>
      </c>
      <c r="H416" s="52">
        <f>IFERROR(VLOOKUP(B416,Sheet2!A:E,5,FALSE),0)</f>
        <v>0</v>
      </c>
      <c r="I416" s="53">
        <f t="shared" si="41"/>
        <v>0</v>
      </c>
      <c r="J416" s="22">
        <f t="shared" si="40"/>
        <v>0</v>
      </c>
    </row>
    <row r="417" spans="1:10" ht="13.5" thickBot="1" x14ac:dyDescent="0.25">
      <c r="A417" s="187"/>
      <c r="B417" s="83"/>
      <c r="C417" s="84">
        <f>IFERROR(VLOOKUP(B417,Sheet2!A:D,3,FALSE),0)</f>
        <v>0</v>
      </c>
      <c r="D417" s="10"/>
      <c r="E417" s="85">
        <f t="shared" si="43"/>
        <v>0</v>
      </c>
      <c r="F417" s="86"/>
      <c r="G417" s="147">
        <f>IFERROR(VLOOKUP(B417,Sheet2!A:E,2,FALSE),0)</f>
        <v>0</v>
      </c>
      <c r="H417" s="52">
        <f>IFERROR(VLOOKUP(B417,Sheet2!A:E,5,FALSE),0)</f>
        <v>0</v>
      </c>
      <c r="I417" s="53">
        <f t="shared" si="41"/>
        <v>0</v>
      </c>
      <c r="J417" s="22">
        <f t="shared" si="40"/>
        <v>0</v>
      </c>
    </row>
    <row r="418" spans="1:10" x14ac:dyDescent="0.2">
      <c r="A418" s="63"/>
      <c r="B418" s="65" t="s">
        <v>333</v>
      </c>
      <c r="C418" s="48">
        <f>IFERROR(VLOOKUP(B418,Sheet2!A:D,3,FALSE),0)</f>
        <v>225.4</v>
      </c>
      <c r="D418" s="7"/>
      <c r="E418" s="49">
        <f t="shared" si="43"/>
        <v>0</v>
      </c>
      <c r="F418" s="50" t="s">
        <v>295</v>
      </c>
      <c r="G418" s="51" t="str">
        <f>IFERROR(VLOOKUP(B418,Sheet2!A:E,2,FALSE),0)</f>
        <v>HOSE REEL,  3/8 X 50 FT, 1/2" INLET X 1/4" NPT OUTLET,  BLUE, DUAL ARM, ALL METAL, RAPIDAIR</v>
      </c>
      <c r="H418" s="52">
        <f>IFERROR(VLOOKUP(B418,Sheet2!A:E,5,FALSE),0)</f>
        <v>35</v>
      </c>
      <c r="I418" s="53">
        <f t="shared" si="41"/>
        <v>0</v>
      </c>
      <c r="J418" s="22">
        <f t="shared" si="40"/>
        <v>0</v>
      </c>
    </row>
    <row r="419" spans="1:10" x14ac:dyDescent="0.2">
      <c r="A419" s="64"/>
      <c r="B419" s="61" t="s">
        <v>334</v>
      </c>
      <c r="C419" s="56">
        <f>IFERROR(VLOOKUP(B419,Sheet2!A:D,3,FALSE),0)</f>
        <v>308.26</v>
      </c>
      <c r="D419" s="8"/>
      <c r="E419" s="57">
        <f t="shared" si="43"/>
        <v>0</v>
      </c>
      <c r="F419" s="58" t="s">
        <v>295</v>
      </c>
      <c r="G419" s="59" t="str">
        <f>IFERROR(VLOOKUP(B419,Sheet2!A:E,2,FALSE),0)</f>
        <v>HOSE REEL,  3/8 X 75 FT, 1/2" INLET X 1/4" NPT OUTLET,  BLUE, DUAL ARM, ALL METAL, RAPIDAIR</v>
      </c>
      <c r="H419" s="52">
        <f>IFERROR(VLOOKUP(B419,Sheet2!A:E,5,FALSE),0)</f>
        <v>55</v>
      </c>
      <c r="I419" s="53">
        <f t="shared" si="41"/>
        <v>0</v>
      </c>
      <c r="J419" s="22">
        <f t="shared" si="40"/>
        <v>0</v>
      </c>
    </row>
    <row r="420" spans="1:10" x14ac:dyDescent="0.2">
      <c r="A420" s="64"/>
      <c r="B420" s="61" t="s">
        <v>335</v>
      </c>
      <c r="C420" s="56">
        <f>IFERROR(VLOOKUP(B420,Sheet2!A:D,3,FALSE),0)</f>
        <v>273.52999999999997</v>
      </c>
      <c r="D420" s="8"/>
      <c r="E420" s="57">
        <f t="shared" si="43"/>
        <v>0</v>
      </c>
      <c r="F420" s="58" t="s">
        <v>270</v>
      </c>
      <c r="G420" s="59" t="str">
        <f>IFERROR(VLOOKUP(B420,Sheet2!A:E,2,FALSE),0)</f>
        <v>HOSE REEL,  1/2 X 50 FT, 1/2" INLET X 1/2" NPT OUTLET,  BLUE, DUAL ARM, ALL METAL, RAPIDAIR</v>
      </c>
      <c r="H420" s="52">
        <f>IFERROR(VLOOKUP(B420,Sheet2!A:E,5,FALSE),0)</f>
        <v>50</v>
      </c>
      <c r="I420" s="53">
        <f t="shared" si="41"/>
        <v>0</v>
      </c>
      <c r="J420" s="22">
        <f t="shared" si="40"/>
        <v>0</v>
      </c>
    </row>
    <row r="421" spans="1:10" x14ac:dyDescent="0.2">
      <c r="A421" s="64"/>
      <c r="B421" s="61" t="s">
        <v>336</v>
      </c>
      <c r="C421" s="56">
        <f>IFERROR(VLOOKUP(B421,Sheet2!A:D,3,FALSE),0)</f>
        <v>546.32000000000005</v>
      </c>
      <c r="D421" s="8"/>
      <c r="E421" s="57">
        <f t="shared" si="43"/>
        <v>0</v>
      </c>
      <c r="F421" s="58" t="s">
        <v>270</v>
      </c>
      <c r="G421" s="59" t="str">
        <f>IFERROR(VLOOKUP(B421,Sheet2!A:E,2,FALSE),0)</f>
        <v>HOSE REEL,  1/2 X 100 FT, 1/2" INLET X 1/2" NPT OUTLET,  BLUE, DUAL ARM, ALL METAL, RAPIDAIR   ***SHIP  LTL ONLY ***</v>
      </c>
      <c r="H421" s="52">
        <f>IFERROR(VLOOKUP(B421,Sheet2!A:E,5,FALSE),0)</f>
        <v>75</v>
      </c>
      <c r="I421" s="53">
        <f t="shared" si="41"/>
        <v>0</v>
      </c>
      <c r="J421" s="22">
        <f t="shared" si="40"/>
        <v>0</v>
      </c>
    </row>
    <row r="422" spans="1:10" x14ac:dyDescent="0.2">
      <c r="A422" s="64"/>
      <c r="B422" s="153">
        <v>50616</v>
      </c>
      <c r="C422" s="56">
        <f>IFERROR(VLOOKUP(B422,Sheet2!A:D,3,FALSE),0)</f>
        <v>4.59</v>
      </c>
      <c r="D422" s="8"/>
      <c r="E422" s="57">
        <f t="shared" si="43"/>
        <v>0</v>
      </c>
      <c r="F422" s="58" t="s">
        <v>270</v>
      </c>
      <c r="G422" s="59" t="str">
        <f>IFERROR(VLOOKUP(B422,Sheet2!A:E,2,FALSE),0)</f>
        <v>1/2" NPT Hex Nipple (28-214L)</v>
      </c>
      <c r="H422" s="52">
        <f>IFERROR(VLOOKUP(B422,Sheet2!A:E,5,FALSE),0)</f>
        <v>0.11</v>
      </c>
      <c r="I422" s="53">
        <f t="shared" si="41"/>
        <v>0</v>
      </c>
      <c r="J422" s="22">
        <f t="shared" si="40"/>
        <v>0</v>
      </c>
    </row>
    <row r="423" spans="1:10" x14ac:dyDescent="0.2">
      <c r="A423" s="64"/>
      <c r="B423" s="61" t="s">
        <v>337</v>
      </c>
      <c r="C423" s="56">
        <f>IFERROR(VLOOKUP(B423,Sheet2!A:D,3,FALSE),0)</f>
        <v>55.11</v>
      </c>
      <c r="D423" s="8"/>
      <c r="E423" s="57">
        <f t="shared" si="43"/>
        <v>0</v>
      </c>
      <c r="F423" s="58" t="s">
        <v>270</v>
      </c>
      <c r="G423" s="59" t="str">
        <f>IFERROR(VLOOKUP(B423,Sheet2!A:E,2,FALSE),0)</f>
        <v>SWIVEL BRACKET FOR R-03050</v>
      </c>
      <c r="H423" s="52">
        <f>IFERROR(VLOOKUP(B423,Sheet2!A:E,5,FALSE),0)</f>
        <v>3.5</v>
      </c>
      <c r="I423" s="53">
        <f t="shared" si="41"/>
        <v>0</v>
      </c>
      <c r="J423" s="22">
        <f t="shared" si="40"/>
        <v>0</v>
      </c>
    </row>
    <row r="424" spans="1:10" ht="13.5" thickBot="1" x14ac:dyDescent="0.25">
      <c r="A424" s="90"/>
      <c r="B424" s="171" t="s">
        <v>338</v>
      </c>
      <c r="C424" s="73">
        <f>IFERROR(VLOOKUP(B424,Sheet2!A:D,3,FALSE),0)</f>
        <v>62.99</v>
      </c>
      <c r="D424" s="8"/>
      <c r="E424" s="74">
        <f t="shared" si="43"/>
        <v>0</v>
      </c>
      <c r="F424" s="75" t="s">
        <v>270</v>
      </c>
      <c r="G424" s="141" t="str">
        <f>IFERROR(VLOOKUP(B424,Sheet2!A:E,2,FALSE),0)</f>
        <v>SWIVEL BRACKET FOR R-05050</v>
      </c>
      <c r="H424" s="52">
        <v>5</v>
      </c>
      <c r="I424" s="53">
        <f t="shared" si="41"/>
        <v>0</v>
      </c>
      <c r="J424" s="22">
        <f t="shared" si="40"/>
        <v>0</v>
      </c>
    </row>
    <row r="425" spans="1:10" ht="13.5" thickBot="1" x14ac:dyDescent="0.25">
      <c r="B425" s="184">
        <v>50700</v>
      </c>
      <c r="C425" s="185">
        <f>IFERROR(VLOOKUP(B425,Sheet2!A:D,3,FALSE),0)</f>
        <v>11.01</v>
      </c>
      <c r="D425" s="9"/>
      <c r="E425" s="110">
        <f t="shared" si="43"/>
        <v>0</v>
      </c>
      <c r="F425" s="172"/>
      <c r="G425" s="173" t="str">
        <f>IFERROR(VLOOKUP(B425,Sheet2!A:E,2,FALSE),0)</f>
        <v>(1) Bottle Pipe Sealant, (1) roll of  Tape, thread instruction sheet, non returnable</v>
      </c>
      <c r="H425" s="52">
        <f>IFERROR(VLOOKUP(B425,Sheet2!A:E,5,FALSE),0)</f>
        <v>1</v>
      </c>
      <c r="I425" s="53">
        <f t="shared" si="41"/>
        <v>0</v>
      </c>
      <c r="J425" s="22">
        <f t="shared" si="40"/>
        <v>0</v>
      </c>
    </row>
    <row r="426" spans="1:10" ht="24" customHeight="1" thickBot="1" x14ac:dyDescent="0.25">
      <c r="A426" s="36" t="s">
        <v>339</v>
      </c>
      <c r="B426" s="169"/>
      <c r="C426" s="180"/>
      <c r="D426" s="188">
        <v>1</v>
      </c>
      <c r="E426" s="74">
        <f t="shared" si="43"/>
        <v>0</v>
      </c>
      <c r="F426" s="178"/>
      <c r="G426" s="170" t="s">
        <v>340</v>
      </c>
      <c r="H426" s="106"/>
      <c r="I426" s="106"/>
      <c r="J426" s="22">
        <f t="shared" si="40"/>
        <v>0</v>
      </c>
    </row>
    <row r="427" spans="1:10" x14ac:dyDescent="0.2">
      <c r="A427" s="36"/>
      <c r="C427" s="6"/>
      <c r="D427" s="19"/>
      <c r="E427" s="179"/>
      <c r="G427" s="154"/>
      <c r="I427" s="27"/>
    </row>
    <row r="428" spans="1:10" ht="12.75" customHeight="1" thickBot="1" x14ac:dyDescent="0.25">
      <c r="A428" s="36"/>
      <c r="B428" s="155"/>
      <c r="C428" s="156"/>
      <c r="D428" s="44"/>
      <c r="E428" s="158">
        <f>SUM(E7:E426)</f>
        <v>0</v>
      </c>
      <c r="G428" s="154"/>
      <c r="I428" s="27"/>
    </row>
    <row r="429" spans="1:10" ht="13.5" hidden="1" thickBot="1" x14ac:dyDescent="0.25">
      <c r="A429" s="36"/>
      <c r="B429" s="155"/>
      <c r="C429" s="157"/>
      <c r="D429" s="44"/>
      <c r="E429" s="22">
        <f>(E428-E426)*0.1</f>
        <v>0</v>
      </c>
      <c r="G429" s="154" t="s">
        <v>341</v>
      </c>
      <c r="I429" s="27"/>
    </row>
    <row r="430" spans="1:10" ht="13.5" hidden="1" thickBot="1" x14ac:dyDescent="0.25">
      <c r="E430" s="159">
        <f>E428-E429</f>
        <v>0</v>
      </c>
      <c r="F430" s="81"/>
      <c r="G430" s="82" t="s">
        <v>342</v>
      </c>
      <c r="I430" s="27"/>
    </row>
    <row r="431" spans="1:10" x14ac:dyDescent="0.2">
      <c r="A431" s="36"/>
      <c r="B431" s="36" t="s">
        <v>343</v>
      </c>
      <c r="I431" s="27"/>
    </row>
    <row r="432" spans="1:10" ht="33.75" x14ac:dyDescent="0.2">
      <c r="A432" s="160" t="s">
        <v>344</v>
      </c>
      <c r="B432" s="161">
        <f>SUM(I13:I15)+SUM(I404:I405)+SUM(I409:I410)</f>
        <v>0</v>
      </c>
      <c r="G432" s="209" t="s">
        <v>345</v>
      </c>
    </row>
    <row r="433" spans="1:7" x14ac:dyDescent="0.2">
      <c r="A433" s="160" t="s">
        <v>346</v>
      </c>
      <c r="B433" s="161">
        <f>SUM(I7:I11)+SUM(I17:I22)+SUM(I407:I408)</f>
        <v>0</v>
      </c>
      <c r="G433" s="210"/>
    </row>
    <row r="434" spans="1:7" x14ac:dyDescent="0.2">
      <c r="A434" s="160" t="s">
        <v>47</v>
      </c>
      <c r="B434" s="161">
        <f>I30</f>
        <v>0</v>
      </c>
      <c r="G434" s="211"/>
    </row>
    <row r="435" spans="1:7" ht="13.5" thickBot="1" x14ac:dyDescent="0.25">
      <c r="A435" s="160" t="s">
        <v>347</v>
      </c>
      <c r="B435" s="162">
        <f>SUM(I31:I425)+SUM(I24:I28)</f>
        <v>0</v>
      </c>
      <c r="G435" s="212" t="s">
        <v>348</v>
      </c>
    </row>
    <row r="436" spans="1:7" ht="13.5" thickBot="1" x14ac:dyDescent="0.25">
      <c r="A436" s="163" t="s">
        <v>15</v>
      </c>
      <c r="B436" s="164">
        <f>SUM(I7:I425)</f>
        <v>0</v>
      </c>
      <c r="G436" s="213"/>
    </row>
    <row r="437" spans="1:7" ht="13.5" thickBot="1" x14ac:dyDescent="0.25">
      <c r="A437" s="36" t="s">
        <v>349</v>
      </c>
      <c r="B437" s="177"/>
    </row>
  </sheetData>
  <mergeCells count="24">
    <mergeCell ref="B403:G403"/>
    <mergeCell ref="B23:G23"/>
    <mergeCell ref="B341:G341"/>
    <mergeCell ref="B361:G361"/>
    <mergeCell ref="B369:G369"/>
    <mergeCell ref="B383:G383"/>
    <mergeCell ref="B388:G388"/>
    <mergeCell ref="B394:G394"/>
    <mergeCell ref="B265:G265"/>
    <mergeCell ref="B277:G277"/>
    <mergeCell ref="B284:G284"/>
    <mergeCell ref="B294:G294"/>
    <mergeCell ref="B329:G329"/>
    <mergeCell ref="B198:G198"/>
    <mergeCell ref="B99:G99"/>
    <mergeCell ref="B236:G236"/>
    <mergeCell ref="B211:G211"/>
    <mergeCell ref="B247:G247"/>
    <mergeCell ref="B222:G222"/>
    <mergeCell ref="B130:G130"/>
    <mergeCell ref="B136:G136"/>
    <mergeCell ref="B165:G165"/>
    <mergeCell ref="B178:G178"/>
    <mergeCell ref="B151:G151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8" max="16383" man="1"/>
    <brk id="150" max="16383" man="1"/>
    <brk id="197" max="16383" man="1"/>
    <brk id="246" max="16383" man="1"/>
    <brk id="293" max="16383" man="1"/>
    <brk id="340" max="16383" man="1"/>
    <brk id="3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F731"/>
  <sheetViews>
    <sheetView topLeftCell="A691" workbookViewId="0">
      <selection activeCell="I719" sqref="I719"/>
    </sheetView>
  </sheetViews>
  <sheetFormatPr defaultRowHeight="12.75" x14ac:dyDescent="0.2"/>
  <cols>
    <col min="1" max="1" width="27.85546875" style="191" bestFit="1" customWidth="1"/>
    <col min="2" max="2" width="30.7109375" style="37" customWidth="1"/>
    <col min="3" max="3" width="22.140625" style="192" customWidth="1"/>
    <col min="4" max="4" width="15.5703125" style="192" customWidth="1"/>
    <col min="5" max="5" width="9.140625" style="193"/>
    <col min="7" max="16384" width="9.140625" style="37"/>
  </cols>
  <sheetData>
    <row r="1" spans="1:6" x14ac:dyDescent="0.2">
      <c r="A1" s="198">
        <v>44562</v>
      </c>
      <c r="C1" s="192" t="s">
        <v>13</v>
      </c>
      <c r="E1" s="193" t="s">
        <v>350</v>
      </c>
      <c r="F1" s="37"/>
    </row>
    <row r="2" spans="1:6" ht="15.75" thickBot="1" x14ac:dyDescent="0.3">
      <c r="A2" s="199" t="s">
        <v>351</v>
      </c>
      <c r="D2" s="200"/>
      <c r="F2" s="37"/>
    </row>
    <row r="3" spans="1:6" x14ac:dyDescent="0.2">
      <c r="A3" s="214">
        <v>20100</v>
      </c>
      <c r="B3" s="214" t="s">
        <v>1036</v>
      </c>
      <c r="C3" s="215">
        <v>74.959999999999994</v>
      </c>
      <c r="D3" s="201"/>
      <c r="E3" s="193">
        <v>6</v>
      </c>
      <c r="F3" s="37"/>
    </row>
    <row r="4" spans="1:6" x14ac:dyDescent="0.2">
      <c r="A4" s="214">
        <v>20200</v>
      </c>
      <c r="B4" s="214" t="s">
        <v>352</v>
      </c>
      <c r="C4" s="215">
        <v>5.28</v>
      </c>
      <c r="D4" s="202"/>
      <c r="E4" s="193">
        <v>0.04</v>
      </c>
      <c r="F4" s="37"/>
    </row>
    <row r="5" spans="1:6" x14ac:dyDescent="0.2">
      <c r="A5" s="214">
        <v>50100</v>
      </c>
      <c r="B5" s="214" t="s">
        <v>353</v>
      </c>
      <c r="C5" s="215">
        <v>5.95</v>
      </c>
      <c r="D5" s="202"/>
      <c r="E5" s="193">
        <v>0.08</v>
      </c>
      <c r="F5" s="37"/>
    </row>
    <row r="6" spans="1:6" x14ac:dyDescent="0.2">
      <c r="A6" s="214">
        <v>50110</v>
      </c>
      <c r="B6" s="214" t="s">
        <v>354</v>
      </c>
      <c r="C6" s="215">
        <v>7.1</v>
      </c>
      <c r="D6" s="202"/>
      <c r="E6" s="193">
        <v>0.08</v>
      </c>
      <c r="F6" s="37"/>
    </row>
    <row r="7" spans="1:6" x14ac:dyDescent="0.2">
      <c r="A7" s="214">
        <v>50200</v>
      </c>
      <c r="B7" s="214" t="s">
        <v>355</v>
      </c>
      <c r="C7" s="215">
        <v>6.96</v>
      </c>
      <c r="D7" s="202"/>
      <c r="E7" s="193">
        <v>7.0000000000000007E-2</v>
      </c>
      <c r="F7" s="37"/>
    </row>
    <row r="8" spans="1:6" x14ac:dyDescent="0.2">
      <c r="A8" s="214">
        <v>50300</v>
      </c>
      <c r="B8" s="214" t="s">
        <v>356</v>
      </c>
      <c r="C8" s="215">
        <v>5.28</v>
      </c>
      <c r="D8" s="202"/>
      <c r="E8" s="193">
        <v>0.06</v>
      </c>
      <c r="F8" s="37"/>
    </row>
    <row r="9" spans="1:6" x14ac:dyDescent="0.2">
      <c r="A9" s="214">
        <v>50400</v>
      </c>
      <c r="B9" s="214" t="s">
        <v>357</v>
      </c>
      <c r="C9" s="215">
        <v>8.07</v>
      </c>
      <c r="D9" s="202"/>
      <c r="E9" s="193">
        <v>0.11</v>
      </c>
      <c r="F9" s="37"/>
    </row>
    <row r="10" spans="1:6" x14ac:dyDescent="0.2">
      <c r="A10" s="214">
        <v>50500</v>
      </c>
      <c r="B10" s="214" t="s">
        <v>358</v>
      </c>
      <c r="C10" s="215">
        <v>5.28</v>
      </c>
      <c r="D10" s="202"/>
      <c r="E10" s="193">
        <v>0.05</v>
      </c>
      <c r="F10" s="37"/>
    </row>
    <row r="11" spans="1:6" x14ac:dyDescent="0.2">
      <c r="A11" s="214">
        <v>90100</v>
      </c>
      <c r="B11" s="214" t="s">
        <v>359</v>
      </c>
      <c r="C11" s="215">
        <v>35.82</v>
      </c>
      <c r="D11" s="202"/>
      <c r="E11" s="193">
        <v>1.06</v>
      </c>
      <c r="F11" s="37"/>
    </row>
    <row r="12" spans="1:6" x14ac:dyDescent="0.2">
      <c r="A12" s="214">
        <v>90200</v>
      </c>
      <c r="B12" s="214" t="s">
        <v>360</v>
      </c>
      <c r="C12" s="215">
        <v>42.05</v>
      </c>
      <c r="D12" s="202"/>
      <c r="E12" s="193">
        <v>0.98</v>
      </c>
      <c r="F12" s="37"/>
    </row>
    <row r="13" spans="1:6" x14ac:dyDescent="0.2">
      <c r="A13" s="214">
        <v>90500</v>
      </c>
      <c r="B13" s="214" t="s">
        <v>361</v>
      </c>
      <c r="C13" s="215">
        <v>132.29</v>
      </c>
      <c r="D13" s="202"/>
      <c r="E13" s="193">
        <v>10</v>
      </c>
      <c r="F13" s="37"/>
    </row>
    <row r="14" spans="1:6" x14ac:dyDescent="0.2">
      <c r="A14" s="214">
        <v>90501</v>
      </c>
      <c r="B14" s="214" t="s">
        <v>362</v>
      </c>
      <c r="C14" s="215">
        <v>182.13</v>
      </c>
      <c r="D14" s="202"/>
      <c r="E14" s="193">
        <v>9</v>
      </c>
      <c r="F14" s="37"/>
    </row>
    <row r="15" spans="1:6" x14ac:dyDescent="0.2">
      <c r="A15" s="195" t="s">
        <v>363</v>
      </c>
      <c r="B15" s="194" t="s">
        <v>364</v>
      </c>
      <c r="C15" s="192">
        <v>0</v>
      </c>
      <c r="D15" s="202"/>
      <c r="E15" s="193">
        <v>0</v>
      </c>
      <c r="F15" s="37"/>
    </row>
    <row r="16" spans="1:6" x14ac:dyDescent="0.2">
      <c r="A16" s="214" t="s">
        <v>365</v>
      </c>
      <c r="B16" s="214" t="s">
        <v>366</v>
      </c>
      <c r="C16" s="215">
        <v>804.78</v>
      </c>
      <c r="D16" s="202"/>
      <c r="E16" s="193">
        <v>0</v>
      </c>
      <c r="F16" s="37"/>
    </row>
    <row r="17" spans="1:6" x14ac:dyDescent="0.2">
      <c r="A17" s="214" t="s">
        <v>367</v>
      </c>
      <c r="B17" s="214" t="s">
        <v>1037</v>
      </c>
      <c r="C17" s="215">
        <v>1344.06</v>
      </c>
      <c r="D17" s="202"/>
      <c r="E17" s="193">
        <v>0</v>
      </c>
      <c r="F17" s="37"/>
    </row>
    <row r="18" spans="1:6" ht="13.5" thickBot="1" x14ac:dyDescent="0.25">
      <c r="A18" s="214" t="s">
        <v>368</v>
      </c>
      <c r="B18" s="214" t="s">
        <v>1038</v>
      </c>
      <c r="C18" s="215">
        <v>1367.03</v>
      </c>
      <c r="D18" s="203"/>
      <c r="E18" s="193">
        <v>0</v>
      </c>
      <c r="F18" s="37"/>
    </row>
    <row r="19" spans="1:6" x14ac:dyDescent="0.2">
      <c r="A19" s="196"/>
      <c r="B19" s="194"/>
      <c r="F19" s="37"/>
    </row>
    <row r="20" spans="1:6" ht="15.75" thickBot="1" x14ac:dyDescent="0.3">
      <c r="A20" s="189" t="s">
        <v>369</v>
      </c>
      <c r="B20" s="194"/>
      <c r="D20" s="200"/>
      <c r="F20" s="37"/>
    </row>
    <row r="21" spans="1:6" x14ac:dyDescent="0.2">
      <c r="A21" s="214">
        <v>50120</v>
      </c>
      <c r="B21" s="214" t="s">
        <v>370</v>
      </c>
      <c r="C21" s="215">
        <v>6.32</v>
      </c>
      <c r="D21" s="201"/>
      <c r="E21" s="193">
        <v>0.19</v>
      </c>
      <c r="F21" s="37"/>
    </row>
    <row r="22" spans="1:6" x14ac:dyDescent="0.2">
      <c r="A22" s="214" t="s">
        <v>371</v>
      </c>
      <c r="B22" s="214" t="s">
        <v>372</v>
      </c>
      <c r="C22" s="215">
        <v>1.19</v>
      </c>
      <c r="D22" s="202"/>
      <c r="E22" s="193">
        <v>0</v>
      </c>
      <c r="F22" s="37"/>
    </row>
    <row r="23" spans="1:6" x14ac:dyDescent="0.2">
      <c r="A23" s="214">
        <v>50125</v>
      </c>
      <c r="B23" s="214" t="s">
        <v>373</v>
      </c>
      <c r="C23" s="215">
        <v>1.8</v>
      </c>
      <c r="D23" s="202"/>
      <c r="E23" s="193">
        <v>0.03</v>
      </c>
      <c r="F23" s="37"/>
    </row>
    <row r="24" spans="1:6" x14ac:dyDescent="0.2">
      <c r="A24" s="214">
        <v>50130</v>
      </c>
      <c r="B24" s="214" t="s">
        <v>374</v>
      </c>
      <c r="C24" s="215">
        <v>2.64</v>
      </c>
      <c r="D24" s="202"/>
      <c r="E24" s="193">
        <v>0.08</v>
      </c>
      <c r="F24" s="37"/>
    </row>
    <row r="25" spans="1:6" x14ac:dyDescent="0.2">
      <c r="A25" s="214">
        <v>50131</v>
      </c>
      <c r="B25" s="214" t="s">
        <v>375</v>
      </c>
      <c r="C25" s="215">
        <v>6.08</v>
      </c>
      <c r="D25" s="202"/>
      <c r="E25" s="193">
        <v>0.21</v>
      </c>
      <c r="F25" s="37"/>
    </row>
    <row r="26" spans="1:6" x14ac:dyDescent="0.2">
      <c r="A26" s="214">
        <v>50132</v>
      </c>
      <c r="B26" s="214" t="s">
        <v>376</v>
      </c>
      <c r="C26" s="215">
        <v>40.299999999999997</v>
      </c>
      <c r="D26" s="202"/>
      <c r="E26" s="193">
        <v>0.34399999999999997</v>
      </c>
      <c r="F26" s="37"/>
    </row>
    <row r="27" spans="1:6" x14ac:dyDescent="0.2">
      <c r="A27" s="214">
        <v>50134</v>
      </c>
      <c r="B27" s="214" t="s">
        <v>377</v>
      </c>
      <c r="C27" s="215">
        <v>1.3</v>
      </c>
      <c r="D27" s="202"/>
      <c r="E27" s="193">
        <v>0.02</v>
      </c>
      <c r="F27" s="37"/>
    </row>
    <row r="28" spans="1:6" x14ac:dyDescent="0.2">
      <c r="A28" s="214">
        <v>50135</v>
      </c>
      <c r="B28" s="214" t="s">
        <v>378</v>
      </c>
      <c r="C28" s="215">
        <v>1.8</v>
      </c>
      <c r="D28" s="202"/>
      <c r="E28" s="193">
        <v>0.03</v>
      </c>
      <c r="F28" s="37"/>
    </row>
    <row r="29" spans="1:6" x14ac:dyDescent="0.2">
      <c r="A29" s="214">
        <v>50136</v>
      </c>
      <c r="B29" s="214" t="s">
        <v>379</v>
      </c>
      <c r="C29" s="215">
        <v>3.59</v>
      </c>
      <c r="D29" s="202"/>
      <c r="E29" s="193">
        <v>0.06</v>
      </c>
      <c r="F29" s="37"/>
    </row>
    <row r="30" spans="1:6" x14ac:dyDescent="0.2">
      <c r="A30" s="214">
        <v>50137</v>
      </c>
      <c r="B30" s="214" t="s">
        <v>380</v>
      </c>
      <c r="C30" s="215">
        <v>8.8000000000000007</v>
      </c>
      <c r="D30" s="202"/>
      <c r="E30" s="193">
        <v>0.113</v>
      </c>
      <c r="F30" s="37"/>
    </row>
    <row r="31" spans="1:6" x14ac:dyDescent="0.2">
      <c r="A31" s="214">
        <v>50138</v>
      </c>
      <c r="B31" s="214" t="s">
        <v>381</v>
      </c>
      <c r="C31" s="215">
        <v>24.51</v>
      </c>
      <c r="D31" s="202"/>
      <c r="E31" s="193">
        <v>0.26900000000000002</v>
      </c>
      <c r="F31" s="37"/>
    </row>
    <row r="32" spans="1:6" x14ac:dyDescent="0.2">
      <c r="A32" s="214">
        <v>50604</v>
      </c>
      <c r="B32" s="214" t="s">
        <v>382</v>
      </c>
      <c r="C32" s="215">
        <v>7.93</v>
      </c>
      <c r="D32" s="202"/>
      <c r="E32" s="193">
        <v>0.16</v>
      </c>
      <c r="F32" s="37"/>
    </row>
    <row r="33" spans="1:6" x14ac:dyDescent="0.2">
      <c r="A33" s="214">
        <v>50605</v>
      </c>
      <c r="B33" s="214" t="s">
        <v>383</v>
      </c>
      <c r="C33" s="215">
        <v>21</v>
      </c>
      <c r="D33" s="202"/>
      <c r="E33" s="193">
        <v>0.31</v>
      </c>
      <c r="F33" s="37"/>
    </row>
    <row r="34" spans="1:6" x14ac:dyDescent="0.2">
      <c r="A34" s="214">
        <v>50606</v>
      </c>
      <c r="B34" s="214" t="s">
        <v>384</v>
      </c>
      <c r="C34" s="215">
        <v>19.170000000000002</v>
      </c>
      <c r="D34" s="202"/>
      <c r="E34" s="193">
        <v>0.35</v>
      </c>
      <c r="F34" s="37"/>
    </row>
    <row r="35" spans="1:6" x14ac:dyDescent="0.2">
      <c r="A35" s="214">
        <v>50607</v>
      </c>
      <c r="B35" s="214" t="s">
        <v>385</v>
      </c>
      <c r="C35" s="215">
        <v>12.36</v>
      </c>
      <c r="D35" s="202"/>
      <c r="E35" s="193">
        <v>0.24</v>
      </c>
      <c r="F35" s="37"/>
    </row>
    <row r="36" spans="1:6" x14ac:dyDescent="0.2">
      <c r="A36" s="214">
        <v>50609</v>
      </c>
      <c r="B36" s="214" t="s">
        <v>386</v>
      </c>
      <c r="C36" s="215">
        <v>2.4500000000000002</v>
      </c>
      <c r="D36" s="202"/>
      <c r="E36" s="193">
        <v>6.9000000000000006E-2</v>
      </c>
      <c r="F36" s="37"/>
    </row>
    <row r="37" spans="1:6" x14ac:dyDescent="0.2">
      <c r="A37" s="214">
        <v>50610</v>
      </c>
      <c r="B37" s="214" t="s">
        <v>387</v>
      </c>
      <c r="C37" s="215">
        <v>1.72</v>
      </c>
      <c r="D37" s="202"/>
      <c r="E37" s="193">
        <v>0.04</v>
      </c>
      <c r="F37" s="37"/>
    </row>
    <row r="38" spans="1:6" x14ac:dyDescent="0.2">
      <c r="A38" s="214">
        <v>50611</v>
      </c>
      <c r="B38" s="214" t="s">
        <v>388</v>
      </c>
      <c r="C38" s="215">
        <v>4.37</v>
      </c>
      <c r="D38" s="202"/>
      <c r="E38" s="193">
        <v>0.09</v>
      </c>
      <c r="F38" s="37"/>
    </row>
    <row r="39" spans="1:6" x14ac:dyDescent="0.2">
      <c r="A39" s="214">
        <v>50612</v>
      </c>
      <c r="B39" s="214" t="s">
        <v>389</v>
      </c>
      <c r="C39" s="215">
        <v>5.3</v>
      </c>
      <c r="D39" s="202"/>
      <c r="E39" s="193">
        <v>0.09</v>
      </c>
      <c r="F39" s="37"/>
    </row>
    <row r="40" spans="1:6" x14ac:dyDescent="0.2">
      <c r="A40" s="214">
        <v>50613</v>
      </c>
      <c r="B40" s="214" t="s">
        <v>390</v>
      </c>
      <c r="C40" s="215">
        <v>7.19</v>
      </c>
      <c r="D40" s="202"/>
      <c r="E40" s="193">
        <v>0.16</v>
      </c>
      <c r="F40" s="37"/>
    </row>
    <row r="41" spans="1:6" x14ac:dyDescent="0.2">
      <c r="A41" s="214">
        <v>50614</v>
      </c>
      <c r="B41" s="214" t="s">
        <v>391</v>
      </c>
      <c r="C41" s="215">
        <v>10.34</v>
      </c>
      <c r="D41" s="202"/>
      <c r="E41" s="193">
        <v>0.2</v>
      </c>
      <c r="F41" s="37"/>
    </row>
    <row r="42" spans="1:6" x14ac:dyDescent="0.2">
      <c r="A42" s="214">
        <v>50615</v>
      </c>
      <c r="B42" s="214" t="s">
        <v>392</v>
      </c>
      <c r="C42" s="215">
        <v>2.65</v>
      </c>
      <c r="D42" s="202"/>
      <c r="E42" s="193">
        <v>7.0000000000000007E-2</v>
      </c>
      <c r="F42" s="37"/>
    </row>
    <row r="43" spans="1:6" x14ac:dyDescent="0.2">
      <c r="A43" s="214">
        <v>50616</v>
      </c>
      <c r="B43" s="214" t="s">
        <v>1039</v>
      </c>
      <c r="C43" s="215">
        <v>4.59</v>
      </c>
      <c r="D43" s="202"/>
      <c r="E43" s="193">
        <v>0.11</v>
      </c>
      <c r="F43" s="37"/>
    </row>
    <row r="44" spans="1:6" x14ac:dyDescent="0.2">
      <c r="A44" s="214">
        <v>50617</v>
      </c>
      <c r="B44" s="214" t="s">
        <v>393</v>
      </c>
      <c r="C44" s="215">
        <v>10.67</v>
      </c>
      <c r="D44" s="202"/>
      <c r="E44" s="193">
        <v>0.23</v>
      </c>
      <c r="F44" s="37"/>
    </row>
    <row r="45" spans="1:6" x14ac:dyDescent="0.2">
      <c r="A45" s="214">
        <v>50618</v>
      </c>
      <c r="B45" s="214" t="s">
        <v>394</v>
      </c>
      <c r="C45" s="215">
        <v>5.12</v>
      </c>
      <c r="D45" s="202"/>
      <c r="E45" s="193">
        <v>0.11</v>
      </c>
      <c r="F45" s="37"/>
    </row>
    <row r="46" spans="1:6" x14ac:dyDescent="0.2">
      <c r="A46" s="214">
        <v>50619</v>
      </c>
      <c r="B46" s="214" t="s">
        <v>395</v>
      </c>
      <c r="C46" s="215">
        <v>11.58</v>
      </c>
      <c r="D46" s="202"/>
      <c r="E46" s="193">
        <v>0.25</v>
      </c>
      <c r="F46" s="37"/>
    </row>
    <row r="47" spans="1:6" x14ac:dyDescent="0.2">
      <c r="A47" s="214">
        <v>50620</v>
      </c>
      <c r="B47" s="214" t="s">
        <v>396</v>
      </c>
      <c r="C47" s="215">
        <v>7.9</v>
      </c>
      <c r="D47" s="202"/>
      <c r="E47" s="193">
        <v>0.15</v>
      </c>
      <c r="F47" s="37"/>
    </row>
    <row r="48" spans="1:6" x14ac:dyDescent="0.2">
      <c r="A48" s="214">
        <v>50621</v>
      </c>
      <c r="B48" s="214" t="s">
        <v>397</v>
      </c>
      <c r="C48" s="215">
        <v>17.5</v>
      </c>
      <c r="D48" s="202"/>
      <c r="E48" s="193">
        <v>0.43</v>
      </c>
      <c r="F48" s="37"/>
    </row>
    <row r="49" spans="1:6" x14ac:dyDescent="0.2">
      <c r="A49" s="214">
        <v>50622</v>
      </c>
      <c r="B49" s="214" t="s">
        <v>398</v>
      </c>
      <c r="C49" s="215">
        <v>16.399999999999999</v>
      </c>
      <c r="D49" s="202"/>
      <c r="E49" s="193">
        <v>0.25</v>
      </c>
      <c r="F49" s="37"/>
    </row>
    <row r="50" spans="1:6" x14ac:dyDescent="0.2">
      <c r="A50" s="214">
        <v>50702</v>
      </c>
      <c r="B50" s="214" t="s">
        <v>399</v>
      </c>
      <c r="C50" s="215">
        <v>10.52</v>
      </c>
      <c r="D50" s="202"/>
      <c r="E50" s="193">
        <v>0</v>
      </c>
      <c r="F50" s="37"/>
    </row>
    <row r="51" spans="1:6" x14ac:dyDescent="0.2">
      <c r="A51" s="214">
        <v>50703</v>
      </c>
      <c r="B51" s="214" t="s">
        <v>400</v>
      </c>
      <c r="C51" s="215">
        <v>5.29</v>
      </c>
      <c r="D51" s="202"/>
      <c r="E51" s="193">
        <v>0</v>
      </c>
      <c r="F51" s="37"/>
    </row>
    <row r="52" spans="1:6" x14ac:dyDescent="0.2">
      <c r="A52" s="214">
        <v>50704</v>
      </c>
      <c r="B52" s="214" t="s">
        <v>401</v>
      </c>
      <c r="C52" s="215">
        <v>15.44</v>
      </c>
      <c r="D52" s="202"/>
      <c r="E52" s="193">
        <v>0.77500000000000002</v>
      </c>
      <c r="F52" s="37"/>
    </row>
    <row r="53" spans="1:6" x14ac:dyDescent="0.2">
      <c r="A53" s="214">
        <v>50705</v>
      </c>
      <c r="B53" s="214" t="s">
        <v>402</v>
      </c>
      <c r="C53" s="215">
        <v>48.79</v>
      </c>
      <c r="D53" s="202"/>
      <c r="E53" s="193">
        <v>0.77500000000000002</v>
      </c>
      <c r="F53" s="37"/>
    </row>
    <row r="54" spans="1:6" x14ac:dyDescent="0.2">
      <c r="A54" s="214">
        <v>50706</v>
      </c>
      <c r="B54" s="214" t="s">
        <v>403</v>
      </c>
      <c r="C54" s="215">
        <v>60.38</v>
      </c>
      <c r="D54" s="202"/>
      <c r="E54" s="193">
        <v>0.77500000000000002</v>
      </c>
      <c r="F54" s="37"/>
    </row>
    <row r="55" spans="1:6" x14ac:dyDescent="0.2">
      <c r="A55" s="214">
        <v>50707</v>
      </c>
      <c r="B55" s="214" t="s">
        <v>404</v>
      </c>
      <c r="C55" s="215">
        <v>27.34</v>
      </c>
      <c r="D55" s="202"/>
      <c r="E55" s="193">
        <v>0.58099999999999996</v>
      </c>
      <c r="F55" s="37"/>
    </row>
    <row r="56" spans="1:6" x14ac:dyDescent="0.2">
      <c r="A56" s="214">
        <v>50708</v>
      </c>
      <c r="B56" s="214" t="s">
        <v>405</v>
      </c>
      <c r="C56" s="215">
        <v>33.450000000000003</v>
      </c>
      <c r="D56" s="202"/>
      <c r="E56" s="193">
        <v>0.66300000000000003</v>
      </c>
      <c r="F56" s="37"/>
    </row>
    <row r="57" spans="1:6" x14ac:dyDescent="0.2">
      <c r="A57" s="214">
        <v>50709</v>
      </c>
      <c r="B57" s="214" t="s">
        <v>406</v>
      </c>
      <c r="C57" s="215">
        <v>10.09</v>
      </c>
      <c r="D57" s="202"/>
      <c r="E57" s="193">
        <v>0.2</v>
      </c>
      <c r="F57" s="37"/>
    </row>
    <row r="58" spans="1:6" x14ac:dyDescent="0.2">
      <c r="A58" s="214">
        <v>50710</v>
      </c>
      <c r="B58" s="214" t="s">
        <v>407</v>
      </c>
      <c r="C58" s="215">
        <v>12.84</v>
      </c>
      <c r="D58" s="202"/>
      <c r="E58" s="193">
        <v>0.77500000000000002</v>
      </c>
      <c r="F58" s="37"/>
    </row>
    <row r="59" spans="1:6" x14ac:dyDescent="0.2">
      <c r="A59" s="214">
        <v>50711</v>
      </c>
      <c r="B59" s="214" t="s">
        <v>408</v>
      </c>
      <c r="C59" s="215">
        <v>13.04</v>
      </c>
      <c r="D59" s="202"/>
      <c r="E59" s="193">
        <v>0.3</v>
      </c>
      <c r="F59" s="37"/>
    </row>
    <row r="60" spans="1:6" x14ac:dyDescent="0.2">
      <c r="A60" s="214">
        <v>50712</v>
      </c>
      <c r="B60" s="214" t="s">
        <v>409</v>
      </c>
      <c r="C60" s="215">
        <v>5.03</v>
      </c>
      <c r="D60" s="202"/>
      <c r="E60" s="193">
        <v>0.11</v>
      </c>
      <c r="F60" s="37"/>
    </row>
    <row r="61" spans="1:6" x14ac:dyDescent="0.2">
      <c r="A61" s="214">
        <v>50713</v>
      </c>
      <c r="B61" s="214" t="s">
        <v>410</v>
      </c>
      <c r="C61" s="215">
        <v>6.9</v>
      </c>
      <c r="D61" s="202"/>
      <c r="E61" s="193">
        <v>0.15</v>
      </c>
      <c r="F61" s="37"/>
    </row>
    <row r="62" spans="1:6" x14ac:dyDescent="0.2">
      <c r="A62" s="214">
        <v>50714</v>
      </c>
      <c r="B62" s="214" t="s">
        <v>411</v>
      </c>
      <c r="C62" s="215">
        <v>5.87</v>
      </c>
      <c r="D62" s="202"/>
      <c r="E62" s="193">
        <v>0.18</v>
      </c>
      <c r="F62" s="37"/>
    </row>
    <row r="63" spans="1:6" x14ac:dyDescent="0.2">
      <c r="A63" s="214">
        <v>50715</v>
      </c>
      <c r="B63" s="214" t="s">
        <v>1040</v>
      </c>
      <c r="C63" s="215">
        <v>2.37</v>
      </c>
      <c r="D63" s="202"/>
      <c r="E63" s="193">
        <v>0.05</v>
      </c>
      <c r="F63" s="37"/>
    </row>
    <row r="64" spans="1:6" x14ac:dyDescent="0.2">
      <c r="A64" s="214">
        <v>50716</v>
      </c>
      <c r="B64" s="214" t="s">
        <v>1041</v>
      </c>
      <c r="C64" s="215">
        <v>3.28</v>
      </c>
      <c r="D64" s="202"/>
      <c r="E64" s="193">
        <v>0.08</v>
      </c>
      <c r="F64" s="37"/>
    </row>
    <row r="65" spans="1:6" x14ac:dyDescent="0.2">
      <c r="A65" s="214">
        <v>50717</v>
      </c>
      <c r="B65" s="214" t="s">
        <v>412</v>
      </c>
      <c r="C65" s="215">
        <v>1.7</v>
      </c>
      <c r="D65" s="202"/>
      <c r="E65" s="193">
        <v>0.03</v>
      </c>
      <c r="F65" s="37"/>
    </row>
    <row r="66" spans="1:6" x14ac:dyDescent="0.2">
      <c r="A66" s="214">
        <v>50750</v>
      </c>
      <c r="B66" s="214" t="s">
        <v>413</v>
      </c>
      <c r="C66" s="215">
        <v>14.32</v>
      </c>
      <c r="D66" s="202"/>
      <c r="E66" s="193">
        <v>0.62</v>
      </c>
      <c r="F66" s="37"/>
    </row>
    <row r="67" spans="1:6" x14ac:dyDescent="0.2">
      <c r="A67" s="214">
        <v>50810</v>
      </c>
      <c r="B67" s="214" t="s">
        <v>414</v>
      </c>
      <c r="C67" s="215">
        <v>3.31</v>
      </c>
      <c r="D67" s="202"/>
      <c r="E67" s="193">
        <v>0.08</v>
      </c>
      <c r="F67" s="37"/>
    </row>
    <row r="68" spans="1:6" x14ac:dyDescent="0.2">
      <c r="A68" s="214">
        <v>50811</v>
      </c>
      <c r="B68" s="214" t="s">
        <v>415</v>
      </c>
      <c r="C68" s="215">
        <v>7.23</v>
      </c>
      <c r="D68" s="202"/>
      <c r="E68" s="193">
        <v>0.08</v>
      </c>
      <c r="F68" s="37"/>
    </row>
    <row r="69" spans="1:6" x14ac:dyDescent="0.2">
      <c r="A69" s="214">
        <v>50812</v>
      </c>
      <c r="B69" s="214" t="s">
        <v>416</v>
      </c>
      <c r="C69" s="215">
        <v>9.2799999999999994</v>
      </c>
      <c r="D69" s="202"/>
      <c r="E69" s="193">
        <v>0.09</v>
      </c>
      <c r="F69" s="37"/>
    </row>
    <row r="70" spans="1:6" x14ac:dyDescent="0.2">
      <c r="A70" s="214">
        <v>50813</v>
      </c>
      <c r="B70" s="214" t="s">
        <v>417</v>
      </c>
      <c r="C70" s="215">
        <v>20.32</v>
      </c>
      <c r="D70" s="202"/>
      <c r="E70" s="193">
        <v>0.14000000000000001</v>
      </c>
      <c r="F70" s="37"/>
    </row>
    <row r="71" spans="1:6" x14ac:dyDescent="0.2">
      <c r="A71" s="214">
        <v>50860</v>
      </c>
      <c r="B71" s="214" t="s">
        <v>418</v>
      </c>
      <c r="C71" s="215">
        <v>4.12</v>
      </c>
      <c r="D71" s="202"/>
      <c r="E71" s="193">
        <v>8.7999999999999995E-2</v>
      </c>
      <c r="F71" s="37"/>
    </row>
    <row r="72" spans="1:6" x14ac:dyDescent="0.2">
      <c r="A72" s="214">
        <v>50861</v>
      </c>
      <c r="B72" s="214" t="s">
        <v>419</v>
      </c>
      <c r="C72" s="215">
        <v>3.01</v>
      </c>
      <c r="D72" s="202"/>
      <c r="E72" s="193">
        <v>6.3E-2</v>
      </c>
      <c r="F72" s="37"/>
    </row>
    <row r="73" spans="1:6" x14ac:dyDescent="0.2">
      <c r="A73" s="214">
        <v>50862</v>
      </c>
      <c r="B73" s="214" t="s">
        <v>420</v>
      </c>
      <c r="C73" s="215">
        <v>5.87</v>
      </c>
      <c r="D73" s="202"/>
      <c r="E73" s="193">
        <v>8.7999999999999995E-2</v>
      </c>
      <c r="F73" s="37"/>
    </row>
    <row r="74" spans="1:6" x14ac:dyDescent="0.2">
      <c r="A74" s="214">
        <v>50863</v>
      </c>
      <c r="B74" s="214" t="s">
        <v>421</v>
      </c>
      <c r="C74" s="215">
        <v>8.4600000000000009</v>
      </c>
      <c r="D74" s="202"/>
      <c r="E74" s="193">
        <v>0.18099999999999999</v>
      </c>
      <c r="F74" s="37"/>
    </row>
    <row r="75" spans="1:6" x14ac:dyDescent="0.2">
      <c r="A75" s="214">
        <v>50864</v>
      </c>
      <c r="B75" s="214" t="s">
        <v>422</v>
      </c>
      <c r="C75" s="215">
        <v>10.46</v>
      </c>
      <c r="D75" s="202"/>
      <c r="E75" s="193">
        <v>4.3999999999999997E-2</v>
      </c>
      <c r="F75" s="37"/>
    </row>
    <row r="76" spans="1:6" x14ac:dyDescent="0.2">
      <c r="A76" s="214">
        <v>50870</v>
      </c>
      <c r="B76" s="214" t="s">
        <v>423</v>
      </c>
      <c r="C76" s="215">
        <v>3.65</v>
      </c>
      <c r="D76" s="202"/>
      <c r="E76" s="193">
        <v>6.3E-2</v>
      </c>
      <c r="F76" s="37"/>
    </row>
    <row r="77" spans="1:6" x14ac:dyDescent="0.2">
      <c r="A77" s="214">
        <v>50871</v>
      </c>
      <c r="B77" s="214" t="s">
        <v>424</v>
      </c>
      <c r="C77" s="215">
        <v>7.94</v>
      </c>
      <c r="D77" s="202"/>
      <c r="E77" s="193">
        <v>6.3E-2</v>
      </c>
      <c r="F77" s="37"/>
    </row>
    <row r="78" spans="1:6" x14ac:dyDescent="0.2">
      <c r="A78" s="214">
        <v>50872</v>
      </c>
      <c r="B78" s="214" t="s">
        <v>425</v>
      </c>
      <c r="C78" s="215">
        <v>7.15</v>
      </c>
      <c r="D78" s="202"/>
      <c r="E78" s="193">
        <v>8.7999999999999995E-2</v>
      </c>
      <c r="F78" s="37"/>
    </row>
    <row r="79" spans="1:6" x14ac:dyDescent="0.2">
      <c r="A79" s="214">
        <v>50873</v>
      </c>
      <c r="B79" s="214" t="s">
        <v>426</v>
      </c>
      <c r="C79" s="192">
        <v>12.94</v>
      </c>
      <c r="D79" s="202"/>
      <c r="E79" s="193">
        <v>0.156</v>
      </c>
      <c r="F79" s="37"/>
    </row>
    <row r="80" spans="1:6" x14ac:dyDescent="0.2">
      <c r="A80" s="214">
        <v>50877</v>
      </c>
      <c r="B80" s="214" t="s">
        <v>427</v>
      </c>
      <c r="C80" s="192">
        <v>9.4</v>
      </c>
      <c r="D80" s="202"/>
      <c r="E80" s="193">
        <v>0.77500000000000002</v>
      </c>
      <c r="F80" s="37"/>
    </row>
    <row r="81" spans="1:6" x14ac:dyDescent="0.2">
      <c r="A81" s="214">
        <v>50878</v>
      </c>
      <c r="B81" s="214" t="s">
        <v>428</v>
      </c>
      <c r="C81" s="192">
        <v>18.89</v>
      </c>
      <c r="D81" s="202"/>
      <c r="E81" s="193">
        <v>0.76900000000000002</v>
      </c>
      <c r="F81" s="37"/>
    </row>
    <row r="82" spans="1:6" x14ac:dyDescent="0.2">
      <c r="A82" s="214">
        <v>50879</v>
      </c>
      <c r="B82" s="214" t="s">
        <v>429</v>
      </c>
      <c r="C82" s="192">
        <v>16.71</v>
      </c>
      <c r="D82" s="202"/>
      <c r="E82" s="193">
        <v>0.86899999999999999</v>
      </c>
      <c r="F82" s="37"/>
    </row>
    <row r="83" spans="1:6" x14ac:dyDescent="0.2">
      <c r="A83" s="214">
        <v>50880</v>
      </c>
      <c r="B83" s="214" t="s">
        <v>430</v>
      </c>
      <c r="C83" s="192">
        <v>22.79</v>
      </c>
      <c r="D83" s="202"/>
      <c r="E83" s="193">
        <v>0.60599999999999998</v>
      </c>
      <c r="F83" s="37"/>
    </row>
    <row r="84" spans="1:6" x14ac:dyDescent="0.2">
      <c r="A84" s="214">
        <v>50883</v>
      </c>
      <c r="B84" s="214" t="s">
        <v>431</v>
      </c>
      <c r="C84" s="192">
        <v>70.48</v>
      </c>
      <c r="D84" s="202"/>
      <c r="E84" s="193">
        <v>2.5249999999999999</v>
      </c>
      <c r="F84" s="37"/>
    </row>
    <row r="85" spans="1:6" x14ac:dyDescent="0.2">
      <c r="A85" s="214">
        <v>50885</v>
      </c>
      <c r="B85" s="214" t="s">
        <v>432</v>
      </c>
      <c r="C85" s="192">
        <v>91.04</v>
      </c>
      <c r="D85" s="202"/>
      <c r="E85" s="193">
        <v>3.3</v>
      </c>
      <c r="F85" s="37"/>
    </row>
    <row r="86" spans="1:6" x14ac:dyDescent="0.2">
      <c r="A86" s="214">
        <v>50910</v>
      </c>
      <c r="B86" s="214" t="s">
        <v>433</v>
      </c>
      <c r="C86" s="192">
        <v>6.44</v>
      </c>
      <c r="D86" s="202"/>
      <c r="E86" s="193">
        <v>0.17</v>
      </c>
      <c r="F86" s="37"/>
    </row>
    <row r="87" spans="1:6" x14ac:dyDescent="0.2">
      <c r="A87" s="214">
        <v>50911</v>
      </c>
      <c r="B87" s="214" t="s">
        <v>434</v>
      </c>
      <c r="C87" s="192">
        <v>10.27</v>
      </c>
      <c r="D87" s="202"/>
      <c r="E87" s="193">
        <v>0.22</v>
      </c>
      <c r="F87" s="37"/>
    </row>
    <row r="88" spans="1:6" x14ac:dyDescent="0.2">
      <c r="A88" s="214">
        <v>50912</v>
      </c>
      <c r="B88" s="214" t="s">
        <v>435</v>
      </c>
      <c r="C88" s="192">
        <v>13.83</v>
      </c>
      <c r="D88" s="202"/>
      <c r="E88" s="193">
        <v>0.43</v>
      </c>
      <c r="F88" s="37"/>
    </row>
    <row r="89" spans="1:6" x14ac:dyDescent="0.2">
      <c r="A89" s="214">
        <v>50913</v>
      </c>
      <c r="B89" s="214" t="s">
        <v>436</v>
      </c>
      <c r="C89" s="192">
        <v>18.2</v>
      </c>
      <c r="D89" s="202"/>
      <c r="E89" s="193">
        <v>0.53100000000000003</v>
      </c>
      <c r="F89" s="37"/>
    </row>
    <row r="90" spans="1:6" x14ac:dyDescent="0.2">
      <c r="A90" s="214">
        <v>50914</v>
      </c>
      <c r="B90" s="214" t="s">
        <v>437</v>
      </c>
      <c r="C90" s="192">
        <v>32.28</v>
      </c>
      <c r="D90" s="202"/>
      <c r="E90" s="193">
        <v>0.88800000000000001</v>
      </c>
      <c r="F90" s="37"/>
    </row>
    <row r="91" spans="1:6" x14ac:dyDescent="0.2">
      <c r="A91" s="214">
        <v>90120</v>
      </c>
      <c r="B91" s="214" t="s">
        <v>438</v>
      </c>
      <c r="C91" s="215">
        <v>12</v>
      </c>
      <c r="D91" s="202"/>
      <c r="E91" s="193">
        <v>0.47</v>
      </c>
      <c r="F91" s="37"/>
    </row>
    <row r="92" spans="1:6" x14ac:dyDescent="0.2">
      <c r="A92" s="214">
        <v>90220</v>
      </c>
      <c r="B92" s="214" t="s">
        <v>439</v>
      </c>
      <c r="C92" s="215">
        <v>12</v>
      </c>
      <c r="D92" s="202"/>
      <c r="E92" s="193">
        <v>0.48</v>
      </c>
      <c r="F92" s="37"/>
    </row>
    <row r="93" spans="1:6" x14ac:dyDescent="0.2">
      <c r="A93" s="195" t="s">
        <v>440</v>
      </c>
      <c r="B93" s="194" t="s">
        <v>441</v>
      </c>
      <c r="C93" s="192">
        <v>0</v>
      </c>
      <c r="D93" s="202"/>
      <c r="E93" s="193">
        <v>0</v>
      </c>
      <c r="F93" s="37"/>
    </row>
    <row r="94" spans="1:6" x14ac:dyDescent="0.2">
      <c r="A94" s="195" t="s">
        <v>442</v>
      </c>
      <c r="B94" s="194" t="s">
        <v>443</v>
      </c>
      <c r="C94" s="192">
        <v>45.41</v>
      </c>
      <c r="D94" s="202"/>
      <c r="E94" s="193">
        <v>0</v>
      </c>
      <c r="F94" s="37"/>
    </row>
    <row r="95" spans="1:6" x14ac:dyDescent="0.2">
      <c r="A95" s="195" t="s">
        <v>444</v>
      </c>
      <c r="B95" s="194" t="s">
        <v>445</v>
      </c>
      <c r="C95" s="192">
        <v>29.48</v>
      </c>
      <c r="D95" s="202"/>
      <c r="E95" s="193">
        <v>0</v>
      </c>
      <c r="F95" s="37"/>
    </row>
    <row r="96" spans="1:6" x14ac:dyDescent="0.2">
      <c r="A96" s="195" t="s">
        <v>446</v>
      </c>
      <c r="B96" s="194" t="s">
        <v>447</v>
      </c>
      <c r="C96" s="192">
        <v>21.04</v>
      </c>
      <c r="D96" s="202"/>
      <c r="E96" s="193">
        <v>0</v>
      </c>
      <c r="F96" s="37"/>
    </row>
    <row r="97" spans="1:6" x14ac:dyDescent="0.2">
      <c r="A97" s="195" t="s">
        <v>448</v>
      </c>
      <c r="B97" s="194" t="s">
        <v>449</v>
      </c>
      <c r="C97" s="192">
        <v>50.96</v>
      </c>
      <c r="D97" s="202"/>
      <c r="E97" s="193">
        <v>0</v>
      </c>
      <c r="F97" s="37"/>
    </row>
    <row r="98" spans="1:6" x14ac:dyDescent="0.2">
      <c r="A98" s="195" t="s">
        <v>450</v>
      </c>
      <c r="B98" s="194" t="s">
        <v>451</v>
      </c>
      <c r="C98" s="192">
        <v>18.43</v>
      </c>
      <c r="D98" s="202"/>
      <c r="E98" s="193">
        <v>0</v>
      </c>
      <c r="F98" s="37"/>
    </row>
    <row r="99" spans="1:6" x14ac:dyDescent="0.2">
      <c r="A99" s="195" t="s">
        <v>452</v>
      </c>
      <c r="B99" s="194" t="s">
        <v>453</v>
      </c>
      <c r="C99" s="192">
        <v>81.31</v>
      </c>
      <c r="D99" s="202"/>
      <c r="E99" s="193">
        <v>0</v>
      </c>
      <c r="F99" s="37"/>
    </row>
    <row r="100" spans="1:6" x14ac:dyDescent="0.2">
      <c r="A100" s="195" t="s">
        <v>454</v>
      </c>
      <c r="B100" s="194" t="s">
        <v>455</v>
      </c>
      <c r="C100" s="192">
        <v>199.64</v>
      </c>
      <c r="D100" s="202"/>
      <c r="E100" s="193">
        <v>0</v>
      </c>
      <c r="F100" s="37"/>
    </row>
    <row r="101" spans="1:6" x14ac:dyDescent="0.2">
      <c r="A101" s="195" t="s">
        <v>456</v>
      </c>
      <c r="B101" s="194" t="s">
        <v>457</v>
      </c>
      <c r="C101" s="192">
        <v>237.83</v>
      </c>
      <c r="D101" s="202"/>
      <c r="E101" s="193">
        <v>0</v>
      </c>
      <c r="F101" s="37"/>
    </row>
    <row r="102" spans="1:6" x14ac:dyDescent="0.2">
      <c r="A102" s="195" t="s">
        <v>458</v>
      </c>
      <c r="B102" s="194" t="s">
        <v>459</v>
      </c>
      <c r="C102" s="192">
        <v>208.43</v>
      </c>
      <c r="D102" s="202"/>
      <c r="E102" s="193">
        <v>0</v>
      </c>
      <c r="F102" s="37"/>
    </row>
    <row r="103" spans="1:6" x14ac:dyDescent="0.2">
      <c r="A103" s="195" t="s">
        <v>460</v>
      </c>
      <c r="B103" s="194" t="s">
        <v>461</v>
      </c>
      <c r="C103" s="192">
        <v>348.68</v>
      </c>
      <c r="D103" s="202"/>
      <c r="E103" s="193">
        <v>0</v>
      </c>
      <c r="F103" s="37"/>
    </row>
    <row r="104" spans="1:6" x14ac:dyDescent="0.2">
      <c r="A104" s="195" t="s">
        <v>462</v>
      </c>
      <c r="B104" s="194" t="s">
        <v>463</v>
      </c>
      <c r="C104" s="192">
        <v>423.68</v>
      </c>
      <c r="D104" s="202"/>
      <c r="E104" s="193">
        <v>0</v>
      </c>
      <c r="F104" s="37"/>
    </row>
    <row r="105" spans="1:6" x14ac:dyDescent="0.2">
      <c r="A105" s="195" t="s">
        <v>464</v>
      </c>
      <c r="B105" s="194" t="s">
        <v>465</v>
      </c>
      <c r="C105" s="192">
        <v>380.1</v>
      </c>
      <c r="D105" s="202"/>
      <c r="E105" s="193">
        <v>0</v>
      </c>
      <c r="F105" s="37"/>
    </row>
    <row r="106" spans="1:6" x14ac:dyDescent="0.2">
      <c r="A106" s="195" t="s">
        <v>466</v>
      </c>
      <c r="B106" s="194" t="s">
        <v>467</v>
      </c>
      <c r="C106" s="192">
        <v>561.75</v>
      </c>
      <c r="D106" s="202"/>
      <c r="E106" s="193">
        <v>0</v>
      </c>
      <c r="F106" s="37"/>
    </row>
    <row r="107" spans="1:6" x14ac:dyDescent="0.2">
      <c r="A107" s="195" t="s">
        <v>468</v>
      </c>
      <c r="B107" s="194" t="s">
        <v>469</v>
      </c>
      <c r="C107" s="192">
        <v>600.6</v>
      </c>
      <c r="D107" s="202"/>
      <c r="E107" s="193">
        <v>0</v>
      </c>
      <c r="F107" s="37"/>
    </row>
    <row r="108" spans="1:6" x14ac:dyDescent="0.2">
      <c r="A108" s="214" t="s">
        <v>470</v>
      </c>
      <c r="B108" s="214" t="s">
        <v>471</v>
      </c>
      <c r="C108" s="215">
        <v>42.05</v>
      </c>
      <c r="D108" s="202"/>
      <c r="E108" s="193">
        <v>0.2</v>
      </c>
      <c r="F108" s="37"/>
    </row>
    <row r="109" spans="1:6" x14ac:dyDescent="0.2">
      <c r="A109" s="214" t="s">
        <v>472</v>
      </c>
      <c r="B109" s="214" t="s">
        <v>473</v>
      </c>
      <c r="C109" s="215">
        <v>60.07</v>
      </c>
      <c r="D109" s="202"/>
      <c r="E109" s="193">
        <v>0.2</v>
      </c>
      <c r="F109" s="37"/>
    </row>
    <row r="110" spans="1:6" x14ac:dyDescent="0.2">
      <c r="A110" s="214" t="s">
        <v>474</v>
      </c>
      <c r="B110" s="214" t="s">
        <v>475</v>
      </c>
      <c r="C110" s="215">
        <v>78.099999999999994</v>
      </c>
      <c r="D110" s="202"/>
      <c r="E110" s="193">
        <v>0.25</v>
      </c>
      <c r="F110" s="37"/>
    </row>
    <row r="111" spans="1:6" x14ac:dyDescent="0.2">
      <c r="A111" s="214" t="s">
        <v>476</v>
      </c>
      <c r="B111" s="214" t="s">
        <v>477</v>
      </c>
      <c r="C111" s="215">
        <v>120.16</v>
      </c>
      <c r="D111" s="202"/>
      <c r="E111" s="193">
        <v>0.33</v>
      </c>
      <c r="F111" s="37"/>
    </row>
    <row r="112" spans="1:6" x14ac:dyDescent="0.2">
      <c r="A112" s="214" t="s">
        <v>478</v>
      </c>
      <c r="B112" s="214" t="s">
        <v>1042</v>
      </c>
      <c r="C112" s="215">
        <v>360.51</v>
      </c>
      <c r="D112" s="202"/>
      <c r="E112" s="193">
        <v>0.4</v>
      </c>
      <c r="F112" s="37"/>
    </row>
    <row r="113" spans="1:6" x14ac:dyDescent="0.2">
      <c r="A113" s="214" t="s">
        <v>479</v>
      </c>
      <c r="B113" s="214" t="s">
        <v>480</v>
      </c>
      <c r="C113" s="215">
        <v>24.02</v>
      </c>
      <c r="D113" s="202"/>
      <c r="E113" s="193">
        <v>1.03</v>
      </c>
      <c r="F113" s="37"/>
    </row>
    <row r="114" spans="1:6" x14ac:dyDescent="0.2">
      <c r="A114" s="214" t="s">
        <v>481</v>
      </c>
      <c r="B114" s="214"/>
      <c r="C114" s="215">
        <v>60.07</v>
      </c>
      <c r="D114" s="202"/>
      <c r="E114" s="193">
        <v>1.21</v>
      </c>
      <c r="F114" s="37"/>
    </row>
    <row r="115" spans="1:6" x14ac:dyDescent="0.2">
      <c r="A115" s="214" t="s">
        <v>482</v>
      </c>
      <c r="B115" s="214" t="s">
        <v>483</v>
      </c>
      <c r="C115" s="215">
        <v>1.8</v>
      </c>
      <c r="D115" s="202"/>
      <c r="E115" s="193">
        <v>0</v>
      </c>
      <c r="F115" s="37"/>
    </row>
    <row r="116" spans="1:6" x14ac:dyDescent="0.2">
      <c r="A116" s="214" t="s">
        <v>484</v>
      </c>
      <c r="B116" s="214" t="s">
        <v>485</v>
      </c>
      <c r="C116" s="215">
        <v>1.8</v>
      </c>
      <c r="D116" s="202"/>
      <c r="E116" s="193">
        <v>0</v>
      </c>
      <c r="F116" s="37"/>
    </row>
    <row r="117" spans="1:6" x14ac:dyDescent="0.2">
      <c r="A117" s="214" t="s">
        <v>486</v>
      </c>
      <c r="B117" s="214" t="s">
        <v>487</v>
      </c>
      <c r="C117" s="215">
        <v>1.8</v>
      </c>
      <c r="D117" s="202"/>
      <c r="E117" s="193">
        <v>0</v>
      </c>
      <c r="F117" s="37"/>
    </row>
    <row r="118" spans="1:6" x14ac:dyDescent="0.2">
      <c r="A118" s="214" t="s">
        <v>488</v>
      </c>
      <c r="B118" s="214" t="s">
        <v>1043</v>
      </c>
      <c r="C118" s="215">
        <v>1.8</v>
      </c>
      <c r="D118" s="202"/>
      <c r="E118" s="193">
        <v>0</v>
      </c>
      <c r="F118" s="37"/>
    </row>
    <row r="119" spans="1:6" x14ac:dyDescent="0.2">
      <c r="A119" s="214" t="s">
        <v>489</v>
      </c>
      <c r="B119" s="214" t="s">
        <v>490</v>
      </c>
      <c r="C119" s="215">
        <v>1.8</v>
      </c>
      <c r="D119" s="202"/>
      <c r="E119" s="193">
        <v>0</v>
      </c>
      <c r="F119" s="37"/>
    </row>
    <row r="120" spans="1:6" x14ac:dyDescent="0.2">
      <c r="A120" s="214" t="s">
        <v>491</v>
      </c>
      <c r="B120" s="214" t="s">
        <v>492</v>
      </c>
      <c r="C120" s="215">
        <v>27.55</v>
      </c>
      <c r="D120" s="202"/>
      <c r="E120" s="193">
        <v>1.6</v>
      </c>
      <c r="F120" s="37"/>
    </row>
    <row r="121" spans="1:6" x14ac:dyDescent="0.2">
      <c r="A121" s="214" t="s">
        <v>493</v>
      </c>
      <c r="B121" s="214" t="s">
        <v>494</v>
      </c>
      <c r="C121" s="215">
        <v>60.07</v>
      </c>
      <c r="D121" s="202"/>
      <c r="E121" s="193">
        <v>1.61</v>
      </c>
      <c r="F121" s="37"/>
    </row>
    <row r="122" spans="1:6" x14ac:dyDescent="0.2">
      <c r="A122" s="214" t="s">
        <v>495</v>
      </c>
      <c r="B122" s="214" t="s">
        <v>1044</v>
      </c>
      <c r="C122" s="215">
        <v>120.16</v>
      </c>
      <c r="D122" s="202"/>
      <c r="E122" s="193">
        <v>1.5</v>
      </c>
      <c r="F122" s="37"/>
    </row>
    <row r="123" spans="1:6" x14ac:dyDescent="0.2">
      <c r="A123" s="214" t="s">
        <v>496</v>
      </c>
      <c r="B123" s="214" t="s">
        <v>1045</v>
      </c>
      <c r="C123" s="215">
        <v>27.55</v>
      </c>
      <c r="D123" s="202"/>
      <c r="E123" s="193" t="s">
        <v>497</v>
      </c>
      <c r="F123" s="37"/>
    </row>
    <row r="124" spans="1:6" x14ac:dyDescent="0.2">
      <c r="A124" s="214" t="s">
        <v>498</v>
      </c>
      <c r="B124" s="214" t="s">
        <v>499</v>
      </c>
      <c r="C124" s="215">
        <v>24.24</v>
      </c>
      <c r="D124" s="202"/>
      <c r="E124" s="193">
        <v>1.1299999999999999</v>
      </c>
      <c r="F124" s="37"/>
    </row>
    <row r="125" spans="1:6" x14ac:dyDescent="0.2">
      <c r="A125" s="214" t="s">
        <v>500</v>
      </c>
      <c r="B125" s="214" t="s">
        <v>501</v>
      </c>
      <c r="C125" s="215">
        <v>28.65</v>
      </c>
      <c r="D125" s="202"/>
      <c r="E125" s="193">
        <v>0.8</v>
      </c>
      <c r="F125" s="37"/>
    </row>
    <row r="126" spans="1:6" x14ac:dyDescent="0.2">
      <c r="A126" s="214" t="s">
        <v>502</v>
      </c>
      <c r="B126" s="214" t="s">
        <v>503</v>
      </c>
      <c r="C126" s="215">
        <v>28.65</v>
      </c>
      <c r="D126" s="202"/>
      <c r="E126" s="193">
        <v>0.6</v>
      </c>
      <c r="F126" s="37"/>
    </row>
    <row r="127" spans="1:6" x14ac:dyDescent="0.2">
      <c r="A127" s="214" t="s">
        <v>504</v>
      </c>
      <c r="B127" s="214" t="s">
        <v>1046</v>
      </c>
      <c r="C127" s="215">
        <v>84.88</v>
      </c>
      <c r="D127" s="202"/>
      <c r="E127" s="193">
        <v>3.14</v>
      </c>
      <c r="F127" s="37"/>
    </row>
    <row r="128" spans="1:6" x14ac:dyDescent="0.2">
      <c r="A128" s="214" t="s">
        <v>505</v>
      </c>
      <c r="B128" s="214" t="s">
        <v>1047</v>
      </c>
      <c r="C128" s="215">
        <v>97.01</v>
      </c>
      <c r="D128" s="202"/>
      <c r="E128" s="193">
        <v>4.0999999999999996</v>
      </c>
      <c r="F128" s="37"/>
    </row>
    <row r="129" spans="1:6" x14ac:dyDescent="0.2">
      <c r="A129" s="214" t="s">
        <v>506</v>
      </c>
      <c r="B129" s="214" t="s">
        <v>1048</v>
      </c>
      <c r="C129" s="215">
        <v>109.14</v>
      </c>
      <c r="D129" s="202"/>
      <c r="E129" s="193">
        <v>5.09</v>
      </c>
      <c r="F129" s="37"/>
    </row>
    <row r="130" spans="1:6" x14ac:dyDescent="0.2">
      <c r="A130" s="214" t="s">
        <v>507</v>
      </c>
      <c r="B130" s="214" t="s">
        <v>508</v>
      </c>
      <c r="C130" s="215">
        <v>48.5</v>
      </c>
      <c r="D130" s="202"/>
      <c r="E130" s="193">
        <v>1.8</v>
      </c>
      <c r="F130" s="37"/>
    </row>
    <row r="131" spans="1:6" x14ac:dyDescent="0.2">
      <c r="A131" s="214" t="s">
        <v>509</v>
      </c>
      <c r="B131" s="214" t="s">
        <v>510</v>
      </c>
      <c r="C131" s="215">
        <v>60.63</v>
      </c>
      <c r="D131" s="202"/>
      <c r="E131" s="193">
        <v>2.2400000000000002</v>
      </c>
      <c r="F131" s="37"/>
    </row>
    <row r="132" spans="1:6" x14ac:dyDescent="0.2">
      <c r="A132" s="214" t="s">
        <v>511</v>
      </c>
      <c r="B132" s="214" t="s">
        <v>512</v>
      </c>
      <c r="C132" s="215">
        <v>72.75</v>
      </c>
      <c r="D132" s="202"/>
      <c r="E132" s="193">
        <v>1.1200000000000001</v>
      </c>
      <c r="F132" s="37"/>
    </row>
    <row r="133" spans="1:6" x14ac:dyDescent="0.2">
      <c r="A133" s="214" t="s">
        <v>513</v>
      </c>
      <c r="B133" s="214" t="s">
        <v>514</v>
      </c>
      <c r="C133" s="215">
        <v>84.88</v>
      </c>
      <c r="D133" s="202"/>
      <c r="E133" s="193">
        <v>2.16</v>
      </c>
      <c r="F133" s="37"/>
    </row>
    <row r="134" spans="1:6" x14ac:dyDescent="0.2">
      <c r="A134" s="214" t="s">
        <v>515</v>
      </c>
      <c r="B134" s="214" t="s">
        <v>1049</v>
      </c>
      <c r="C134" s="215">
        <v>44.86</v>
      </c>
      <c r="D134" s="202"/>
      <c r="E134" s="193">
        <v>1.6</v>
      </c>
      <c r="F134" s="37"/>
    </row>
    <row r="135" spans="1:6" x14ac:dyDescent="0.2">
      <c r="A135" s="214" t="s">
        <v>516</v>
      </c>
      <c r="B135" s="214" t="s">
        <v>517</v>
      </c>
      <c r="C135" s="215">
        <v>72.75</v>
      </c>
      <c r="D135" s="202"/>
      <c r="E135" s="193">
        <v>3.1</v>
      </c>
      <c r="F135" s="37"/>
    </row>
    <row r="136" spans="1:6" x14ac:dyDescent="0.2">
      <c r="A136" s="214" t="s">
        <v>518</v>
      </c>
      <c r="B136" s="214" t="s">
        <v>519</v>
      </c>
      <c r="C136" s="215">
        <v>84.88</v>
      </c>
      <c r="D136" s="202"/>
      <c r="E136" s="193">
        <v>4.09</v>
      </c>
      <c r="F136" s="37"/>
    </row>
    <row r="137" spans="1:6" x14ac:dyDescent="0.2">
      <c r="A137" s="214" t="s">
        <v>520</v>
      </c>
      <c r="B137" s="214" t="s">
        <v>521</v>
      </c>
      <c r="C137" s="215">
        <v>97.01</v>
      </c>
      <c r="D137" s="202"/>
      <c r="E137" s="193">
        <v>5.14</v>
      </c>
      <c r="F137" s="37"/>
    </row>
    <row r="138" spans="1:6" x14ac:dyDescent="0.2">
      <c r="A138" s="214" t="s">
        <v>522</v>
      </c>
      <c r="B138" s="214" t="s">
        <v>523</v>
      </c>
      <c r="C138" s="215">
        <v>84.88</v>
      </c>
      <c r="D138" s="202"/>
      <c r="E138" s="193">
        <v>3</v>
      </c>
      <c r="F138" s="37"/>
    </row>
    <row r="139" spans="1:6" x14ac:dyDescent="0.2">
      <c r="A139" s="214" t="s">
        <v>524</v>
      </c>
      <c r="B139" s="214" t="s">
        <v>525</v>
      </c>
      <c r="C139" s="215">
        <v>97.01</v>
      </c>
      <c r="D139" s="202"/>
      <c r="E139" s="193">
        <v>4.0999999999999996</v>
      </c>
      <c r="F139" s="37"/>
    </row>
    <row r="140" spans="1:6" x14ac:dyDescent="0.2">
      <c r="A140" s="214" t="s">
        <v>526</v>
      </c>
      <c r="B140" s="214" t="s">
        <v>527</v>
      </c>
      <c r="C140" s="215">
        <v>109.14</v>
      </c>
      <c r="D140" s="202"/>
      <c r="E140" s="193">
        <v>5.0999999999999996</v>
      </c>
      <c r="F140" s="37"/>
    </row>
    <row r="141" spans="1:6" x14ac:dyDescent="0.2">
      <c r="A141" s="214" t="s">
        <v>528</v>
      </c>
      <c r="B141" s="214" t="s">
        <v>1050</v>
      </c>
      <c r="C141" s="215">
        <v>12</v>
      </c>
      <c r="D141" s="202"/>
      <c r="E141" s="193">
        <v>0.05</v>
      </c>
      <c r="F141" s="37"/>
    </row>
    <row r="142" spans="1:6" x14ac:dyDescent="0.2">
      <c r="A142" s="214" t="s">
        <v>529</v>
      </c>
      <c r="B142" s="214" t="s">
        <v>530</v>
      </c>
      <c r="C142" s="215">
        <v>10.8</v>
      </c>
      <c r="D142" s="202"/>
      <c r="E142" s="193">
        <v>0.15</v>
      </c>
      <c r="F142" s="37"/>
    </row>
    <row r="143" spans="1:6" x14ac:dyDescent="0.2">
      <c r="A143" s="214" t="s">
        <v>531</v>
      </c>
      <c r="B143" s="214" t="s">
        <v>532</v>
      </c>
      <c r="C143" s="215">
        <v>10.8</v>
      </c>
      <c r="D143" s="202"/>
      <c r="E143" s="193">
        <v>0.05</v>
      </c>
      <c r="F143" s="37"/>
    </row>
    <row r="144" spans="1:6" x14ac:dyDescent="0.2">
      <c r="A144" s="214" t="s">
        <v>533</v>
      </c>
      <c r="B144" s="214" t="s">
        <v>534</v>
      </c>
      <c r="C144" s="215">
        <v>6.35</v>
      </c>
      <c r="D144" s="202"/>
      <c r="E144" s="193">
        <v>0.04</v>
      </c>
      <c r="F144" s="37"/>
    </row>
    <row r="145" spans="1:6" x14ac:dyDescent="0.2">
      <c r="A145" s="214" t="s">
        <v>535</v>
      </c>
      <c r="B145" s="214" t="s">
        <v>536</v>
      </c>
      <c r="C145" s="215">
        <v>10.8</v>
      </c>
      <c r="D145" s="202"/>
      <c r="E145" s="193">
        <v>0.02</v>
      </c>
      <c r="F145" s="37"/>
    </row>
    <row r="146" spans="1:6" x14ac:dyDescent="0.2">
      <c r="A146" s="214" t="s">
        <v>537</v>
      </c>
      <c r="B146" s="214" t="s">
        <v>538</v>
      </c>
      <c r="C146" s="215">
        <v>9.09</v>
      </c>
      <c r="D146" s="202"/>
      <c r="E146" s="193">
        <v>0.09</v>
      </c>
      <c r="F146" s="37"/>
    </row>
    <row r="147" spans="1:6" x14ac:dyDescent="0.2">
      <c r="A147" s="214" t="s">
        <v>539</v>
      </c>
      <c r="B147" s="214" t="s">
        <v>540</v>
      </c>
      <c r="C147" s="215">
        <v>12</v>
      </c>
      <c r="D147" s="202"/>
      <c r="E147" s="193">
        <v>0.25</v>
      </c>
      <c r="F147" s="37"/>
    </row>
    <row r="148" spans="1:6" x14ac:dyDescent="0.2">
      <c r="A148" s="214" t="s">
        <v>541</v>
      </c>
      <c r="B148" s="214" t="s">
        <v>542</v>
      </c>
      <c r="C148" s="215">
        <v>12</v>
      </c>
      <c r="D148" s="202"/>
      <c r="E148" s="193">
        <v>0.25</v>
      </c>
      <c r="F148" s="37"/>
    </row>
    <row r="149" spans="1:6" x14ac:dyDescent="0.2">
      <c r="A149" s="214" t="s">
        <v>543</v>
      </c>
      <c r="B149" s="214" t="s">
        <v>544</v>
      </c>
      <c r="C149" s="215">
        <v>12</v>
      </c>
      <c r="D149" s="202"/>
      <c r="E149" s="193">
        <v>0.05</v>
      </c>
      <c r="F149" s="37"/>
    </row>
    <row r="150" spans="1:6" x14ac:dyDescent="0.2">
      <c r="A150" s="214" t="s">
        <v>545</v>
      </c>
      <c r="B150" s="214" t="s">
        <v>1051</v>
      </c>
      <c r="C150" s="215">
        <v>12</v>
      </c>
      <c r="D150" s="202"/>
      <c r="E150" s="193">
        <v>0.15</v>
      </c>
      <c r="F150" s="37"/>
    </row>
    <row r="151" spans="1:6" x14ac:dyDescent="0.2">
      <c r="A151" s="214" t="s">
        <v>546</v>
      </c>
      <c r="B151" s="214" t="s">
        <v>1052</v>
      </c>
      <c r="C151" s="215">
        <v>48.06</v>
      </c>
      <c r="D151" s="202"/>
      <c r="E151" s="193">
        <v>0</v>
      </c>
      <c r="F151" s="37"/>
    </row>
    <row r="152" spans="1:6" x14ac:dyDescent="0.2">
      <c r="A152" s="214" t="s">
        <v>547</v>
      </c>
      <c r="B152" s="214" t="s">
        <v>1053</v>
      </c>
      <c r="C152" s="215">
        <v>84.11</v>
      </c>
      <c r="D152" s="202"/>
      <c r="E152" s="193">
        <v>0</v>
      </c>
      <c r="F152" s="37"/>
    </row>
    <row r="153" spans="1:6" x14ac:dyDescent="0.2">
      <c r="A153" s="214" t="s">
        <v>548</v>
      </c>
      <c r="B153" s="214" t="s">
        <v>549</v>
      </c>
      <c r="C153" s="215">
        <v>176.39</v>
      </c>
      <c r="D153" s="202"/>
      <c r="E153" s="193">
        <v>5</v>
      </c>
      <c r="F153" s="37"/>
    </row>
    <row r="154" spans="1:6" x14ac:dyDescent="0.2">
      <c r="A154" s="214" t="s">
        <v>550</v>
      </c>
      <c r="B154" s="214" t="s">
        <v>551</v>
      </c>
      <c r="C154" s="215">
        <v>220.49</v>
      </c>
      <c r="D154" s="202"/>
      <c r="E154" s="193">
        <v>5</v>
      </c>
      <c r="F154" s="37"/>
    </row>
    <row r="155" spans="1:6" x14ac:dyDescent="0.2">
      <c r="A155" s="214" t="s">
        <v>552</v>
      </c>
      <c r="B155" s="214" t="s">
        <v>553</v>
      </c>
      <c r="C155" s="215">
        <v>9.84</v>
      </c>
      <c r="D155" s="202"/>
      <c r="E155" s="193">
        <v>0.27</v>
      </c>
      <c r="F155" s="37"/>
    </row>
    <row r="156" spans="1:6" x14ac:dyDescent="0.2">
      <c r="A156" s="214" t="s">
        <v>554</v>
      </c>
      <c r="B156" s="214" t="s">
        <v>555</v>
      </c>
      <c r="C156" s="215">
        <v>10.8</v>
      </c>
      <c r="D156" s="202"/>
      <c r="E156" s="193">
        <v>0.43099999999999999</v>
      </c>
      <c r="F156" s="37"/>
    </row>
    <row r="157" spans="1:6" x14ac:dyDescent="0.2">
      <c r="A157" s="214" t="s">
        <v>556</v>
      </c>
      <c r="B157" s="214" t="s">
        <v>557</v>
      </c>
      <c r="C157" s="215">
        <v>10.8</v>
      </c>
      <c r="D157" s="202"/>
      <c r="E157" s="193">
        <v>0.47</v>
      </c>
      <c r="F157" s="37"/>
    </row>
    <row r="158" spans="1:6" x14ac:dyDescent="0.2">
      <c r="A158" s="214" t="s">
        <v>558</v>
      </c>
      <c r="B158" s="214" t="s">
        <v>559</v>
      </c>
      <c r="C158" s="215">
        <v>12</v>
      </c>
      <c r="D158" s="202"/>
      <c r="E158" s="193">
        <v>0.79</v>
      </c>
      <c r="F158" s="37"/>
    </row>
    <row r="159" spans="1:6" x14ac:dyDescent="0.2">
      <c r="A159" s="214" t="s">
        <v>560</v>
      </c>
      <c r="B159" s="214" t="s">
        <v>561</v>
      </c>
      <c r="C159" s="215">
        <v>13.21</v>
      </c>
      <c r="D159" s="202"/>
      <c r="E159" s="193">
        <v>0.72</v>
      </c>
      <c r="F159" s="37"/>
    </row>
    <row r="160" spans="1:6" x14ac:dyDescent="0.2">
      <c r="A160" s="214" t="s">
        <v>562</v>
      </c>
      <c r="B160" s="214" t="s">
        <v>563</v>
      </c>
      <c r="C160" s="215">
        <v>18.02</v>
      </c>
      <c r="D160" s="202"/>
      <c r="E160" s="193">
        <v>1.1000000000000001</v>
      </c>
      <c r="F160" s="37"/>
    </row>
    <row r="161" spans="1:6" x14ac:dyDescent="0.2">
      <c r="A161" s="214" t="s">
        <v>564</v>
      </c>
      <c r="B161" s="214" t="s">
        <v>565</v>
      </c>
      <c r="C161" s="215">
        <v>19.22</v>
      </c>
      <c r="D161" s="202"/>
      <c r="E161" s="193">
        <v>1.1060000000000001</v>
      </c>
      <c r="F161" s="37"/>
    </row>
    <row r="162" spans="1:6" x14ac:dyDescent="0.2">
      <c r="A162" s="214" t="s">
        <v>566</v>
      </c>
      <c r="B162" s="214" t="s">
        <v>567</v>
      </c>
      <c r="C162" s="215">
        <v>42.05</v>
      </c>
      <c r="D162" s="202"/>
      <c r="E162" s="193">
        <v>2.39</v>
      </c>
      <c r="F162" s="37"/>
    </row>
    <row r="163" spans="1:6" x14ac:dyDescent="0.2">
      <c r="A163" s="214" t="s">
        <v>568</v>
      </c>
      <c r="B163" s="214" t="s">
        <v>569</v>
      </c>
      <c r="C163" s="215">
        <v>54.06</v>
      </c>
      <c r="D163" s="202"/>
      <c r="E163" s="193">
        <v>3.44</v>
      </c>
      <c r="F163" s="37"/>
    </row>
    <row r="164" spans="1:6" x14ac:dyDescent="0.2">
      <c r="A164" s="214" t="s">
        <v>570</v>
      </c>
      <c r="B164" s="214" t="s">
        <v>571</v>
      </c>
      <c r="C164" s="215">
        <v>192.27</v>
      </c>
      <c r="D164" s="202"/>
      <c r="E164" s="193">
        <v>10.5</v>
      </c>
      <c r="F164" s="37"/>
    </row>
    <row r="165" spans="1:6" x14ac:dyDescent="0.2">
      <c r="A165" s="214" t="s">
        <v>572</v>
      </c>
      <c r="B165" s="214" t="s">
        <v>573</v>
      </c>
      <c r="C165" s="215">
        <v>9.02</v>
      </c>
      <c r="D165" s="202"/>
      <c r="E165" s="193">
        <v>0.3</v>
      </c>
      <c r="F165" s="37"/>
    </row>
    <row r="166" spans="1:6" x14ac:dyDescent="0.2">
      <c r="A166" s="214" t="s">
        <v>574</v>
      </c>
      <c r="B166" s="214" t="s">
        <v>575</v>
      </c>
      <c r="C166" s="215">
        <v>9.02</v>
      </c>
      <c r="D166" s="202"/>
      <c r="E166" s="193">
        <v>0.34399999999999997</v>
      </c>
      <c r="F166" s="37"/>
    </row>
    <row r="167" spans="1:6" x14ac:dyDescent="0.2">
      <c r="A167" s="214" t="s">
        <v>576</v>
      </c>
      <c r="B167" s="214" t="s">
        <v>577</v>
      </c>
      <c r="C167" s="215">
        <v>1.0900000000000001</v>
      </c>
      <c r="D167" s="202"/>
      <c r="E167" s="193">
        <v>0.05</v>
      </c>
      <c r="F167" s="37"/>
    </row>
    <row r="168" spans="1:6" x14ac:dyDescent="0.2">
      <c r="A168" s="214" t="s">
        <v>578</v>
      </c>
      <c r="B168" s="214" t="s">
        <v>579</v>
      </c>
      <c r="C168" s="215">
        <v>1.0900000000000001</v>
      </c>
      <c r="D168" s="202"/>
      <c r="E168" s="193">
        <v>0.05</v>
      </c>
      <c r="F168" s="37"/>
    </row>
    <row r="169" spans="1:6" x14ac:dyDescent="0.2">
      <c r="A169" s="214" t="s">
        <v>228</v>
      </c>
      <c r="B169" s="214" t="s">
        <v>1054</v>
      </c>
      <c r="C169" s="215">
        <v>5.5</v>
      </c>
      <c r="D169" s="202"/>
      <c r="E169" s="193">
        <v>0.32</v>
      </c>
      <c r="F169" s="37"/>
    </row>
    <row r="170" spans="1:6" x14ac:dyDescent="0.2">
      <c r="A170" s="214" t="s">
        <v>580</v>
      </c>
      <c r="B170" s="214" t="s">
        <v>581</v>
      </c>
      <c r="C170" s="215">
        <v>7.71</v>
      </c>
      <c r="D170" s="202"/>
      <c r="E170" s="193">
        <v>0.25</v>
      </c>
      <c r="F170" s="37"/>
    </row>
    <row r="171" spans="1:6" x14ac:dyDescent="0.2">
      <c r="A171" s="214" t="s">
        <v>582</v>
      </c>
      <c r="B171" s="214" t="s">
        <v>583</v>
      </c>
      <c r="C171" s="215">
        <v>7.71</v>
      </c>
      <c r="D171" s="202"/>
      <c r="E171" s="193">
        <v>0.22</v>
      </c>
      <c r="F171" s="37"/>
    </row>
    <row r="172" spans="1:6" x14ac:dyDescent="0.2">
      <c r="A172" s="214" t="s">
        <v>584</v>
      </c>
      <c r="B172" s="214" t="s">
        <v>585</v>
      </c>
      <c r="C172" s="215">
        <v>8.81</v>
      </c>
      <c r="D172" s="202"/>
      <c r="E172" s="193">
        <v>0.28999999999999998</v>
      </c>
      <c r="F172" s="37"/>
    </row>
    <row r="173" spans="1:6" x14ac:dyDescent="0.2">
      <c r="A173" s="214" t="s">
        <v>225</v>
      </c>
      <c r="B173" s="214" t="s">
        <v>1055</v>
      </c>
      <c r="C173" s="215">
        <v>9.8699999999999992</v>
      </c>
      <c r="D173" s="202"/>
      <c r="E173" s="193">
        <v>0.32</v>
      </c>
      <c r="F173" s="37"/>
    </row>
    <row r="174" spans="1:6" x14ac:dyDescent="0.2">
      <c r="A174" s="214" t="s">
        <v>226</v>
      </c>
      <c r="B174" s="214" t="s">
        <v>1056</v>
      </c>
      <c r="C174" s="215">
        <v>9.91</v>
      </c>
      <c r="D174" s="202"/>
      <c r="E174" s="193">
        <v>0.25</v>
      </c>
      <c r="F174" s="37"/>
    </row>
    <row r="175" spans="1:6" x14ac:dyDescent="0.2">
      <c r="A175" s="214" t="s">
        <v>227</v>
      </c>
      <c r="B175" s="214" t="s">
        <v>1057</v>
      </c>
      <c r="C175" s="215">
        <v>11.01</v>
      </c>
      <c r="D175" s="202"/>
      <c r="E175" s="193">
        <v>0.32</v>
      </c>
      <c r="F175" s="37"/>
    </row>
    <row r="176" spans="1:6" x14ac:dyDescent="0.2">
      <c r="A176" s="214" t="s">
        <v>586</v>
      </c>
      <c r="B176" s="214" t="s">
        <v>587</v>
      </c>
      <c r="C176" s="215">
        <v>3.26</v>
      </c>
      <c r="D176" s="202"/>
      <c r="E176" s="193">
        <v>0.06</v>
      </c>
      <c r="F176" s="37"/>
    </row>
    <row r="177" spans="1:6" x14ac:dyDescent="0.2">
      <c r="A177" s="214" t="s">
        <v>588</v>
      </c>
      <c r="B177" s="214" t="s">
        <v>589</v>
      </c>
      <c r="C177" s="215">
        <v>3.3</v>
      </c>
      <c r="D177" s="202"/>
      <c r="E177" s="193">
        <v>0.06</v>
      </c>
      <c r="F177" s="37"/>
    </row>
    <row r="178" spans="1:6" x14ac:dyDescent="0.2">
      <c r="A178" s="214" t="s">
        <v>590</v>
      </c>
      <c r="B178" s="214" t="s">
        <v>591</v>
      </c>
      <c r="C178" s="215">
        <v>4.3600000000000003</v>
      </c>
      <c r="D178" s="202"/>
      <c r="E178" s="193">
        <v>0.12</v>
      </c>
      <c r="F178" s="37"/>
    </row>
    <row r="179" spans="1:6" x14ac:dyDescent="0.2">
      <c r="A179" s="214" t="s">
        <v>592</v>
      </c>
      <c r="B179" s="214" t="s">
        <v>593</v>
      </c>
      <c r="C179" s="215">
        <v>4.4000000000000004</v>
      </c>
      <c r="D179" s="202"/>
      <c r="E179" s="193">
        <v>0.12</v>
      </c>
      <c r="F179" s="37"/>
    </row>
    <row r="180" spans="1:6" x14ac:dyDescent="0.2">
      <c r="A180" s="214" t="s">
        <v>594</v>
      </c>
      <c r="B180" s="214" t="s">
        <v>595</v>
      </c>
      <c r="C180" s="215">
        <v>4.95</v>
      </c>
      <c r="D180" s="202"/>
      <c r="E180" s="193">
        <v>0.19</v>
      </c>
      <c r="F180" s="37"/>
    </row>
    <row r="181" spans="1:6" x14ac:dyDescent="0.2">
      <c r="A181" s="214" t="s">
        <v>596</v>
      </c>
      <c r="B181" s="214" t="s">
        <v>597</v>
      </c>
      <c r="C181" s="215">
        <v>4.9000000000000004</v>
      </c>
      <c r="D181" s="202"/>
      <c r="E181" s="193">
        <v>0.19</v>
      </c>
      <c r="F181" s="37"/>
    </row>
    <row r="182" spans="1:6" x14ac:dyDescent="0.2">
      <c r="A182" s="214" t="s">
        <v>598</v>
      </c>
      <c r="B182" s="214" t="s">
        <v>599</v>
      </c>
      <c r="C182" s="215">
        <v>24.24</v>
      </c>
      <c r="D182" s="202"/>
      <c r="E182" s="193">
        <v>0.75</v>
      </c>
      <c r="F182" s="37"/>
    </row>
    <row r="183" spans="1:6" x14ac:dyDescent="0.2">
      <c r="A183" s="214" t="s">
        <v>600</v>
      </c>
      <c r="B183" s="214" t="s">
        <v>601</v>
      </c>
      <c r="C183" s="215">
        <v>33.06</v>
      </c>
      <c r="D183" s="202"/>
      <c r="E183" s="193">
        <v>1.43</v>
      </c>
      <c r="F183" s="37"/>
    </row>
    <row r="184" spans="1:6" x14ac:dyDescent="0.2">
      <c r="A184" s="214" t="s">
        <v>602</v>
      </c>
      <c r="B184" s="214" t="s">
        <v>603</v>
      </c>
      <c r="C184" s="215">
        <v>38.58</v>
      </c>
      <c r="D184" s="202"/>
      <c r="E184" s="193">
        <v>2</v>
      </c>
      <c r="F184" s="37"/>
    </row>
    <row r="185" spans="1:6" x14ac:dyDescent="0.2">
      <c r="A185" s="214" t="s">
        <v>604</v>
      </c>
      <c r="B185" s="214" t="s">
        <v>605</v>
      </c>
      <c r="C185" s="215">
        <v>38.58</v>
      </c>
      <c r="D185" s="202"/>
      <c r="E185" s="193">
        <v>0.74</v>
      </c>
      <c r="F185" s="37"/>
    </row>
    <row r="186" spans="1:6" x14ac:dyDescent="0.2">
      <c r="A186" s="214" t="s">
        <v>606</v>
      </c>
      <c r="B186" s="214" t="s">
        <v>607</v>
      </c>
      <c r="C186" s="215">
        <v>44.09</v>
      </c>
      <c r="D186" s="202"/>
      <c r="E186" s="193">
        <v>1.4</v>
      </c>
      <c r="F186" s="37"/>
    </row>
    <row r="187" spans="1:6" x14ac:dyDescent="0.2">
      <c r="A187" s="214" t="s">
        <v>608</v>
      </c>
      <c r="B187" s="214" t="s">
        <v>609</v>
      </c>
      <c r="C187" s="215">
        <v>55.11</v>
      </c>
      <c r="D187" s="202"/>
      <c r="E187" s="193">
        <v>1.54</v>
      </c>
      <c r="F187" s="37"/>
    </row>
    <row r="188" spans="1:6" x14ac:dyDescent="0.2">
      <c r="A188" s="214" t="s">
        <v>610</v>
      </c>
      <c r="B188" s="214" t="s">
        <v>611</v>
      </c>
      <c r="C188" s="215">
        <v>19.239999999999998</v>
      </c>
      <c r="D188" s="202"/>
      <c r="E188" s="193">
        <v>0.32</v>
      </c>
      <c r="F188" s="37"/>
    </row>
    <row r="189" spans="1:6" x14ac:dyDescent="0.2">
      <c r="A189" s="214" t="s">
        <v>612</v>
      </c>
      <c r="B189" s="214" t="s">
        <v>613</v>
      </c>
      <c r="C189" s="215">
        <v>19.28</v>
      </c>
      <c r="D189" s="202"/>
      <c r="E189" s="193">
        <v>0.32</v>
      </c>
      <c r="F189" s="37"/>
    </row>
    <row r="190" spans="1:6" x14ac:dyDescent="0.2">
      <c r="A190" s="214" t="s">
        <v>614</v>
      </c>
      <c r="B190" s="214" t="s">
        <v>615</v>
      </c>
      <c r="C190" s="215">
        <v>19.79</v>
      </c>
      <c r="D190" s="202"/>
      <c r="E190" s="193">
        <v>0.38</v>
      </c>
      <c r="F190" s="37"/>
    </row>
    <row r="191" spans="1:6" x14ac:dyDescent="0.2">
      <c r="A191" s="214" t="s">
        <v>229</v>
      </c>
      <c r="B191" s="214" t="s">
        <v>1058</v>
      </c>
      <c r="C191" s="215">
        <v>19.829999999999998</v>
      </c>
      <c r="D191" s="202"/>
      <c r="E191" s="193">
        <v>0.38</v>
      </c>
      <c r="F191" s="37"/>
    </row>
    <row r="192" spans="1:6" x14ac:dyDescent="0.2">
      <c r="A192" s="214" t="s">
        <v>616</v>
      </c>
      <c r="B192" s="214" t="s">
        <v>617</v>
      </c>
      <c r="C192" s="215">
        <v>38.58</v>
      </c>
      <c r="D192" s="202"/>
      <c r="E192" s="193">
        <v>0.7</v>
      </c>
      <c r="F192" s="37"/>
    </row>
    <row r="193" spans="1:6" x14ac:dyDescent="0.2">
      <c r="A193" s="214" t="s">
        <v>618</v>
      </c>
      <c r="B193" s="214" t="s">
        <v>619</v>
      </c>
      <c r="C193" s="215">
        <v>47.4</v>
      </c>
      <c r="D193" s="202"/>
      <c r="E193" s="193">
        <v>1.1200000000000001</v>
      </c>
      <c r="F193" s="37"/>
    </row>
    <row r="194" spans="1:6" x14ac:dyDescent="0.2">
      <c r="A194" s="214" t="s">
        <v>620</v>
      </c>
      <c r="B194" s="214" t="s">
        <v>621</v>
      </c>
      <c r="C194" s="215">
        <v>55.11</v>
      </c>
      <c r="D194" s="202"/>
      <c r="E194" s="193">
        <v>2.27</v>
      </c>
      <c r="F194" s="37"/>
    </row>
    <row r="195" spans="1:6" x14ac:dyDescent="0.2">
      <c r="A195" s="214" t="s">
        <v>317</v>
      </c>
      <c r="B195" s="214" t="s">
        <v>622</v>
      </c>
      <c r="C195" s="215">
        <v>52.91</v>
      </c>
      <c r="D195" s="202"/>
      <c r="E195" s="193">
        <v>1.48</v>
      </c>
      <c r="F195" s="37"/>
    </row>
    <row r="196" spans="1:6" x14ac:dyDescent="0.2">
      <c r="A196" s="214" t="s">
        <v>318</v>
      </c>
      <c r="B196" s="214" t="s">
        <v>623</v>
      </c>
      <c r="C196" s="215">
        <v>77.16</v>
      </c>
      <c r="D196" s="202"/>
      <c r="E196" s="193">
        <v>3.08</v>
      </c>
      <c r="F196" s="37"/>
    </row>
    <row r="197" spans="1:6" x14ac:dyDescent="0.2">
      <c r="A197" s="214" t="s">
        <v>319</v>
      </c>
      <c r="B197" s="214" t="s">
        <v>624</v>
      </c>
      <c r="C197" s="215">
        <v>99.21</v>
      </c>
      <c r="D197" s="202"/>
      <c r="E197" s="193">
        <v>3.15</v>
      </c>
      <c r="F197" s="37"/>
    </row>
    <row r="198" spans="1:6" x14ac:dyDescent="0.2">
      <c r="A198" s="214" t="s">
        <v>320</v>
      </c>
      <c r="B198" s="214" t="s">
        <v>625</v>
      </c>
      <c r="C198" s="215">
        <v>110.2</v>
      </c>
      <c r="D198" s="202"/>
      <c r="E198" s="193">
        <v>4.6399999999999997</v>
      </c>
      <c r="F198" s="37"/>
    </row>
    <row r="199" spans="1:6" x14ac:dyDescent="0.2">
      <c r="A199" s="214" t="s">
        <v>1059</v>
      </c>
      <c r="B199" s="214" t="s">
        <v>1060</v>
      </c>
      <c r="C199" s="215">
        <v>440.99</v>
      </c>
      <c r="D199" s="202"/>
      <c r="E199" s="193">
        <v>6.6</v>
      </c>
      <c r="F199" s="37"/>
    </row>
    <row r="200" spans="1:6" x14ac:dyDescent="0.2">
      <c r="A200" s="214" t="s">
        <v>1061</v>
      </c>
      <c r="B200" s="214" t="s">
        <v>1062</v>
      </c>
      <c r="C200" s="215">
        <v>551.24</v>
      </c>
      <c r="D200" s="202"/>
      <c r="E200" s="193">
        <v>17.2</v>
      </c>
      <c r="F200" s="37"/>
    </row>
    <row r="201" spans="1:6" x14ac:dyDescent="0.2">
      <c r="A201" s="214" t="s">
        <v>321</v>
      </c>
      <c r="B201" s="214" t="s">
        <v>1063</v>
      </c>
      <c r="C201" s="215">
        <v>110.24</v>
      </c>
      <c r="D201" s="202"/>
      <c r="E201" s="193">
        <v>5</v>
      </c>
      <c r="F201" s="37"/>
    </row>
    <row r="202" spans="1:6" x14ac:dyDescent="0.2">
      <c r="A202" s="214" t="s">
        <v>322</v>
      </c>
      <c r="B202" s="214" t="s">
        <v>1064</v>
      </c>
      <c r="C202" s="215">
        <v>110.24</v>
      </c>
      <c r="D202" s="202"/>
      <c r="E202" s="193">
        <v>5</v>
      </c>
      <c r="F202" s="37"/>
    </row>
    <row r="203" spans="1:6" x14ac:dyDescent="0.2">
      <c r="A203" s="214" t="s">
        <v>626</v>
      </c>
      <c r="B203" s="214" t="s">
        <v>627</v>
      </c>
      <c r="C203" s="215">
        <v>173.2</v>
      </c>
      <c r="D203" s="202"/>
      <c r="E203" s="193">
        <v>11.5</v>
      </c>
      <c r="F203" s="37"/>
    </row>
    <row r="204" spans="1:6" x14ac:dyDescent="0.2">
      <c r="A204" s="214" t="s">
        <v>333</v>
      </c>
      <c r="B204" s="214" t="s">
        <v>1065</v>
      </c>
      <c r="C204" s="215">
        <v>225.4</v>
      </c>
      <c r="D204" s="202"/>
      <c r="E204" s="193">
        <v>35</v>
      </c>
      <c r="F204" s="37"/>
    </row>
    <row r="205" spans="1:6" x14ac:dyDescent="0.2">
      <c r="A205" s="214" t="s">
        <v>334</v>
      </c>
      <c r="B205" s="214" t="s">
        <v>1066</v>
      </c>
      <c r="C205" s="215">
        <v>308.26</v>
      </c>
      <c r="D205" s="202"/>
      <c r="E205" s="193">
        <v>55</v>
      </c>
      <c r="F205" s="37"/>
    </row>
    <row r="206" spans="1:6" x14ac:dyDescent="0.2">
      <c r="A206" s="214" t="s">
        <v>335</v>
      </c>
      <c r="B206" s="214" t="s">
        <v>1067</v>
      </c>
      <c r="C206" s="215">
        <v>273.52999999999997</v>
      </c>
      <c r="D206" s="202"/>
      <c r="E206" s="193">
        <v>50</v>
      </c>
      <c r="F206" s="37"/>
    </row>
    <row r="207" spans="1:6" x14ac:dyDescent="0.2">
      <c r="A207" s="214" t="s">
        <v>336</v>
      </c>
      <c r="B207" s="214" t="s">
        <v>1068</v>
      </c>
      <c r="C207" s="215">
        <v>546.32000000000005</v>
      </c>
      <c r="D207" s="202"/>
      <c r="E207" s="193">
        <v>75</v>
      </c>
      <c r="F207" s="37"/>
    </row>
    <row r="208" spans="1:6" x14ac:dyDescent="0.2">
      <c r="A208" s="214" t="s">
        <v>337</v>
      </c>
      <c r="B208" s="214" t="s">
        <v>628</v>
      </c>
      <c r="C208" s="215">
        <v>55.11</v>
      </c>
      <c r="D208" s="202"/>
      <c r="E208" s="193">
        <v>3.5</v>
      </c>
      <c r="F208" s="37"/>
    </row>
    <row r="209" spans="1:6" x14ac:dyDescent="0.2">
      <c r="A209" s="214" t="s">
        <v>338</v>
      </c>
      <c r="B209" s="214" t="s">
        <v>1069</v>
      </c>
      <c r="C209" s="215">
        <v>62.99</v>
      </c>
      <c r="D209" s="202"/>
      <c r="E209" s="193">
        <v>5</v>
      </c>
      <c r="F209" s="37"/>
    </row>
    <row r="210" spans="1:6" x14ac:dyDescent="0.2">
      <c r="A210" s="214" t="s">
        <v>629</v>
      </c>
      <c r="B210" s="214" t="s">
        <v>1070</v>
      </c>
      <c r="C210" s="215">
        <v>2.5099999999999998</v>
      </c>
      <c r="D210" s="202"/>
      <c r="E210" s="193">
        <v>0.125</v>
      </c>
      <c r="F210" s="37"/>
    </row>
    <row r="211" spans="1:6" x14ac:dyDescent="0.2">
      <c r="A211" s="214" t="s">
        <v>630</v>
      </c>
      <c r="B211" s="214" t="s">
        <v>1071</v>
      </c>
      <c r="C211" s="215">
        <v>2.93</v>
      </c>
      <c r="D211" s="202"/>
      <c r="E211" s="193">
        <v>0.21249999999999999</v>
      </c>
      <c r="F211" s="37"/>
    </row>
    <row r="212" spans="1:6" x14ac:dyDescent="0.2">
      <c r="A212" s="214" t="s">
        <v>631</v>
      </c>
      <c r="B212" s="214" t="s">
        <v>1072</v>
      </c>
      <c r="C212" s="215">
        <v>4.3899999999999997</v>
      </c>
      <c r="D212" s="202"/>
      <c r="E212" s="193">
        <v>0.45</v>
      </c>
      <c r="F212" s="37"/>
    </row>
    <row r="213" spans="1:6" x14ac:dyDescent="0.2">
      <c r="A213" s="214" t="s">
        <v>632</v>
      </c>
      <c r="B213" s="214" t="s">
        <v>633</v>
      </c>
      <c r="C213" s="215">
        <v>15.61</v>
      </c>
      <c r="D213" s="202"/>
      <c r="E213" s="193">
        <v>0</v>
      </c>
      <c r="F213" s="37"/>
    </row>
    <row r="214" spans="1:6" x14ac:dyDescent="0.2">
      <c r="A214" s="214" t="s">
        <v>294</v>
      </c>
      <c r="B214" s="214" t="s">
        <v>1073</v>
      </c>
      <c r="C214" s="215">
        <v>240.33</v>
      </c>
      <c r="D214" s="202"/>
      <c r="E214" s="193">
        <v>21</v>
      </c>
      <c r="F214" s="37"/>
    </row>
    <row r="215" spans="1:6" x14ac:dyDescent="0.2">
      <c r="A215" s="214" t="s">
        <v>296</v>
      </c>
      <c r="B215" s="214" t="s">
        <v>1074</v>
      </c>
      <c r="C215" s="215">
        <v>2.2799999999999998</v>
      </c>
      <c r="D215" s="202"/>
      <c r="E215" s="193">
        <v>0.12</v>
      </c>
      <c r="F215" s="37"/>
    </row>
    <row r="216" spans="1:6" x14ac:dyDescent="0.2">
      <c r="A216" s="214" t="s">
        <v>302</v>
      </c>
      <c r="B216" s="214" t="s">
        <v>1075</v>
      </c>
      <c r="C216" s="215">
        <v>300.42</v>
      </c>
      <c r="D216" s="202"/>
      <c r="E216" s="193">
        <v>30</v>
      </c>
      <c r="F216" s="37"/>
    </row>
    <row r="217" spans="1:6" x14ac:dyDescent="0.2">
      <c r="A217" s="214" t="s">
        <v>303</v>
      </c>
      <c r="B217" s="214" t="s">
        <v>1076</v>
      </c>
      <c r="C217" s="215">
        <v>2.76</v>
      </c>
      <c r="D217" s="202"/>
      <c r="E217" s="193">
        <v>0.16</v>
      </c>
      <c r="F217" s="37"/>
    </row>
    <row r="218" spans="1:6" x14ac:dyDescent="0.2">
      <c r="A218" s="214" t="s">
        <v>634</v>
      </c>
      <c r="B218" s="214" t="s">
        <v>635</v>
      </c>
      <c r="C218" s="215">
        <v>77.16</v>
      </c>
      <c r="D218" s="202"/>
      <c r="E218" s="193">
        <v>2.21</v>
      </c>
      <c r="F218" s="37"/>
    </row>
    <row r="219" spans="1:6" x14ac:dyDescent="0.2">
      <c r="A219" s="214" t="s">
        <v>636</v>
      </c>
      <c r="B219" s="214" t="s">
        <v>637</v>
      </c>
      <c r="C219" s="215">
        <v>99.21</v>
      </c>
      <c r="D219" s="202"/>
      <c r="E219" s="193">
        <v>4.78</v>
      </c>
      <c r="F219" s="37"/>
    </row>
    <row r="220" spans="1:6" x14ac:dyDescent="0.2">
      <c r="A220" s="214" t="s">
        <v>638</v>
      </c>
      <c r="B220" s="214" t="s">
        <v>639</v>
      </c>
      <c r="C220" s="215">
        <v>115.75</v>
      </c>
      <c r="D220" s="202"/>
      <c r="E220" s="193">
        <v>5</v>
      </c>
      <c r="F220" s="37"/>
    </row>
    <row r="221" spans="1:6" ht="13.5" thickBot="1" x14ac:dyDescent="0.25">
      <c r="A221" s="214">
        <v>50700</v>
      </c>
      <c r="B221" s="214" t="s">
        <v>1077</v>
      </c>
      <c r="C221" s="215">
        <v>11.01</v>
      </c>
      <c r="D221" s="203"/>
      <c r="E221" s="193">
        <v>1</v>
      </c>
      <c r="F221" s="37"/>
    </row>
    <row r="222" spans="1:6" x14ac:dyDescent="0.2">
      <c r="A222" s="196"/>
      <c r="B222" s="194"/>
      <c r="F222" s="37"/>
    </row>
    <row r="223" spans="1:6" ht="15.75" thickBot="1" x14ac:dyDescent="0.3">
      <c r="A223" s="190" t="s">
        <v>640</v>
      </c>
      <c r="B223" s="194"/>
      <c r="D223" s="200"/>
      <c r="F223" s="37"/>
    </row>
    <row r="224" spans="1:6" x14ac:dyDescent="0.2">
      <c r="A224" s="214" t="s">
        <v>641</v>
      </c>
      <c r="B224" s="214" t="s">
        <v>642</v>
      </c>
      <c r="C224" s="215">
        <v>15.71</v>
      </c>
      <c r="D224" s="201"/>
      <c r="E224" s="193">
        <v>0.4</v>
      </c>
      <c r="F224" s="37"/>
    </row>
    <row r="225" spans="1:6" x14ac:dyDescent="0.2">
      <c r="A225" s="214" t="s">
        <v>643</v>
      </c>
      <c r="B225" s="214" t="s">
        <v>644</v>
      </c>
      <c r="C225" s="215">
        <v>22.04</v>
      </c>
      <c r="D225" s="202"/>
      <c r="E225" s="193">
        <v>0.8</v>
      </c>
      <c r="F225" s="37"/>
    </row>
    <row r="226" spans="1:6" x14ac:dyDescent="0.2">
      <c r="A226" s="214" t="s">
        <v>645</v>
      </c>
      <c r="B226" s="214" t="s">
        <v>646</v>
      </c>
      <c r="C226" s="215">
        <v>167.58</v>
      </c>
      <c r="D226" s="202"/>
      <c r="E226" s="193">
        <v>1.4</v>
      </c>
      <c r="F226" s="37"/>
    </row>
    <row r="227" spans="1:6" x14ac:dyDescent="0.2">
      <c r="A227" s="214" t="s">
        <v>647</v>
      </c>
      <c r="B227" s="214" t="s">
        <v>648</v>
      </c>
      <c r="C227" s="215">
        <v>267.08</v>
      </c>
      <c r="D227" s="202"/>
      <c r="E227" s="193">
        <v>0</v>
      </c>
      <c r="F227" s="37"/>
    </row>
    <row r="228" spans="1:6" x14ac:dyDescent="0.2">
      <c r="A228" s="214" t="s">
        <v>649</v>
      </c>
      <c r="B228" s="214" t="s">
        <v>650</v>
      </c>
      <c r="C228" s="215">
        <v>324.69</v>
      </c>
      <c r="D228" s="202"/>
      <c r="E228" s="193">
        <v>0</v>
      </c>
      <c r="F228" s="37"/>
    </row>
    <row r="229" spans="1:6" x14ac:dyDescent="0.2">
      <c r="A229" s="214" t="s">
        <v>651</v>
      </c>
      <c r="B229" s="214" t="s">
        <v>652</v>
      </c>
      <c r="C229" s="215">
        <v>324.69</v>
      </c>
      <c r="D229" s="202"/>
      <c r="E229" s="193">
        <v>5.6</v>
      </c>
      <c r="F229" s="37"/>
    </row>
    <row r="230" spans="1:6" x14ac:dyDescent="0.2">
      <c r="A230" s="214" t="s">
        <v>653</v>
      </c>
      <c r="B230" s="214" t="s">
        <v>654</v>
      </c>
      <c r="C230" s="215">
        <v>52.37</v>
      </c>
      <c r="D230" s="202"/>
      <c r="E230" s="193">
        <v>0</v>
      </c>
      <c r="F230" s="37"/>
    </row>
    <row r="231" spans="1:6" x14ac:dyDescent="0.2">
      <c r="A231" s="214" t="s">
        <v>655</v>
      </c>
      <c r="B231" s="214" t="s">
        <v>656</v>
      </c>
      <c r="C231" s="215">
        <v>62.84</v>
      </c>
      <c r="D231" s="202"/>
      <c r="E231" s="193">
        <v>0.6</v>
      </c>
      <c r="F231" s="37"/>
    </row>
    <row r="232" spans="1:6" x14ac:dyDescent="0.2">
      <c r="A232" s="214" t="s">
        <v>657</v>
      </c>
      <c r="B232" s="214" t="s">
        <v>658</v>
      </c>
      <c r="C232" s="215">
        <v>94.27</v>
      </c>
      <c r="D232" s="202"/>
      <c r="E232" s="193">
        <v>0.9</v>
      </c>
      <c r="F232" s="37"/>
    </row>
    <row r="233" spans="1:6" x14ac:dyDescent="0.2">
      <c r="A233" s="214" t="s">
        <v>659</v>
      </c>
      <c r="B233" s="214" t="s">
        <v>660</v>
      </c>
      <c r="C233" s="215">
        <v>167.58</v>
      </c>
      <c r="D233" s="202"/>
      <c r="E233" s="193">
        <v>1.4</v>
      </c>
      <c r="F233" s="37"/>
    </row>
    <row r="234" spans="1:6" x14ac:dyDescent="0.2">
      <c r="A234" s="214" t="s">
        <v>661</v>
      </c>
      <c r="B234" s="214" t="s">
        <v>662</v>
      </c>
      <c r="C234" s="215">
        <v>277.56</v>
      </c>
      <c r="D234" s="202"/>
      <c r="E234" s="193">
        <v>3.5</v>
      </c>
      <c r="F234" s="37"/>
    </row>
    <row r="235" spans="1:6" x14ac:dyDescent="0.2">
      <c r="A235" s="214" t="s">
        <v>663</v>
      </c>
      <c r="B235" s="214" t="s">
        <v>664</v>
      </c>
      <c r="C235" s="215">
        <v>329.92</v>
      </c>
      <c r="D235" s="202"/>
      <c r="E235" s="193">
        <v>0</v>
      </c>
      <c r="F235" s="37"/>
    </row>
    <row r="236" spans="1:6" x14ac:dyDescent="0.2">
      <c r="A236" s="214" t="s">
        <v>665</v>
      </c>
      <c r="B236" s="214" t="s">
        <v>666</v>
      </c>
      <c r="C236" s="215">
        <v>27.24</v>
      </c>
      <c r="D236" s="202"/>
      <c r="E236" s="193">
        <v>0.3</v>
      </c>
      <c r="F236" s="37"/>
    </row>
    <row r="237" spans="1:6" x14ac:dyDescent="0.2">
      <c r="A237" s="214" t="s">
        <v>667</v>
      </c>
      <c r="B237" s="214" t="s">
        <v>668</v>
      </c>
      <c r="C237" s="215">
        <v>38.76</v>
      </c>
      <c r="D237" s="202"/>
      <c r="E237" s="193">
        <v>0.6</v>
      </c>
      <c r="F237" s="37"/>
    </row>
    <row r="238" spans="1:6" x14ac:dyDescent="0.2">
      <c r="A238" s="214" t="s">
        <v>669</v>
      </c>
      <c r="B238" s="214" t="s">
        <v>670</v>
      </c>
      <c r="C238" s="215">
        <v>157.11000000000001</v>
      </c>
      <c r="D238" s="202"/>
      <c r="E238" s="193">
        <v>1.4</v>
      </c>
      <c r="F238" s="37"/>
    </row>
    <row r="239" spans="1:6" x14ac:dyDescent="0.2">
      <c r="A239" s="214" t="s">
        <v>671</v>
      </c>
      <c r="B239" s="214" t="s">
        <v>672</v>
      </c>
      <c r="C239" s="215">
        <v>251.37</v>
      </c>
      <c r="D239" s="202"/>
      <c r="E239" s="193">
        <v>3.5</v>
      </c>
      <c r="F239" s="37"/>
    </row>
    <row r="240" spans="1:6" x14ac:dyDescent="0.2">
      <c r="A240" s="214" t="s">
        <v>673</v>
      </c>
      <c r="B240" s="214" t="s">
        <v>674</v>
      </c>
      <c r="C240" s="215">
        <v>37.71</v>
      </c>
      <c r="D240" s="202"/>
      <c r="E240" s="193">
        <v>0.3</v>
      </c>
      <c r="F240" s="37"/>
    </row>
    <row r="241" spans="1:6" x14ac:dyDescent="0.2">
      <c r="A241" s="214" t="s">
        <v>675</v>
      </c>
      <c r="B241" s="214" t="s">
        <v>676</v>
      </c>
      <c r="C241" s="215">
        <v>80.650000000000006</v>
      </c>
      <c r="D241" s="202"/>
      <c r="E241" s="193">
        <v>1</v>
      </c>
      <c r="F241" s="37"/>
    </row>
    <row r="242" spans="1:6" x14ac:dyDescent="0.2">
      <c r="A242" s="214" t="s">
        <v>677</v>
      </c>
      <c r="B242" s="214" t="s">
        <v>678</v>
      </c>
      <c r="C242" s="215">
        <v>528.92999999999995</v>
      </c>
      <c r="D242" s="202"/>
      <c r="E242" s="193">
        <v>5</v>
      </c>
      <c r="F242" s="37"/>
    </row>
    <row r="243" spans="1:6" ht="13.5" thickBot="1" x14ac:dyDescent="0.25">
      <c r="A243" s="214" t="s">
        <v>679</v>
      </c>
      <c r="B243" s="214" t="s">
        <v>680</v>
      </c>
      <c r="C243" s="215">
        <v>811.71</v>
      </c>
      <c r="D243" s="203"/>
      <c r="E243" s="193">
        <v>18</v>
      </c>
      <c r="F243" s="37"/>
    </row>
    <row r="245" spans="1:6" x14ac:dyDescent="0.2">
      <c r="A245" s="196"/>
      <c r="B245" s="194"/>
      <c r="F245" s="37"/>
    </row>
    <row r="246" spans="1:6" ht="15.75" thickBot="1" x14ac:dyDescent="0.3">
      <c r="A246" s="190" t="s">
        <v>681</v>
      </c>
      <c r="B246" s="194"/>
      <c r="D246" s="200"/>
      <c r="F246" s="37"/>
    </row>
    <row r="247" spans="1:6" x14ac:dyDescent="0.2">
      <c r="A247" s="214" t="s">
        <v>682</v>
      </c>
      <c r="B247" s="214" t="s">
        <v>1078</v>
      </c>
      <c r="C247" s="215">
        <v>147.38999999999999</v>
      </c>
      <c r="D247" s="201"/>
      <c r="E247" s="193">
        <v>9</v>
      </c>
      <c r="F247" s="37"/>
    </row>
    <row r="248" spans="1:6" x14ac:dyDescent="0.2">
      <c r="A248" s="214" t="s">
        <v>683</v>
      </c>
      <c r="B248" s="214" t="s">
        <v>1079</v>
      </c>
      <c r="C248" s="215">
        <v>442.53</v>
      </c>
      <c r="D248" s="202"/>
      <c r="E248" s="193">
        <v>27</v>
      </c>
      <c r="F248" s="37"/>
    </row>
    <row r="249" spans="1:6" x14ac:dyDescent="0.2">
      <c r="A249" s="214" t="s">
        <v>684</v>
      </c>
      <c r="B249" s="214" t="s">
        <v>1080</v>
      </c>
      <c r="C249" s="215">
        <v>237.49</v>
      </c>
      <c r="D249" s="202"/>
      <c r="E249" s="193">
        <v>15</v>
      </c>
      <c r="F249" s="37"/>
    </row>
    <row r="250" spans="1:6" x14ac:dyDescent="0.2">
      <c r="A250" s="214" t="s">
        <v>685</v>
      </c>
      <c r="B250" s="214" t="s">
        <v>1081</v>
      </c>
      <c r="C250" s="215">
        <v>682.66</v>
      </c>
      <c r="D250" s="202"/>
      <c r="E250" s="193">
        <v>48</v>
      </c>
      <c r="F250" s="37"/>
    </row>
    <row r="251" spans="1:6" x14ac:dyDescent="0.2">
      <c r="A251" s="214" t="s">
        <v>686</v>
      </c>
      <c r="B251" s="214" t="s">
        <v>1082</v>
      </c>
      <c r="C251" s="215">
        <v>300.76</v>
      </c>
      <c r="D251" s="202"/>
      <c r="E251" s="193">
        <v>27</v>
      </c>
      <c r="F251" s="37"/>
    </row>
    <row r="252" spans="1:6" x14ac:dyDescent="0.2">
      <c r="A252" s="214" t="s">
        <v>687</v>
      </c>
      <c r="B252" s="214" t="s">
        <v>1083</v>
      </c>
      <c r="C252" s="215">
        <v>900.94</v>
      </c>
      <c r="D252" s="202"/>
      <c r="E252" s="193">
        <v>76</v>
      </c>
      <c r="F252" s="37"/>
    </row>
    <row r="253" spans="1:6" x14ac:dyDescent="0.2">
      <c r="A253" s="214" t="s">
        <v>688</v>
      </c>
      <c r="B253" s="214" t="s">
        <v>1084</v>
      </c>
      <c r="C253" s="215">
        <v>10.08</v>
      </c>
      <c r="D253" s="202"/>
      <c r="E253" s="193">
        <v>0.18</v>
      </c>
      <c r="F253" s="37"/>
    </row>
    <row r="254" spans="1:6" x14ac:dyDescent="0.2">
      <c r="A254" s="214" t="s">
        <v>689</v>
      </c>
      <c r="B254" s="214" t="s">
        <v>690</v>
      </c>
      <c r="C254" s="215">
        <v>20.65</v>
      </c>
      <c r="D254" s="202"/>
      <c r="E254" s="193">
        <v>0.35</v>
      </c>
      <c r="F254" s="37"/>
    </row>
    <row r="255" spans="1:6" x14ac:dyDescent="0.2">
      <c r="A255" s="214" t="s">
        <v>691</v>
      </c>
      <c r="B255" s="214" t="s">
        <v>692</v>
      </c>
      <c r="C255" s="215">
        <v>30.81</v>
      </c>
      <c r="D255" s="202"/>
      <c r="E255" s="193">
        <v>0.54</v>
      </c>
      <c r="F255" s="37"/>
    </row>
    <row r="256" spans="1:6" x14ac:dyDescent="0.2">
      <c r="A256" s="214" t="s">
        <v>693</v>
      </c>
      <c r="B256" s="214" t="s">
        <v>694</v>
      </c>
      <c r="C256" s="215">
        <v>10.77</v>
      </c>
      <c r="D256" s="202"/>
      <c r="E256" s="193">
        <v>0.18</v>
      </c>
      <c r="F256" s="37"/>
    </row>
    <row r="257" spans="1:6" x14ac:dyDescent="0.2">
      <c r="A257" s="214" t="s">
        <v>695</v>
      </c>
      <c r="B257" s="214" t="s">
        <v>1085</v>
      </c>
      <c r="C257" s="215">
        <v>20.85</v>
      </c>
      <c r="D257" s="202"/>
      <c r="E257" s="193">
        <v>0.33</v>
      </c>
      <c r="F257" s="37"/>
    </row>
    <row r="258" spans="1:6" x14ac:dyDescent="0.2">
      <c r="A258" s="214" t="s">
        <v>696</v>
      </c>
      <c r="B258" s="214" t="s">
        <v>697</v>
      </c>
      <c r="C258" s="215">
        <v>34.22</v>
      </c>
      <c r="D258" s="202"/>
      <c r="E258" s="193">
        <v>0.54</v>
      </c>
      <c r="F258" s="37"/>
    </row>
    <row r="259" spans="1:6" x14ac:dyDescent="0.2">
      <c r="A259" s="214" t="s">
        <v>698</v>
      </c>
      <c r="B259" s="214" t="s">
        <v>699</v>
      </c>
      <c r="C259" s="215">
        <v>16</v>
      </c>
      <c r="D259" s="202"/>
      <c r="E259" s="193">
        <v>0.25</v>
      </c>
      <c r="F259" s="37"/>
    </row>
    <row r="260" spans="1:6" x14ac:dyDescent="0.2">
      <c r="A260" s="214" t="s">
        <v>700</v>
      </c>
      <c r="B260" s="214" t="s">
        <v>701</v>
      </c>
      <c r="C260" s="215">
        <v>25.15</v>
      </c>
      <c r="D260" s="202"/>
      <c r="E260" s="193">
        <v>0.38</v>
      </c>
      <c r="F260" s="37"/>
    </row>
    <row r="261" spans="1:6" x14ac:dyDescent="0.2">
      <c r="A261" s="214" t="s">
        <v>702</v>
      </c>
      <c r="B261" s="214" t="s">
        <v>703</v>
      </c>
      <c r="C261" s="215">
        <v>45.22</v>
      </c>
      <c r="D261" s="202"/>
      <c r="E261" s="193">
        <v>0.83</v>
      </c>
      <c r="F261" s="37"/>
    </row>
    <row r="262" spans="1:6" x14ac:dyDescent="0.2">
      <c r="A262" s="214" t="s">
        <v>704</v>
      </c>
      <c r="B262" s="214" t="s">
        <v>705</v>
      </c>
      <c r="C262" s="215">
        <v>78.180000000000007</v>
      </c>
      <c r="D262" s="202"/>
      <c r="E262" s="193">
        <v>1.38</v>
      </c>
      <c r="F262" s="37"/>
    </row>
    <row r="263" spans="1:6" x14ac:dyDescent="0.2">
      <c r="A263" s="214" t="s">
        <v>706</v>
      </c>
      <c r="B263" s="214" t="s">
        <v>707</v>
      </c>
      <c r="C263" s="215">
        <v>39.700000000000003</v>
      </c>
      <c r="D263" s="202"/>
      <c r="E263" s="193">
        <v>0.65</v>
      </c>
      <c r="F263" s="37"/>
    </row>
    <row r="264" spans="1:6" x14ac:dyDescent="0.2">
      <c r="A264" s="214" t="s">
        <v>708</v>
      </c>
      <c r="B264" s="214" t="s">
        <v>709</v>
      </c>
      <c r="C264" s="215">
        <v>66.989999999999995</v>
      </c>
      <c r="D264" s="202"/>
      <c r="E264" s="193">
        <v>1.1100000000000001</v>
      </c>
      <c r="F264" s="37"/>
    </row>
    <row r="265" spans="1:6" x14ac:dyDescent="0.2">
      <c r="A265" s="214" t="s">
        <v>710</v>
      </c>
      <c r="B265" s="214" t="s">
        <v>711</v>
      </c>
      <c r="C265" s="215">
        <v>74.540000000000006</v>
      </c>
      <c r="D265" s="202"/>
      <c r="E265" s="193">
        <v>1.18</v>
      </c>
      <c r="F265" s="37"/>
    </row>
    <row r="266" spans="1:6" x14ac:dyDescent="0.2">
      <c r="A266" s="214" t="s">
        <v>712</v>
      </c>
      <c r="B266" s="214" t="s">
        <v>713</v>
      </c>
      <c r="C266" s="215">
        <v>23.01</v>
      </c>
      <c r="D266" s="202"/>
      <c r="E266" s="193">
        <v>0.34</v>
      </c>
      <c r="F266" s="37"/>
    </row>
    <row r="267" spans="1:6" x14ac:dyDescent="0.2">
      <c r="A267" s="214" t="s">
        <v>714</v>
      </c>
      <c r="B267" s="214" t="s">
        <v>715</v>
      </c>
      <c r="C267" s="215">
        <v>12.58</v>
      </c>
      <c r="D267" s="202"/>
      <c r="E267" s="193">
        <v>0.26</v>
      </c>
      <c r="F267" s="37"/>
    </row>
    <row r="268" spans="1:6" x14ac:dyDescent="0.2">
      <c r="A268" s="214" t="s">
        <v>716</v>
      </c>
      <c r="B268" s="214" t="s">
        <v>1086</v>
      </c>
      <c r="C268" s="215">
        <v>31.34</v>
      </c>
      <c r="D268" s="202"/>
      <c r="E268" s="193">
        <v>0.57999999999999996</v>
      </c>
      <c r="F268" s="37"/>
    </row>
    <row r="269" spans="1:6" x14ac:dyDescent="0.2">
      <c r="A269" s="214" t="s">
        <v>717</v>
      </c>
      <c r="B269" s="214" t="s">
        <v>718</v>
      </c>
      <c r="C269" s="215">
        <v>52.43</v>
      </c>
      <c r="D269" s="202"/>
      <c r="E269" s="193">
        <v>0.81</v>
      </c>
      <c r="F269" s="37"/>
    </row>
    <row r="270" spans="1:6" x14ac:dyDescent="0.2">
      <c r="A270" s="214" t="s">
        <v>719</v>
      </c>
      <c r="B270" s="214" t="s">
        <v>720</v>
      </c>
      <c r="C270" s="215">
        <v>26.17</v>
      </c>
      <c r="D270" s="202"/>
      <c r="E270" s="193">
        <v>0.48</v>
      </c>
      <c r="F270" s="37"/>
    </row>
    <row r="271" spans="1:6" x14ac:dyDescent="0.2">
      <c r="A271" s="214" t="s">
        <v>721</v>
      </c>
      <c r="B271" s="214" t="s">
        <v>722</v>
      </c>
      <c r="C271" s="215">
        <v>36.51</v>
      </c>
      <c r="D271" s="202"/>
      <c r="E271" s="193">
        <v>0.83</v>
      </c>
      <c r="F271" s="37"/>
    </row>
    <row r="272" spans="1:6" x14ac:dyDescent="0.2">
      <c r="A272" s="214" t="s">
        <v>723</v>
      </c>
      <c r="B272" s="214" t="s">
        <v>724</v>
      </c>
      <c r="C272" s="215">
        <v>10.5</v>
      </c>
      <c r="D272" s="202"/>
      <c r="E272" s="193">
        <v>0.13</v>
      </c>
      <c r="F272" s="37"/>
    </row>
    <row r="273" spans="1:6" x14ac:dyDescent="0.2">
      <c r="A273" s="214" t="s">
        <v>725</v>
      </c>
      <c r="B273" s="214" t="s">
        <v>726</v>
      </c>
      <c r="C273" s="215">
        <v>19.079999999999998</v>
      </c>
      <c r="D273" s="202"/>
      <c r="E273" s="193">
        <v>0.28999999999999998</v>
      </c>
      <c r="F273" s="37"/>
    </row>
    <row r="274" spans="1:6" x14ac:dyDescent="0.2">
      <c r="A274" s="214" t="s">
        <v>727</v>
      </c>
      <c r="B274" s="214" t="s">
        <v>728</v>
      </c>
      <c r="C274" s="215">
        <v>26.93</v>
      </c>
      <c r="D274" s="202"/>
      <c r="E274" s="193">
        <v>0.5</v>
      </c>
      <c r="F274" s="37"/>
    </row>
    <row r="275" spans="1:6" x14ac:dyDescent="0.2">
      <c r="A275" s="214" t="s">
        <v>729</v>
      </c>
      <c r="B275" s="214" t="s">
        <v>730</v>
      </c>
      <c r="C275" s="215">
        <v>30.84</v>
      </c>
      <c r="D275" s="202"/>
      <c r="E275" s="193">
        <v>0.18</v>
      </c>
      <c r="F275" s="37"/>
    </row>
    <row r="276" spans="1:6" x14ac:dyDescent="0.2">
      <c r="A276" s="214" t="s">
        <v>731</v>
      </c>
      <c r="B276" s="214" t="s">
        <v>732</v>
      </c>
      <c r="C276" s="215">
        <v>57.42</v>
      </c>
      <c r="D276" s="202"/>
      <c r="E276" s="193">
        <v>0.35</v>
      </c>
      <c r="F276" s="37"/>
    </row>
    <row r="277" spans="1:6" x14ac:dyDescent="0.2">
      <c r="A277" s="214" t="s">
        <v>733</v>
      </c>
      <c r="B277" s="214" t="s">
        <v>734</v>
      </c>
      <c r="C277" s="215">
        <v>72.53</v>
      </c>
      <c r="D277" s="202"/>
      <c r="E277" s="193">
        <v>0.54</v>
      </c>
      <c r="F277" s="37"/>
    </row>
    <row r="278" spans="1:6" x14ac:dyDescent="0.2">
      <c r="A278" s="214" t="s">
        <v>735</v>
      </c>
      <c r="B278" s="214" t="s">
        <v>1087</v>
      </c>
      <c r="C278" s="215">
        <v>43.42</v>
      </c>
      <c r="D278" s="202"/>
      <c r="E278" s="193">
        <v>0.45</v>
      </c>
      <c r="F278" s="37"/>
    </row>
    <row r="279" spans="1:6" x14ac:dyDescent="0.2">
      <c r="A279" s="214" t="s">
        <v>736</v>
      </c>
      <c r="B279" s="214" t="s">
        <v>737</v>
      </c>
      <c r="C279" s="215">
        <v>56.45</v>
      </c>
      <c r="D279" s="202"/>
      <c r="E279" s="193">
        <v>0.81</v>
      </c>
      <c r="F279" s="37"/>
    </row>
    <row r="280" spans="1:6" x14ac:dyDescent="0.2">
      <c r="A280" s="214" t="s">
        <v>738</v>
      </c>
      <c r="B280" s="214" t="s">
        <v>739</v>
      </c>
      <c r="C280" s="215">
        <v>72.45</v>
      </c>
      <c r="D280" s="202"/>
      <c r="E280" s="193">
        <v>1.63</v>
      </c>
      <c r="F280" s="37"/>
    </row>
    <row r="281" spans="1:6" x14ac:dyDescent="0.2">
      <c r="A281" s="214" t="s">
        <v>740</v>
      </c>
      <c r="B281" s="214" t="s">
        <v>741</v>
      </c>
      <c r="C281" s="215">
        <v>0.86</v>
      </c>
      <c r="D281" s="202"/>
      <c r="E281" s="193">
        <v>0.02</v>
      </c>
      <c r="F281" s="37"/>
    </row>
    <row r="282" spans="1:6" x14ac:dyDescent="0.2">
      <c r="A282" s="214" t="s">
        <v>742</v>
      </c>
      <c r="B282" s="214" t="s">
        <v>743</v>
      </c>
      <c r="C282" s="215">
        <v>1.01</v>
      </c>
      <c r="D282" s="202"/>
      <c r="E282" s="193">
        <v>0.03</v>
      </c>
      <c r="F282" s="37"/>
    </row>
    <row r="283" spans="1:6" x14ac:dyDescent="0.2">
      <c r="A283" s="214" t="s">
        <v>744</v>
      </c>
      <c r="B283" s="214" t="s">
        <v>745</v>
      </c>
      <c r="C283" s="215">
        <v>2.06</v>
      </c>
      <c r="D283" s="202"/>
      <c r="E283" s="193">
        <v>0</v>
      </c>
      <c r="F283" s="37"/>
    </row>
    <row r="284" spans="1:6" x14ac:dyDescent="0.2">
      <c r="A284" s="214" t="s">
        <v>746</v>
      </c>
      <c r="B284" s="214" t="s">
        <v>747</v>
      </c>
      <c r="C284" s="215">
        <v>14.41</v>
      </c>
      <c r="D284" s="202"/>
      <c r="E284" s="193">
        <v>1</v>
      </c>
      <c r="F284" s="37"/>
    </row>
    <row r="285" spans="1:6" x14ac:dyDescent="0.2">
      <c r="A285" s="214" t="s">
        <v>748</v>
      </c>
      <c r="B285" s="214" t="s">
        <v>749</v>
      </c>
      <c r="C285" s="215">
        <v>0.68</v>
      </c>
      <c r="D285" s="202"/>
      <c r="E285" s="193">
        <v>0.01</v>
      </c>
      <c r="F285" s="37"/>
    </row>
    <row r="286" spans="1:6" x14ac:dyDescent="0.2">
      <c r="A286" s="214" t="s">
        <v>750</v>
      </c>
      <c r="B286" s="214" t="s">
        <v>751</v>
      </c>
      <c r="C286" s="215">
        <v>0.8</v>
      </c>
      <c r="D286" s="202"/>
      <c r="E286" s="193">
        <v>0.01</v>
      </c>
      <c r="F286" s="37"/>
    </row>
    <row r="287" spans="1:6" x14ac:dyDescent="0.2">
      <c r="A287" s="214" t="s">
        <v>752</v>
      </c>
      <c r="B287" s="214" t="s">
        <v>753</v>
      </c>
      <c r="C287" s="215">
        <v>1.06</v>
      </c>
      <c r="D287" s="202"/>
      <c r="E287" s="193">
        <v>0.01</v>
      </c>
      <c r="F287" s="37"/>
    </row>
    <row r="288" spans="1:6" x14ac:dyDescent="0.2">
      <c r="A288" s="214" t="s">
        <v>754</v>
      </c>
      <c r="B288" s="214" t="s">
        <v>1088</v>
      </c>
      <c r="C288" s="215">
        <v>3.6</v>
      </c>
      <c r="D288" s="202"/>
      <c r="E288" s="193">
        <v>0.25</v>
      </c>
      <c r="F288" s="37"/>
    </row>
    <row r="289" spans="1:6" x14ac:dyDescent="0.2">
      <c r="A289" s="214" t="s">
        <v>755</v>
      </c>
      <c r="B289" s="214" t="s">
        <v>756</v>
      </c>
      <c r="C289" s="215">
        <v>36.04</v>
      </c>
      <c r="D289" s="202"/>
      <c r="E289" s="193">
        <v>0.57999999999999996</v>
      </c>
      <c r="F289" s="37"/>
    </row>
    <row r="290" spans="1:6" x14ac:dyDescent="0.2">
      <c r="A290" s="214" t="s">
        <v>757</v>
      </c>
      <c r="B290" s="214" t="s">
        <v>758</v>
      </c>
      <c r="C290" s="215">
        <v>45.35</v>
      </c>
      <c r="D290" s="202"/>
      <c r="E290" s="193">
        <v>0.96</v>
      </c>
      <c r="F290" s="37"/>
    </row>
    <row r="291" spans="1:6" x14ac:dyDescent="0.2">
      <c r="A291" s="214" t="s">
        <v>759</v>
      </c>
      <c r="B291" s="214" t="s">
        <v>760</v>
      </c>
      <c r="C291" s="215">
        <v>25.66</v>
      </c>
      <c r="D291" s="202"/>
      <c r="E291" s="193">
        <v>0.61</v>
      </c>
      <c r="F291" s="37"/>
    </row>
    <row r="292" spans="1:6" x14ac:dyDescent="0.2">
      <c r="A292" s="214" t="s">
        <v>761</v>
      </c>
      <c r="B292" s="214" t="s">
        <v>1089</v>
      </c>
      <c r="C292" s="215">
        <v>14.14</v>
      </c>
      <c r="D292" s="202"/>
      <c r="E292" s="193">
        <v>0.25</v>
      </c>
      <c r="F292" s="37"/>
    </row>
    <row r="293" spans="1:6" x14ac:dyDescent="0.2">
      <c r="A293" s="214" t="s">
        <v>762</v>
      </c>
      <c r="B293" s="214" t="s">
        <v>763</v>
      </c>
      <c r="C293" s="215">
        <v>12</v>
      </c>
      <c r="D293" s="202"/>
      <c r="E293" s="193">
        <v>0.11</v>
      </c>
      <c r="F293" s="37"/>
    </row>
    <row r="294" spans="1:6" x14ac:dyDescent="0.2">
      <c r="A294" s="214" t="s">
        <v>764</v>
      </c>
      <c r="B294" s="214" t="s">
        <v>765</v>
      </c>
      <c r="C294" s="215">
        <v>19.22</v>
      </c>
      <c r="D294" s="202"/>
      <c r="E294" s="193">
        <v>0.18</v>
      </c>
      <c r="F294" s="37"/>
    </row>
    <row r="295" spans="1:6" x14ac:dyDescent="0.2">
      <c r="A295" s="214" t="s">
        <v>766</v>
      </c>
      <c r="B295" s="214" t="s">
        <v>767</v>
      </c>
      <c r="C295" s="215">
        <v>24.02</v>
      </c>
      <c r="D295" s="202"/>
      <c r="E295" s="193">
        <v>0.2</v>
      </c>
      <c r="F295" s="37"/>
    </row>
    <row r="296" spans="1:6" x14ac:dyDescent="0.2">
      <c r="A296" s="214" t="s">
        <v>768</v>
      </c>
      <c r="B296" s="214" t="s">
        <v>1090</v>
      </c>
      <c r="C296" s="215">
        <v>42.05</v>
      </c>
      <c r="D296" s="202"/>
      <c r="E296" s="193">
        <v>0.83</v>
      </c>
      <c r="F296" s="37"/>
    </row>
    <row r="297" spans="1:6" x14ac:dyDescent="0.2">
      <c r="A297" s="214" t="s">
        <v>769</v>
      </c>
      <c r="B297" s="214" t="s">
        <v>770</v>
      </c>
      <c r="C297" s="215">
        <v>52.87</v>
      </c>
      <c r="D297" s="202"/>
      <c r="E297" s="193">
        <v>1</v>
      </c>
      <c r="F297" s="37"/>
    </row>
    <row r="298" spans="1:6" x14ac:dyDescent="0.2">
      <c r="A298" s="214" t="s">
        <v>771</v>
      </c>
      <c r="B298" s="214" t="s">
        <v>772</v>
      </c>
      <c r="C298" s="215">
        <v>48.06</v>
      </c>
      <c r="D298" s="202"/>
      <c r="E298" s="193">
        <v>2</v>
      </c>
      <c r="F298" s="37"/>
    </row>
    <row r="299" spans="1:6" x14ac:dyDescent="0.2">
      <c r="A299" s="214" t="s">
        <v>773</v>
      </c>
      <c r="B299" s="214" t="s">
        <v>774</v>
      </c>
      <c r="C299" s="215">
        <v>56.47</v>
      </c>
      <c r="D299" s="202"/>
      <c r="E299" s="193">
        <v>2</v>
      </c>
      <c r="F299" s="37"/>
    </row>
    <row r="300" spans="1:6" x14ac:dyDescent="0.2">
      <c r="A300" s="214" t="s">
        <v>775</v>
      </c>
      <c r="B300" s="214" t="s">
        <v>776</v>
      </c>
      <c r="C300" s="215">
        <v>54.06</v>
      </c>
      <c r="D300" s="202"/>
      <c r="E300" s="193">
        <v>2</v>
      </c>
      <c r="F300" s="37"/>
    </row>
    <row r="301" spans="1:6" ht="13.5" thickBot="1" x14ac:dyDescent="0.25">
      <c r="A301" s="214" t="s">
        <v>777</v>
      </c>
      <c r="B301" s="214" t="s">
        <v>778</v>
      </c>
      <c r="C301" s="215">
        <v>63.68</v>
      </c>
      <c r="D301" s="203"/>
      <c r="E301" s="193">
        <v>2.72</v>
      </c>
      <c r="F301" s="37"/>
    </row>
    <row r="302" spans="1:6" x14ac:dyDescent="0.2">
      <c r="A302" s="195"/>
      <c r="B302" s="194"/>
      <c r="F302" s="37"/>
    </row>
    <row r="303" spans="1:6" ht="15.75" thickBot="1" x14ac:dyDescent="0.3">
      <c r="A303" s="197" t="s">
        <v>779</v>
      </c>
      <c r="B303" s="194"/>
      <c r="D303" s="200"/>
      <c r="F303" s="37"/>
    </row>
    <row r="304" spans="1:6" ht="13.5" thickBot="1" x14ac:dyDescent="0.25">
      <c r="A304" s="214" t="s">
        <v>780</v>
      </c>
      <c r="B304" s="214" t="s">
        <v>1091</v>
      </c>
      <c r="C304" s="215">
        <v>1322.99</v>
      </c>
      <c r="D304" s="204"/>
      <c r="E304" s="193">
        <v>80</v>
      </c>
      <c r="F304" s="37"/>
    </row>
    <row r="305" spans="1:6" x14ac:dyDescent="0.2">
      <c r="A305" s="196"/>
      <c r="B305" s="194"/>
      <c r="F305" s="37"/>
    </row>
    <row r="306" spans="1:6" ht="15.75" thickBot="1" x14ac:dyDescent="0.3">
      <c r="A306" s="190" t="s">
        <v>781</v>
      </c>
      <c r="B306" s="194"/>
      <c r="D306" s="200"/>
      <c r="F306" s="37"/>
    </row>
    <row r="307" spans="1:6" x14ac:dyDescent="0.2">
      <c r="A307" s="214" t="s">
        <v>60</v>
      </c>
      <c r="B307" s="214" t="s">
        <v>1092</v>
      </c>
      <c r="C307" s="215">
        <v>2.64</v>
      </c>
      <c r="D307" s="201"/>
      <c r="E307" s="193">
        <v>0.13750000000000001</v>
      </c>
      <c r="F307" s="37"/>
    </row>
    <row r="308" spans="1:6" x14ac:dyDescent="0.2">
      <c r="A308" s="214" t="s">
        <v>50</v>
      </c>
      <c r="B308" s="214" t="s">
        <v>1093</v>
      </c>
      <c r="C308" s="215">
        <v>3.72</v>
      </c>
      <c r="D308" s="202"/>
      <c r="E308" s="193">
        <v>0.33</v>
      </c>
      <c r="F308" s="37"/>
    </row>
    <row r="309" spans="1:6" x14ac:dyDescent="0.2">
      <c r="A309" s="214" t="s">
        <v>52</v>
      </c>
      <c r="B309" s="214" t="s">
        <v>1094</v>
      </c>
      <c r="C309" s="215">
        <v>1.44</v>
      </c>
      <c r="D309" s="202"/>
      <c r="E309" s="193">
        <v>0.09</v>
      </c>
      <c r="F309" s="37"/>
    </row>
    <row r="310" spans="1:6" x14ac:dyDescent="0.2">
      <c r="A310" s="214" t="s">
        <v>54</v>
      </c>
      <c r="B310" s="214" t="s">
        <v>1095</v>
      </c>
      <c r="C310" s="215">
        <v>1.8</v>
      </c>
      <c r="D310" s="202"/>
      <c r="E310" s="193">
        <v>0.1</v>
      </c>
      <c r="F310" s="37"/>
    </row>
    <row r="311" spans="1:6" x14ac:dyDescent="0.2">
      <c r="A311" s="214" t="s">
        <v>69</v>
      </c>
      <c r="B311" s="214" t="s">
        <v>1096</v>
      </c>
      <c r="C311" s="215">
        <v>17.420000000000002</v>
      </c>
      <c r="D311" s="202"/>
      <c r="E311" s="193">
        <v>2.61</v>
      </c>
      <c r="F311" s="37"/>
    </row>
    <row r="312" spans="1:6" x14ac:dyDescent="0.2">
      <c r="A312" s="214" t="s">
        <v>61</v>
      </c>
      <c r="B312" s="214" t="s">
        <v>1097</v>
      </c>
      <c r="C312" s="215">
        <v>3</v>
      </c>
      <c r="D312" s="202"/>
      <c r="E312" s="193">
        <v>0.156</v>
      </c>
      <c r="F312" s="37"/>
    </row>
    <row r="313" spans="1:6" x14ac:dyDescent="0.2">
      <c r="A313" s="214" t="s">
        <v>63</v>
      </c>
      <c r="B313" s="214" t="s">
        <v>1098</v>
      </c>
      <c r="C313" s="215">
        <v>3.72</v>
      </c>
      <c r="D313" s="202"/>
      <c r="E313" s="193">
        <v>0.28110000000000002</v>
      </c>
      <c r="F313" s="37"/>
    </row>
    <row r="314" spans="1:6" x14ac:dyDescent="0.2">
      <c r="A314" s="214" t="s">
        <v>55</v>
      </c>
      <c r="B314" s="214" t="s">
        <v>1099</v>
      </c>
      <c r="C314" s="215">
        <v>2.04</v>
      </c>
      <c r="D314" s="202"/>
      <c r="E314" s="193">
        <v>0.12</v>
      </c>
      <c r="F314" s="37"/>
    </row>
    <row r="315" spans="1:6" x14ac:dyDescent="0.2">
      <c r="A315" s="214" t="s">
        <v>64</v>
      </c>
      <c r="B315" s="214" t="s">
        <v>1100</v>
      </c>
      <c r="C315" s="215">
        <v>4.68</v>
      </c>
      <c r="D315" s="202"/>
      <c r="E315" s="193">
        <v>0.4</v>
      </c>
      <c r="F315" s="37"/>
    </row>
    <row r="316" spans="1:6" x14ac:dyDescent="0.2">
      <c r="A316" s="214" t="s">
        <v>48</v>
      </c>
      <c r="B316" s="214" t="s">
        <v>1101</v>
      </c>
      <c r="C316" s="215">
        <v>6.73</v>
      </c>
      <c r="D316" s="202"/>
      <c r="E316" s="193">
        <v>1.7</v>
      </c>
      <c r="F316" s="37"/>
    </row>
    <row r="317" spans="1:6" x14ac:dyDescent="0.2">
      <c r="A317" s="214" t="s">
        <v>49</v>
      </c>
      <c r="B317" s="214" t="s">
        <v>1102</v>
      </c>
      <c r="C317" s="215">
        <v>10.8</v>
      </c>
      <c r="D317" s="202"/>
      <c r="E317" s="193">
        <v>1.63</v>
      </c>
      <c r="F317" s="37"/>
    </row>
    <row r="318" spans="1:6" x14ac:dyDescent="0.2">
      <c r="A318" s="214" t="s">
        <v>248</v>
      </c>
      <c r="B318" s="214" t="s">
        <v>1103</v>
      </c>
      <c r="C318" s="215">
        <v>24.02</v>
      </c>
      <c r="D318" s="202"/>
      <c r="E318" s="193">
        <v>0.2</v>
      </c>
      <c r="F318" s="37"/>
    </row>
    <row r="319" spans="1:6" x14ac:dyDescent="0.2">
      <c r="A319" s="214" t="s">
        <v>249</v>
      </c>
      <c r="B319" s="214" t="s">
        <v>1104</v>
      </c>
      <c r="C319" s="215">
        <v>24.02</v>
      </c>
      <c r="D319" s="202"/>
      <c r="E319" s="193">
        <v>0.2</v>
      </c>
      <c r="F319" s="37"/>
    </row>
    <row r="320" spans="1:6" x14ac:dyDescent="0.2">
      <c r="A320" s="214" t="s">
        <v>250</v>
      </c>
      <c r="B320" s="214" t="s">
        <v>1105</v>
      </c>
      <c r="C320" s="215">
        <v>24.02</v>
      </c>
      <c r="D320" s="202"/>
      <c r="E320" s="193">
        <v>0.3</v>
      </c>
      <c r="F320" s="37"/>
    </row>
    <row r="321" spans="1:6" x14ac:dyDescent="0.2">
      <c r="A321" s="214" t="s">
        <v>247</v>
      </c>
      <c r="B321" s="214" t="s">
        <v>1106</v>
      </c>
      <c r="C321" s="215">
        <v>10.8</v>
      </c>
      <c r="D321" s="202"/>
      <c r="E321" s="193">
        <v>0.2</v>
      </c>
      <c r="F321" s="37"/>
    </row>
    <row r="322" spans="1:6" x14ac:dyDescent="0.2">
      <c r="A322" s="214" t="s">
        <v>245</v>
      </c>
      <c r="B322" s="214" t="s">
        <v>1107</v>
      </c>
      <c r="C322" s="215">
        <v>40.85</v>
      </c>
      <c r="D322" s="202"/>
      <c r="E322" s="193">
        <v>1.19</v>
      </c>
      <c r="F322" s="37"/>
    </row>
    <row r="323" spans="1:6" x14ac:dyDescent="0.2">
      <c r="A323" s="214" t="s">
        <v>243</v>
      </c>
      <c r="B323" s="214" t="s">
        <v>1108</v>
      </c>
      <c r="C323" s="215">
        <v>95.91</v>
      </c>
      <c r="D323" s="202"/>
      <c r="E323" s="193">
        <v>1</v>
      </c>
      <c r="F323" s="37"/>
    </row>
    <row r="324" spans="1:6" x14ac:dyDescent="0.2">
      <c r="A324" s="214" t="s">
        <v>242</v>
      </c>
      <c r="B324" s="214" t="s">
        <v>1109</v>
      </c>
      <c r="C324" s="215">
        <v>20.420000000000002</v>
      </c>
      <c r="D324" s="202"/>
      <c r="E324" s="193">
        <v>0.14000000000000001</v>
      </c>
      <c r="F324" s="37"/>
    </row>
    <row r="325" spans="1:6" x14ac:dyDescent="0.2">
      <c r="A325" s="214" t="s">
        <v>782</v>
      </c>
      <c r="B325" s="214" t="s">
        <v>783</v>
      </c>
      <c r="C325" s="215">
        <v>14.41</v>
      </c>
      <c r="D325" s="202"/>
      <c r="E325" s="193">
        <v>0.15</v>
      </c>
      <c r="F325" s="37"/>
    </row>
    <row r="326" spans="1:6" x14ac:dyDescent="0.2">
      <c r="A326" s="214" t="s">
        <v>286</v>
      </c>
      <c r="B326" s="214" t="s">
        <v>1110</v>
      </c>
      <c r="C326" s="215">
        <v>32.43</v>
      </c>
      <c r="D326" s="202"/>
      <c r="E326" s="193">
        <v>0.54</v>
      </c>
      <c r="F326" s="37"/>
    </row>
    <row r="327" spans="1:6" x14ac:dyDescent="0.2">
      <c r="A327" s="214" t="s">
        <v>287</v>
      </c>
      <c r="B327" s="214" t="s">
        <v>1111</v>
      </c>
      <c r="C327" s="215">
        <v>34.840000000000003</v>
      </c>
      <c r="D327" s="202"/>
      <c r="E327" s="193">
        <v>0.69</v>
      </c>
      <c r="F327" s="37"/>
    </row>
    <row r="328" spans="1:6" x14ac:dyDescent="0.2">
      <c r="A328" s="214" t="s">
        <v>288</v>
      </c>
      <c r="B328" s="214" t="s">
        <v>1112</v>
      </c>
      <c r="C328" s="215">
        <v>38.44</v>
      </c>
      <c r="D328" s="202"/>
      <c r="E328" s="193">
        <v>0.88</v>
      </c>
      <c r="F328" s="37"/>
    </row>
    <row r="329" spans="1:6" x14ac:dyDescent="0.2">
      <c r="A329" s="214" t="s">
        <v>289</v>
      </c>
      <c r="B329" s="214" t="s">
        <v>1113</v>
      </c>
      <c r="C329" s="215">
        <v>48.06</v>
      </c>
      <c r="D329" s="202"/>
      <c r="E329" s="193">
        <v>1.22</v>
      </c>
      <c r="F329" s="37"/>
    </row>
    <row r="330" spans="1:6" x14ac:dyDescent="0.2">
      <c r="A330" s="214" t="s">
        <v>291</v>
      </c>
      <c r="B330" s="214" t="s">
        <v>1114</v>
      </c>
      <c r="C330" s="215">
        <v>72.09</v>
      </c>
      <c r="D330" s="202"/>
      <c r="E330" s="193">
        <v>1.52</v>
      </c>
      <c r="F330" s="37"/>
    </row>
    <row r="331" spans="1:6" x14ac:dyDescent="0.2">
      <c r="A331" s="214" t="s">
        <v>292</v>
      </c>
      <c r="B331" s="214" t="s">
        <v>1115</v>
      </c>
      <c r="C331" s="215">
        <v>79.31</v>
      </c>
      <c r="D331" s="202"/>
      <c r="E331" s="193">
        <v>1.96</v>
      </c>
      <c r="F331" s="37"/>
    </row>
    <row r="332" spans="1:6" x14ac:dyDescent="0.2">
      <c r="A332" s="214" t="s">
        <v>290</v>
      </c>
      <c r="B332" s="214" t="s">
        <v>1116</v>
      </c>
      <c r="C332" s="215">
        <v>51.66</v>
      </c>
      <c r="D332" s="202"/>
      <c r="E332" s="193">
        <v>1.81</v>
      </c>
      <c r="F332" s="37"/>
    </row>
    <row r="333" spans="1:6" x14ac:dyDescent="0.2">
      <c r="A333" s="214" t="s">
        <v>309</v>
      </c>
      <c r="B333" s="214" t="s">
        <v>1117</v>
      </c>
      <c r="C333" s="215">
        <v>127.38</v>
      </c>
      <c r="D333" s="202"/>
      <c r="E333" s="193">
        <v>3.63</v>
      </c>
      <c r="F333" s="37"/>
    </row>
    <row r="334" spans="1:6" x14ac:dyDescent="0.2">
      <c r="A334" s="214" t="s">
        <v>310</v>
      </c>
      <c r="B334" s="214" t="s">
        <v>1118</v>
      </c>
      <c r="C334" s="215">
        <v>180.24</v>
      </c>
      <c r="D334" s="202"/>
      <c r="E334" s="193">
        <v>6</v>
      </c>
      <c r="F334" s="37"/>
    </row>
    <row r="335" spans="1:6" x14ac:dyDescent="0.2">
      <c r="A335" s="214" t="s">
        <v>311</v>
      </c>
      <c r="B335" s="214" t="s">
        <v>1119</v>
      </c>
      <c r="C335" s="215">
        <v>216.3</v>
      </c>
      <c r="D335" s="202"/>
      <c r="E335" s="193">
        <v>9</v>
      </c>
      <c r="F335" s="37"/>
    </row>
    <row r="336" spans="1:6" x14ac:dyDescent="0.2">
      <c r="A336" s="214" t="s">
        <v>312</v>
      </c>
      <c r="B336" s="214" t="s">
        <v>1120</v>
      </c>
      <c r="C336" s="215">
        <v>420.59</v>
      </c>
      <c r="D336" s="202"/>
      <c r="E336" s="193">
        <v>20</v>
      </c>
      <c r="F336" s="37"/>
    </row>
    <row r="337" spans="1:6" x14ac:dyDescent="0.2">
      <c r="A337" s="214" t="s">
        <v>314</v>
      </c>
      <c r="B337" s="214" t="s">
        <v>1121</v>
      </c>
      <c r="C337" s="215">
        <v>420.59</v>
      </c>
      <c r="D337" s="202"/>
      <c r="E337" s="193">
        <v>26</v>
      </c>
      <c r="F337" s="37"/>
    </row>
    <row r="338" spans="1:6" x14ac:dyDescent="0.2">
      <c r="A338" s="214" t="s">
        <v>315</v>
      </c>
      <c r="B338" s="214" t="s">
        <v>1122</v>
      </c>
      <c r="C338" s="215">
        <v>660.93</v>
      </c>
      <c r="D338" s="202"/>
      <c r="E338" s="193">
        <v>42</v>
      </c>
      <c r="F338" s="37"/>
    </row>
    <row r="339" spans="1:6" x14ac:dyDescent="0.2">
      <c r="A339" s="214" t="s">
        <v>294</v>
      </c>
      <c r="B339" s="214" t="s">
        <v>1073</v>
      </c>
      <c r="C339" s="215">
        <v>240.33</v>
      </c>
      <c r="D339" s="202"/>
      <c r="E339" s="193">
        <v>21</v>
      </c>
      <c r="F339" s="37"/>
    </row>
    <row r="340" spans="1:6" x14ac:dyDescent="0.2">
      <c r="A340" s="214" t="s">
        <v>296</v>
      </c>
      <c r="B340" s="214" t="s">
        <v>1074</v>
      </c>
      <c r="C340" s="215">
        <v>2.2799999999999998</v>
      </c>
      <c r="D340" s="202"/>
      <c r="E340" s="193">
        <v>0.12</v>
      </c>
      <c r="F340" s="37"/>
    </row>
    <row r="341" spans="1:6" x14ac:dyDescent="0.2">
      <c r="A341" s="214" t="s">
        <v>306</v>
      </c>
      <c r="B341" s="214" t="s">
        <v>1123</v>
      </c>
      <c r="C341" s="215">
        <v>11.99</v>
      </c>
      <c r="D341" s="202"/>
      <c r="E341" s="193">
        <v>0.2</v>
      </c>
      <c r="F341" s="37"/>
    </row>
    <row r="342" spans="1:6" x14ac:dyDescent="0.2">
      <c r="A342" s="214" t="s">
        <v>297</v>
      </c>
      <c r="B342" s="214" t="s">
        <v>1124</v>
      </c>
      <c r="C342" s="215">
        <v>2.66</v>
      </c>
      <c r="D342" s="202"/>
      <c r="E342" s="193">
        <v>0.06</v>
      </c>
      <c r="F342" s="37"/>
    </row>
    <row r="343" spans="1:6" x14ac:dyDescent="0.2">
      <c r="A343" s="214" t="s">
        <v>298</v>
      </c>
      <c r="B343" s="214" t="s">
        <v>1125</v>
      </c>
      <c r="C343" s="215">
        <v>3.32</v>
      </c>
      <c r="D343" s="202"/>
      <c r="E343" s="193">
        <v>0.08</v>
      </c>
      <c r="F343" s="37"/>
    </row>
    <row r="344" spans="1:6" x14ac:dyDescent="0.2">
      <c r="A344" s="214" t="s">
        <v>299</v>
      </c>
      <c r="B344" s="214" t="s">
        <v>1126</v>
      </c>
      <c r="C344" s="215">
        <v>3.99</v>
      </c>
      <c r="D344" s="202"/>
      <c r="E344" s="193">
        <v>0.12</v>
      </c>
      <c r="F344" s="37"/>
    </row>
    <row r="345" spans="1:6" x14ac:dyDescent="0.2">
      <c r="A345" s="214" t="s">
        <v>300</v>
      </c>
      <c r="B345" s="214" t="s">
        <v>1127</v>
      </c>
      <c r="C345" s="215">
        <v>3.32</v>
      </c>
      <c r="D345" s="202"/>
      <c r="E345" s="193">
        <v>0.06</v>
      </c>
      <c r="F345" s="37"/>
    </row>
    <row r="346" spans="1:6" x14ac:dyDescent="0.2">
      <c r="A346" s="214" t="s">
        <v>301</v>
      </c>
      <c r="B346" s="214" t="s">
        <v>1128</v>
      </c>
      <c r="C346" s="215">
        <v>4.8099999999999996</v>
      </c>
      <c r="D346" s="202"/>
      <c r="E346" s="193">
        <v>0.2</v>
      </c>
      <c r="F346" s="37"/>
    </row>
    <row r="347" spans="1:6" x14ac:dyDescent="0.2">
      <c r="A347" s="195" t="s">
        <v>302</v>
      </c>
      <c r="B347" s="194" t="s">
        <v>784</v>
      </c>
      <c r="C347" s="192">
        <v>286.11</v>
      </c>
      <c r="D347" s="202"/>
      <c r="E347" s="193">
        <v>30</v>
      </c>
      <c r="F347" s="37"/>
    </row>
    <row r="348" spans="1:6" x14ac:dyDescent="0.2">
      <c r="A348" s="195" t="s">
        <v>303</v>
      </c>
      <c r="B348" s="194" t="s">
        <v>785</v>
      </c>
      <c r="C348" s="192">
        <v>2.63</v>
      </c>
      <c r="D348" s="202"/>
      <c r="E348" s="193">
        <v>0.16</v>
      </c>
      <c r="F348" s="37"/>
    </row>
    <row r="349" spans="1:6" x14ac:dyDescent="0.2">
      <c r="A349" s="214" t="s">
        <v>304</v>
      </c>
      <c r="B349" s="214" t="s">
        <v>1129</v>
      </c>
      <c r="C349" s="215">
        <v>4.6500000000000004</v>
      </c>
      <c r="D349" s="202"/>
      <c r="E349" s="193">
        <v>0.125</v>
      </c>
      <c r="F349" s="37"/>
    </row>
    <row r="350" spans="1:6" x14ac:dyDescent="0.2">
      <c r="A350" s="214" t="s">
        <v>305</v>
      </c>
      <c r="B350" s="214" t="s">
        <v>1130</v>
      </c>
      <c r="C350" s="215">
        <v>6.66</v>
      </c>
      <c r="D350" s="202"/>
      <c r="E350" s="193">
        <v>0.113</v>
      </c>
      <c r="F350" s="37"/>
    </row>
    <row r="351" spans="1:6" x14ac:dyDescent="0.2">
      <c r="A351" s="214" t="s">
        <v>307</v>
      </c>
      <c r="B351" s="214" t="s">
        <v>1131</v>
      </c>
      <c r="C351" s="215">
        <v>13.32</v>
      </c>
      <c r="D351" s="202"/>
      <c r="E351" s="193">
        <v>0.2</v>
      </c>
      <c r="F351" s="37"/>
    </row>
    <row r="352" spans="1:6" x14ac:dyDescent="0.2">
      <c r="A352" s="214" t="s">
        <v>786</v>
      </c>
      <c r="B352" s="214" t="s">
        <v>787</v>
      </c>
      <c r="C352" s="215">
        <v>36.04</v>
      </c>
      <c r="D352" s="202"/>
      <c r="E352" s="193">
        <v>3.9</v>
      </c>
      <c r="F352" s="37"/>
    </row>
    <row r="353" spans="1:6" x14ac:dyDescent="0.2">
      <c r="A353" s="214" t="s">
        <v>788</v>
      </c>
      <c r="B353" s="214" t="s">
        <v>789</v>
      </c>
      <c r="C353" s="215">
        <v>54.06</v>
      </c>
      <c r="D353" s="202"/>
      <c r="E353" s="193">
        <v>7.5</v>
      </c>
      <c r="F353" s="37"/>
    </row>
    <row r="354" spans="1:6" x14ac:dyDescent="0.2">
      <c r="A354" s="214" t="s">
        <v>203</v>
      </c>
      <c r="B354" s="214" t="s">
        <v>1132</v>
      </c>
      <c r="C354" s="215">
        <v>54.06</v>
      </c>
      <c r="D354" s="202"/>
      <c r="E354" s="193">
        <v>3</v>
      </c>
      <c r="F354" s="37"/>
    </row>
    <row r="355" spans="1:6" x14ac:dyDescent="0.2">
      <c r="A355" s="214" t="s">
        <v>204</v>
      </c>
      <c r="B355" s="214" t="s">
        <v>1133</v>
      </c>
      <c r="C355" s="215">
        <v>80.5</v>
      </c>
      <c r="D355" s="202"/>
      <c r="E355" s="193">
        <v>4</v>
      </c>
      <c r="F355" s="37"/>
    </row>
    <row r="356" spans="1:6" x14ac:dyDescent="0.2">
      <c r="A356" s="214" t="s">
        <v>205</v>
      </c>
      <c r="B356" s="214" t="s">
        <v>1134</v>
      </c>
      <c r="C356" s="215">
        <v>93.72</v>
      </c>
      <c r="D356" s="202"/>
      <c r="E356" s="193">
        <v>6</v>
      </c>
      <c r="F356" s="37"/>
    </row>
    <row r="357" spans="1:6" x14ac:dyDescent="0.2">
      <c r="A357" s="214" t="s">
        <v>206</v>
      </c>
      <c r="B357" s="214" t="s">
        <v>1135</v>
      </c>
      <c r="C357" s="215">
        <v>168.23</v>
      </c>
      <c r="D357" s="202"/>
      <c r="E357" s="193">
        <v>12</v>
      </c>
      <c r="F357" s="37"/>
    </row>
    <row r="358" spans="1:6" x14ac:dyDescent="0.2">
      <c r="A358" s="214" t="s">
        <v>207</v>
      </c>
      <c r="B358" s="214" t="s">
        <v>1136</v>
      </c>
      <c r="C358" s="215">
        <v>120.16</v>
      </c>
      <c r="D358" s="202"/>
      <c r="E358" s="193">
        <v>18</v>
      </c>
      <c r="F358" s="37"/>
    </row>
    <row r="359" spans="1:6" x14ac:dyDescent="0.2">
      <c r="A359" s="214" t="s">
        <v>208</v>
      </c>
      <c r="B359" s="214" t="s">
        <v>1137</v>
      </c>
      <c r="C359" s="215">
        <v>204.28</v>
      </c>
      <c r="D359" s="202"/>
      <c r="E359" s="193">
        <v>28</v>
      </c>
      <c r="F359" s="37"/>
    </row>
    <row r="360" spans="1:6" x14ac:dyDescent="0.2">
      <c r="A360" s="214" t="s">
        <v>19</v>
      </c>
      <c r="B360" s="214" t="s">
        <v>1138</v>
      </c>
      <c r="C360" s="215">
        <v>38.58</v>
      </c>
      <c r="D360" s="202"/>
      <c r="E360" s="193">
        <v>3</v>
      </c>
      <c r="F360" s="37"/>
    </row>
    <row r="361" spans="1:6" x14ac:dyDescent="0.2">
      <c r="A361" s="214" t="s">
        <v>790</v>
      </c>
      <c r="B361" s="214" t="s">
        <v>791</v>
      </c>
      <c r="C361" s="215">
        <v>44.09</v>
      </c>
      <c r="D361" s="202"/>
      <c r="E361" s="193">
        <v>3</v>
      </c>
      <c r="F361" s="37"/>
    </row>
    <row r="362" spans="1:6" x14ac:dyDescent="0.2">
      <c r="A362" s="214" t="s">
        <v>792</v>
      </c>
      <c r="B362" s="214" t="s">
        <v>1139</v>
      </c>
      <c r="C362" s="215">
        <v>38.58</v>
      </c>
      <c r="D362" s="202"/>
      <c r="E362" s="193">
        <v>3</v>
      </c>
      <c r="F362" s="37"/>
    </row>
    <row r="363" spans="1:6" x14ac:dyDescent="0.2">
      <c r="A363" s="214" t="s">
        <v>71</v>
      </c>
      <c r="B363" s="214" t="s">
        <v>1140</v>
      </c>
      <c r="C363" s="215">
        <v>13.21</v>
      </c>
      <c r="D363" s="202"/>
      <c r="E363" s="193">
        <v>0.17</v>
      </c>
      <c r="F363" s="37"/>
    </row>
    <row r="364" spans="1:6" x14ac:dyDescent="0.2">
      <c r="A364" s="214" t="s">
        <v>87</v>
      </c>
      <c r="B364" s="214" t="s">
        <v>1141</v>
      </c>
      <c r="C364" s="215">
        <v>14.41</v>
      </c>
      <c r="D364" s="202"/>
      <c r="E364" s="193">
        <v>0.19</v>
      </c>
      <c r="F364" s="37"/>
    </row>
    <row r="365" spans="1:6" x14ac:dyDescent="0.2">
      <c r="A365" s="214" t="s">
        <v>108</v>
      </c>
      <c r="B365" s="214" t="s">
        <v>1142</v>
      </c>
      <c r="C365" s="215">
        <v>18.02</v>
      </c>
      <c r="D365" s="202"/>
      <c r="E365" s="193">
        <v>0.28000000000000003</v>
      </c>
      <c r="F365" s="37"/>
    </row>
    <row r="366" spans="1:6" x14ac:dyDescent="0.2">
      <c r="A366" s="214" t="s">
        <v>195</v>
      </c>
      <c r="B366" s="214" t="s">
        <v>1143</v>
      </c>
      <c r="C366" s="215">
        <v>24.02</v>
      </c>
      <c r="D366" s="202"/>
      <c r="E366" s="193">
        <v>0.17</v>
      </c>
      <c r="F366" s="37"/>
    </row>
    <row r="367" spans="1:6" x14ac:dyDescent="0.2">
      <c r="A367" s="214" t="s">
        <v>174</v>
      </c>
      <c r="B367" s="214" t="s">
        <v>1144</v>
      </c>
      <c r="C367" s="215">
        <v>20.37</v>
      </c>
      <c r="D367" s="202"/>
      <c r="E367" s="193">
        <v>0.19</v>
      </c>
      <c r="F367" s="37"/>
    </row>
    <row r="368" spans="1:6" x14ac:dyDescent="0.2">
      <c r="A368" s="214" t="s">
        <v>236</v>
      </c>
      <c r="B368" s="214" t="s">
        <v>1145</v>
      </c>
      <c r="C368" s="215">
        <v>6</v>
      </c>
      <c r="D368" s="202"/>
      <c r="E368" s="193">
        <v>7.0000000000000007E-2</v>
      </c>
      <c r="F368" s="37"/>
    </row>
    <row r="369" spans="1:6" x14ac:dyDescent="0.2">
      <c r="A369" s="214" t="s">
        <v>42</v>
      </c>
      <c r="B369" s="214" t="s">
        <v>1146</v>
      </c>
      <c r="C369" s="215">
        <v>18.02</v>
      </c>
      <c r="D369" s="202"/>
      <c r="E369" s="193">
        <v>0.44</v>
      </c>
      <c r="F369" s="37"/>
    </row>
    <row r="370" spans="1:6" x14ac:dyDescent="0.2">
      <c r="A370" s="214" t="s">
        <v>217</v>
      </c>
      <c r="B370" s="214" t="s">
        <v>1147</v>
      </c>
      <c r="C370" s="215">
        <v>39.119999999999997</v>
      </c>
      <c r="D370" s="202"/>
      <c r="E370" s="193">
        <v>1.17</v>
      </c>
      <c r="F370" s="37"/>
    </row>
    <row r="371" spans="1:6" x14ac:dyDescent="0.2">
      <c r="A371" s="214" t="s">
        <v>116</v>
      </c>
      <c r="B371" s="214" t="s">
        <v>1148</v>
      </c>
      <c r="C371" s="215">
        <v>19.22</v>
      </c>
      <c r="D371" s="202"/>
      <c r="E371" s="193">
        <v>0.4</v>
      </c>
      <c r="F371" s="37"/>
    </row>
    <row r="372" spans="1:6" x14ac:dyDescent="0.2">
      <c r="A372" s="214" t="s">
        <v>793</v>
      </c>
      <c r="B372" s="214" t="s">
        <v>794</v>
      </c>
      <c r="C372" s="215">
        <v>1.19</v>
      </c>
      <c r="D372" s="202"/>
      <c r="E372" s="193">
        <v>0</v>
      </c>
      <c r="F372" s="37"/>
    </row>
    <row r="373" spans="1:6" x14ac:dyDescent="0.2">
      <c r="A373" s="214" t="s">
        <v>257</v>
      </c>
      <c r="B373" s="214" t="s">
        <v>1149</v>
      </c>
      <c r="C373" s="215">
        <v>3.3</v>
      </c>
      <c r="D373" s="202"/>
      <c r="E373" s="193">
        <v>0.5</v>
      </c>
      <c r="F373" s="37"/>
    </row>
    <row r="374" spans="1:6" x14ac:dyDescent="0.2">
      <c r="A374" s="214" t="s">
        <v>175</v>
      </c>
      <c r="B374" s="214" t="s">
        <v>1150</v>
      </c>
      <c r="C374" s="215">
        <v>20.420000000000002</v>
      </c>
      <c r="D374" s="202"/>
      <c r="E374" s="193">
        <v>0.19</v>
      </c>
      <c r="F374" s="37"/>
    </row>
    <row r="375" spans="1:6" x14ac:dyDescent="0.2">
      <c r="A375" s="214" t="s">
        <v>185</v>
      </c>
      <c r="B375" s="214" t="s">
        <v>1151</v>
      </c>
      <c r="C375" s="215">
        <v>22.83</v>
      </c>
      <c r="D375" s="202"/>
      <c r="E375" s="193">
        <v>0.19</v>
      </c>
      <c r="F375" s="37"/>
    </row>
    <row r="376" spans="1:6" x14ac:dyDescent="0.2">
      <c r="A376" s="214" t="s">
        <v>29</v>
      </c>
      <c r="B376" s="214" t="s">
        <v>1152</v>
      </c>
      <c r="C376" s="215">
        <v>19.829999999999998</v>
      </c>
      <c r="D376" s="202"/>
      <c r="E376" s="193">
        <v>1.3</v>
      </c>
      <c r="F376" s="37"/>
    </row>
    <row r="377" spans="1:6" x14ac:dyDescent="0.2">
      <c r="A377" s="214" t="s">
        <v>21</v>
      </c>
      <c r="B377" s="214" t="s">
        <v>1153</v>
      </c>
      <c r="C377" s="215">
        <v>60.63</v>
      </c>
      <c r="D377" s="202"/>
      <c r="E377" s="193">
        <v>4.2</v>
      </c>
      <c r="F377" s="37"/>
    </row>
    <row r="378" spans="1:6" x14ac:dyDescent="0.2">
      <c r="A378" s="214" t="s">
        <v>795</v>
      </c>
      <c r="B378" s="214" t="s">
        <v>796</v>
      </c>
      <c r="C378" s="215">
        <v>60.63</v>
      </c>
      <c r="D378" s="202"/>
      <c r="E378" s="193">
        <v>4.2</v>
      </c>
      <c r="F378" s="37"/>
    </row>
    <row r="379" spans="1:6" x14ac:dyDescent="0.2">
      <c r="A379" s="214" t="s">
        <v>797</v>
      </c>
      <c r="B379" s="214" t="s">
        <v>1154</v>
      </c>
      <c r="C379" s="215">
        <v>60.63</v>
      </c>
      <c r="D379" s="202"/>
      <c r="E379" s="193">
        <v>4.2</v>
      </c>
      <c r="F379" s="37"/>
    </row>
    <row r="380" spans="1:6" x14ac:dyDescent="0.2">
      <c r="A380" s="214" t="s">
        <v>72</v>
      </c>
      <c r="B380" s="214" t="s">
        <v>1155</v>
      </c>
      <c r="C380" s="215">
        <v>21.15</v>
      </c>
      <c r="D380" s="202"/>
      <c r="E380" s="193">
        <v>0.31</v>
      </c>
      <c r="F380" s="37"/>
    </row>
    <row r="381" spans="1:6" x14ac:dyDescent="0.2">
      <c r="A381" s="214" t="s">
        <v>88</v>
      </c>
      <c r="B381" s="214" t="s">
        <v>1156</v>
      </c>
      <c r="C381" s="215">
        <v>22.47</v>
      </c>
      <c r="D381" s="202"/>
      <c r="E381" s="193">
        <v>0.36</v>
      </c>
      <c r="F381" s="37"/>
    </row>
    <row r="382" spans="1:6" x14ac:dyDescent="0.2">
      <c r="A382" s="214" t="s">
        <v>95</v>
      </c>
      <c r="B382" s="214" t="s">
        <v>1157</v>
      </c>
      <c r="C382" s="215">
        <v>22.83</v>
      </c>
      <c r="D382" s="202"/>
      <c r="E382" s="193">
        <v>0.33</v>
      </c>
      <c r="F382" s="37"/>
    </row>
    <row r="383" spans="1:6" x14ac:dyDescent="0.2">
      <c r="A383" s="214" t="s">
        <v>109</v>
      </c>
      <c r="B383" s="214" t="s">
        <v>1158</v>
      </c>
      <c r="C383" s="215">
        <v>26.43</v>
      </c>
      <c r="D383" s="202"/>
      <c r="E383" s="193">
        <v>0.5</v>
      </c>
      <c r="F383" s="37"/>
    </row>
    <row r="384" spans="1:6" x14ac:dyDescent="0.2">
      <c r="A384" s="214" t="s">
        <v>196</v>
      </c>
      <c r="B384" s="214" t="s">
        <v>1159</v>
      </c>
      <c r="C384" s="215">
        <v>32.43</v>
      </c>
      <c r="D384" s="202"/>
      <c r="E384" s="193">
        <v>0.31</v>
      </c>
      <c r="F384" s="37"/>
    </row>
    <row r="385" spans="1:6" x14ac:dyDescent="0.2">
      <c r="A385" s="214" t="s">
        <v>176</v>
      </c>
      <c r="B385" s="214" t="s">
        <v>1160</v>
      </c>
      <c r="C385" s="215">
        <v>26.32</v>
      </c>
      <c r="D385" s="202"/>
      <c r="E385" s="193">
        <v>0.3</v>
      </c>
      <c r="F385" s="37"/>
    </row>
    <row r="386" spans="1:6" x14ac:dyDescent="0.2">
      <c r="A386" s="214" t="s">
        <v>237</v>
      </c>
      <c r="B386" s="214" t="s">
        <v>1161</v>
      </c>
      <c r="C386" s="215">
        <v>7.2</v>
      </c>
      <c r="D386" s="202"/>
      <c r="E386" s="193">
        <v>0.1</v>
      </c>
      <c r="F386" s="37"/>
    </row>
    <row r="387" spans="1:6" x14ac:dyDescent="0.2">
      <c r="A387" s="214" t="s">
        <v>43</v>
      </c>
      <c r="B387" s="214" t="s">
        <v>1162</v>
      </c>
      <c r="C387" s="215">
        <v>21.62</v>
      </c>
      <c r="D387" s="202"/>
      <c r="E387" s="193">
        <v>0.5</v>
      </c>
      <c r="F387" s="37"/>
    </row>
    <row r="388" spans="1:6" x14ac:dyDescent="0.2">
      <c r="A388" s="214" t="s">
        <v>218</v>
      </c>
      <c r="B388" s="214" t="s">
        <v>1163</v>
      </c>
      <c r="C388" s="215">
        <v>39.68</v>
      </c>
      <c r="D388" s="202"/>
      <c r="E388" s="193">
        <v>1.18</v>
      </c>
      <c r="F388" s="37"/>
    </row>
    <row r="389" spans="1:6" x14ac:dyDescent="0.2">
      <c r="A389" s="214" t="s">
        <v>798</v>
      </c>
      <c r="B389" s="214" t="s">
        <v>1164</v>
      </c>
      <c r="C389" s="215">
        <v>42.06</v>
      </c>
      <c r="D389" s="202"/>
      <c r="E389" s="193">
        <v>1.71</v>
      </c>
      <c r="F389" s="37"/>
    </row>
    <row r="390" spans="1:6" x14ac:dyDescent="0.2">
      <c r="A390" s="214" t="s">
        <v>799</v>
      </c>
      <c r="B390" s="214" t="s">
        <v>800</v>
      </c>
      <c r="C390" s="215">
        <v>43.26</v>
      </c>
      <c r="D390" s="202"/>
      <c r="E390" s="193">
        <v>1.71</v>
      </c>
      <c r="F390" s="37"/>
    </row>
    <row r="391" spans="1:6" x14ac:dyDescent="0.2">
      <c r="A391" s="214" t="s">
        <v>117</v>
      </c>
      <c r="B391" s="214" t="s">
        <v>1165</v>
      </c>
      <c r="C391" s="215">
        <v>30.03</v>
      </c>
      <c r="D391" s="202"/>
      <c r="E391" s="193">
        <v>0.7</v>
      </c>
      <c r="F391" s="37"/>
    </row>
    <row r="392" spans="1:6" x14ac:dyDescent="0.2">
      <c r="A392" s="214" t="s">
        <v>801</v>
      </c>
      <c r="B392" s="214" t="s">
        <v>802</v>
      </c>
      <c r="C392" s="215">
        <v>1.19</v>
      </c>
      <c r="D392" s="202"/>
      <c r="E392" s="193">
        <v>0.01</v>
      </c>
      <c r="F392" s="37"/>
    </row>
    <row r="393" spans="1:6" x14ac:dyDescent="0.2">
      <c r="A393" s="214" t="s">
        <v>803</v>
      </c>
      <c r="B393" s="214" t="s">
        <v>804</v>
      </c>
      <c r="C393" s="215">
        <v>2.39</v>
      </c>
      <c r="D393" s="202"/>
      <c r="E393" s="193">
        <v>0.01</v>
      </c>
      <c r="F393" s="37"/>
    </row>
    <row r="394" spans="1:6" x14ac:dyDescent="0.2">
      <c r="A394" s="214" t="s">
        <v>805</v>
      </c>
      <c r="B394" s="214" t="s">
        <v>806</v>
      </c>
      <c r="C394" s="215">
        <v>1.19</v>
      </c>
      <c r="D394" s="202"/>
      <c r="E394" s="193">
        <v>0</v>
      </c>
      <c r="F394" s="37"/>
    </row>
    <row r="395" spans="1:6" x14ac:dyDescent="0.2">
      <c r="A395" s="214" t="s">
        <v>258</v>
      </c>
      <c r="B395" s="214" t="s">
        <v>1166</v>
      </c>
      <c r="C395" s="215">
        <v>3.3</v>
      </c>
      <c r="D395" s="202"/>
      <c r="E395" s="193">
        <v>0.5</v>
      </c>
      <c r="F395" s="37"/>
    </row>
    <row r="396" spans="1:6" x14ac:dyDescent="0.2">
      <c r="A396" s="214" t="s">
        <v>126</v>
      </c>
      <c r="B396" s="214" t="s">
        <v>1167</v>
      </c>
      <c r="C396" s="215">
        <v>26.43</v>
      </c>
      <c r="D396" s="202"/>
      <c r="E396" s="193">
        <v>0.44</v>
      </c>
      <c r="F396" s="37"/>
    </row>
    <row r="397" spans="1:6" x14ac:dyDescent="0.2">
      <c r="A397" s="214" t="s">
        <v>177</v>
      </c>
      <c r="B397" s="214" t="s">
        <v>1168</v>
      </c>
      <c r="C397" s="215">
        <v>26.39</v>
      </c>
      <c r="D397" s="202"/>
      <c r="E397" s="193">
        <v>0.28999999999999998</v>
      </c>
      <c r="F397" s="37"/>
    </row>
    <row r="398" spans="1:6" x14ac:dyDescent="0.2">
      <c r="A398" s="214" t="s">
        <v>79</v>
      </c>
      <c r="B398" s="214" t="s">
        <v>1169</v>
      </c>
      <c r="C398" s="215">
        <v>21.62</v>
      </c>
      <c r="D398" s="202"/>
      <c r="E398" s="193">
        <v>0.27</v>
      </c>
      <c r="F398" s="37"/>
    </row>
    <row r="399" spans="1:6" x14ac:dyDescent="0.2">
      <c r="A399" s="214" t="s">
        <v>151</v>
      </c>
      <c r="B399" s="214" t="s">
        <v>1170</v>
      </c>
      <c r="C399" s="215">
        <v>31.24</v>
      </c>
      <c r="D399" s="202"/>
      <c r="E399" s="193">
        <v>0.63</v>
      </c>
      <c r="F399" s="37"/>
    </row>
    <row r="400" spans="1:6" x14ac:dyDescent="0.2">
      <c r="A400" s="214" t="s">
        <v>264</v>
      </c>
      <c r="B400" s="214" t="s">
        <v>1171</v>
      </c>
      <c r="C400" s="215">
        <v>2.39</v>
      </c>
      <c r="D400" s="202"/>
      <c r="E400" s="193">
        <v>0.01</v>
      </c>
      <c r="F400" s="37"/>
    </row>
    <row r="401" spans="1:6" x14ac:dyDescent="0.2">
      <c r="A401" s="214" t="s">
        <v>178</v>
      </c>
      <c r="B401" s="214" t="s">
        <v>1172</v>
      </c>
      <c r="C401" s="215">
        <v>26.43</v>
      </c>
      <c r="D401" s="202"/>
      <c r="E401" s="193">
        <v>0.31</v>
      </c>
      <c r="F401" s="37"/>
    </row>
    <row r="402" spans="1:6" x14ac:dyDescent="0.2">
      <c r="A402" s="214" t="s">
        <v>186</v>
      </c>
      <c r="B402" s="214" t="s">
        <v>1173</v>
      </c>
      <c r="C402" s="215">
        <v>30.03</v>
      </c>
      <c r="D402" s="202"/>
      <c r="E402" s="193">
        <v>0.35</v>
      </c>
      <c r="F402" s="37"/>
    </row>
    <row r="403" spans="1:6" x14ac:dyDescent="0.2">
      <c r="A403" s="214" t="s">
        <v>30</v>
      </c>
      <c r="B403" s="214" t="s">
        <v>1174</v>
      </c>
      <c r="C403" s="215">
        <v>29.76</v>
      </c>
      <c r="D403" s="202"/>
      <c r="E403" s="193">
        <v>1.5</v>
      </c>
      <c r="F403" s="37"/>
    </row>
    <row r="404" spans="1:6" x14ac:dyDescent="0.2">
      <c r="A404" s="214" t="s">
        <v>807</v>
      </c>
      <c r="B404" s="214" t="s">
        <v>808</v>
      </c>
      <c r="C404" s="215">
        <v>6</v>
      </c>
      <c r="D404" s="202"/>
      <c r="E404" s="193">
        <v>0.35</v>
      </c>
      <c r="F404" s="37"/>
    </row>
    <row r="405" spans="1:6" x14ac:dyDescent="0.2">
      <c r="A405" s="214" t="s">
        <v>809</v>
      </c>
      <c r="B405" s="214" t="s">
        <v>810</v>
      </c>
      <c r="C405" s="215">
        <v>1.19</v>
      </c>
      <c r="D405" s="202"/>
      <c r="E405" s="193">
        <v>0.02</v>
      </c>
      <c r="F405" s="37"/>
    </row>
    <row r="406" spans="1:6" x14ac:dyDescent="0.2">
      <c r="A406" s="214" t="s">
        <v>811</v>
      </c>
      <c r="B406" s="214" t="s">
        <v>812</v>
      </c>
      <c r="C406" s="215">
        <v>7.2</v>
      </c>
      <c r="D406" s="202"/>
      <c r="E406" s="193">
        <v>0.25</v>
      </c>
      <c r="F406" s="37"/>
    </row>
    <row r="407" spans="1:6" x14ac:dyDescent="0.2">
      <c r="A407" s="214" t="s">
        <v>813</v>
      </c>
      <c r="B407" s="214" t="s">
        <v>814</v>
      </c>
      <c r="C407" s="215">
        <v>7.2</v>
      </c>
      <c r="D407" s="202"/>
      <c r="E407" s="193">
        <v>0.24</v>
      </c>
      <c r="F407" s="37"/>
    </row>
    <row r="408" spans="1:6" x14ac:dyDescent="0.2">
      <c r="A408" s="214" t="s">
        <v>815</v>
      </c>
      <c r="B408" s="214" t="s">
        <v>816</v>
      </c>
      <c r="C408" s="215">
        <v>7.2</v>
      </c>
      <c r="D408" s="202"/>
      <c r="E408" s="193">
        <v>0.18</v>
      </c>
      <c r="F408" s="37"/>
    </row>
    <row r="409" spans="1:6" x14ac:dyDescent="0.2">
      <c r="A409" s="214" t="s">
        <v>817</v>
      </c>
      <c r="B409" s="214" t="s">
        <v>818</v>
      </c>
      <c r="C409" s="215">
        <v>6</v>
      </c>
      <c r="D409" s="202"/>
      <c r="E409" s="193">
        <v>0.21</v>
      </c>
      <c r="F409" s="37"/>
    </row>
    <row r="410" spans="1:6" x14ac:dyDescent="0.2">
      <c r="A410" s="214" t="s">
        <v>819</v>
      </c>
      <c r="B410" s="214" t="s">
        <v>820</v>
      </c>
      <c r="C410" s="215">
        <v>1.19</v>
      </c>
      <c r="D410" s="202"/>
      <c r="E410" s="193">
        <v>0</v>
      </c>
      <c r="F410" s="37"/>
    </row>
    <row r="411" spans="1:6" x14ac:dyDescent="0.2">
      <c r="A411" s="214" t="s">
        <v>821</v>
      </c>
      <c r="B411" s="214" t="s">
        <v>822</v>
      </c>
      <c r="C411" s="215">
        <v>6.6</v>
      </c>
      <c r="D411" s="202"/>
      <c r="E411" s="193">
        <v>0.18</v>
      </c>
      <c r="F411" s="37"/>
    </row>
    <row r="412" spans="1:6" x14ac:dyDescent="0.2">
      <c r="A412" s="214" t="s">
        <v>823</v>
      </c>
      <c r="B412" s="214" t="s">
        <v>824</v>
      </c>
      <c r="C412" s="215">
        <v>6.6</v>
      </c>
      <c r="D412" s="202"/>
      <c r="E412" s="193">
        <v>0.11</v>
      </c>
      <c r="F412" s="37"/>
    </row>
    <row r="413" spans="1:6" x14ac:dyDescent="0.2">
      <c r="A413" s="214" t="s">
        <v>23</v>
      </c>
      <c r="B413" s="214" t="s">
        <v>1175</v>
      </c>
      <c r="C413" s="215">
        <v>88.19</v>
      </c>
      <c r="D413" s="202"/>
      <c r="E413" s="193">
        <v>8.4</v>
      </c>
      <c r="F413" s="37"/>
    </row>
    <row r="414" spans="1:6" x14ac:dyDescent="0.2">
      <c r="A414" s="214" t="s">
        <v>825</v>
      </c>
      <c r="B414" s="214" t="s">
        <v>826</v>
      </c>
      <c r="C414" s="215">
        <v>120.16</v>
      </c>
      <c r="D414" s="202"/>
      <c r="E414" s="193">
        <v>8.4</v>
      </c>
      <c r="F414" s="37"/>
    </row>
    <row r="415" spans="1:6" x14ac:dyDescent="0.2">
      <c r="A415" s="214" t="s">
        <v>827</v>
      </c>
      <c r="B415" s="214" t="s">
        <v>1176</v>
      </c>
      <c r="C415" s="215">
        <v>88.19</v>
      </c>
      <c r="D415" s="202"/>
      <c r="E415" s="193">
        <v>8.4</v>
      </c>
      <c r="F415" s="37"/>
    </row>
    <row r="416" spans="1:6" x14ac:dyDescent="0.2">
      <c r="A416" s="214" t="s">
        <v>73</v>
      </c>
      <c r="B416" s="214" t="s">
        <v>1177</v>
      </c>
      <c r="C416" s="215">
        <v>33.64</v>
      </c>
      <c r="D416" s="202"/>
      <c r="E416" s="193">
        <v>1.05</v>
      </c>
      <c r="F416" s="37"/>
    </row>
    <row r="417" spans="1:6" x14ac:dyDescent="0.2">
      <c r="A417" s="214" t="s">
        <v>89</v>
      </c>
      <c r="B417" s="214" t="s">
        <v>1178</v>
      </c>
      <c r="C417" s="215">
        <v>34.840000000000003</v>
      </c>
      <c r="D417" s="202"/>
      <c r="E417" s="193">
        <v>1.26</v>
      </c>
      <c r="F417" s="37"/>
    </row>
    <row r="418" spans="1:6" x14ac:dyDescent="0.2">
      <c r="A418" s="214" t="s">
        <v>96</v>
      </c>
      <c r="B418" s="214" t="s">
        <v>1179</v>
      </c>
      <c r="C418" s="215">
        <v>40.85</v>
      </c>
      <c r="D418" s="202"/>
      <c r="E418" s="193">
        <v>1.2</v>
      </c>
      <c r="F418" s="37"/>
    </row>
    <row r="419" spans="1:6" x14ac:dyDescent="0.2">
      <c r="A419" s="214" t="s">
        <v>110</v>
      </c>
      <c r="B419" s="214" t="s">
        <v>1180</v>
      </c>
      <c r="C419" s="215">
        <v>52.87</v>
      </c>
      <c r="D419" s="202"/>
      <c r="E419" s="193">
        <v>1.78</v>
      </c>
      <c r="F419" s="37"/>
    </row>
    <row r="420" spans="1:6" x14ac:dyDescent="0.2">
      <c r="A420" s="214" t="s">
        <v>197</v>
      </c>
      <c r="B420" s="214" t="s">
        <v>1181</v>
      </c>
      <c r="C420" s="215">
        <v>40.85</v>
      </c>
      <c r="D420" s="202"/>
      <c r="E420" s="193">
        <v>1.1299999999999999</v>
      </c>
      <c r="F420" s="37"/>
    </row>
    <row r="421" spans="1:6" x14ac:dyDescent="0.2">
      <c r="A421" s="214" t="s">
        <v>238</v>
      </c>
      <c r="B421" s="214" t="s">
        <v>1182</v>
      </c>
      <c r="C421" s="215">
        <v>12</v>
      </c>
      <c r="D421" s="202"/>
      <c r="E421" s="193">
        <v>0.18</v>
      </c>
      <c r="F421" s="37"/>
    </row>
    <row r="422" spans="1:6" x14ac:dyDescent="0.2">
      <c r="A422" s="214" t="s">
        <v>44</v>
      </c>
      <c r="B422" s="214" t="s">
        <v>1183</v>
      </c>
      <c r="C422" s="215">
        <v>33.64</v>
      </c>
      <c r="D422" s="202"/>
      <c r="E422" s="193">
        <v>1.81</v>
      </c>
      <c r="F422" s="37"/>
    </row>
    <row r="423" spans="1:6" x14ac:dyDescent="0.2">
      <c r="A423" s="214" t="s">
        <v>118</v>
      </c>
      <c r="B423" s="214" t="s">
        <v>1184</v>
      </c>
      <c r="C423" s="215">
        <v>60.07</v>
      </c>
      <c r="D423" s="202"/>
      <c r="E423" s="193">
        <v>2.4</v>
      </c>
      <c r="F423" s="37"/>
    </row>
    <row r="424" spans="1:6" x14ac:dyDescent="0.2">
      <c r="A424" s="214" t="s">
        <v>828</v>
      </c>
      <c r="B424" s="214" t="s">
        <v>829</v>
      </c>
      <c r="C424" s="215">
        <v>1.8</v>
      </c>
      <c r="D424" s="202"/>
      <c r="E424" s="193">
        <v>0.01</v>
      </c>
      <c r="F424" s="37"/>
    </row>
    <row r="425" spans="1:6" x14ac:dyDescent="0.2">
      <c r="A425" s="214" t="s">
        <v>830</v>
      </c>
      <c r="B425" s="214" t="s">
        <v>831</v>
      </c>
      <c r="C425" s="215">
        <v>0.7</v>
      </c>
      <c r="D425" s="202"/>
      <c r="E425" s="193">
        <v>0.01</v>
      </c>
      <c r="F425" s="37"/>
    </row>
    <row r="426" spans="1:6" x14ac:dyDescent="0.2">
      <c r="A426" s="214" t="s">
        <v>832</v>
      </c>
      <c r="B426" s="214" t="s">
        <v>833</v>
      </c>
      <c r="C426" s="215">
        <v>3.47</v>
      </c>
      <c r="D426" s="202"/>
      <c r="E426" s="193">
        <v>0.31</v>
      </c>
      <c r="F426" s="37"/>
    </row>
    <row r="427" spans="1:6" x14ac:dyDescent="0.2">
      <c r="A427" s="214" t="s">
        <v>834</v>
      </c>
      <c r="B427" s="214" t="s">
        <v>835</v>
      </c>
      <c r="C427" s="215">
        <v>0.88</v>
      </c>
      <c r="D427" s="202"/>
      <c r="E427" s="193">
        <v>0.08</v>
      </c>
      <c r="F427" s="37"/>
    </row>
    <row r="428" spans="1:6" x14ac:dyDescent="0.2">
      <c r="A428" s="214" t="s">
        <v>836</v>
      </c>
      <c r="B428" s="214" t="s">
        <v>837</v>
      </c>
      <c r="C428" s="215">
        <v>0.74</v>
      </c>
      <c r="D428" s="202"/>
      <c r="E428" s="193">
        <v>0.08</v>
      </c>
      <c r="F428" s="37"/>
    </row>
    <row r="429" spans="1:6" x14ac:dyDescent="0.2">
      <c r="A429" s="214" t="s">
        <v>838</v>
      </c>
      <c r="B429" s="214" t="s">
        <v>839</v>
      </c>
      <c r="C429" s="215">
        <v>0.32</v>
      </c>
      <c r="D429" s="202"/>
      <c r="E429" s="193">
        <v>0.01</v>
      </c>
      <c r="F429" s="37"/>
    </row>
    <row r="430" spans="1:6" x14ac:dyDescent="0.2">
      <c r="A430" s="214" t="s">
        <v>152</v>
      </c>
      <c r="B430" s="214" t="s">
        <v>1185</v>
      </c>
      <c r="C430" s="215">
        <v>38.44</v>
      </c>
      <c r="D430" s="202"/>
      <c r="E430" s="193">
        <v>0.5</v>
      </c>
      <c r="F430" s="37"/>
    </row>
    <row r="431" spans="1:6" x14ac:dyDescent="0.2">
      <c r="A431" s="214" t="s">
        <v>127</v>
      </c>
      <c r="B431" s="214" t="s">
        <v>1186</v>
      </c>
      <c r="C431" s="215">
        <v>50.46</v>
      </c>
      <c r="D431" s="202"/>
      <c r="E431" s="193">
        <v>1.4</v>
      </c>
      <c r="F431" s="37"/>
    </row>
    <row r="432" spans="1:6" x14ac:dyDescent="0.2">
      <c r="A432" s="214" t="s">
        <v>128</v>
      </c>
      <c r="B432" s="214" t="s">
        <v>1187</v>
      </c>
      <c r="C432" s="215">
        <v>51.66</v>
      </c>
      <c r="D432" s="202"/>
      <c r="E432" s="193">
        <v>1.45</v>
      </c>
      <c r="F432" s="37"/>
    </row>
    <row r="433" spans="1:6" x14ac:dyDescent="0.2">
      <c r="A433" s="214" t="s">
        <v>153</v>
      </c>
      <c r="B433" s="214" t="s">
        <v>1188</v>
      </c>
      <c r="C433" s="215">
        <v>38.57</v>
      </c>
      <c r="D433" s="202"/>
      <c r="E433" s="193">
        <v>0.64</v>
      </c>
      <c r="F433" s="37"/>
    </row>
    <row r="434" spans="1:6" x14ac:dyDescent="0.2">
      <c r="A434" s="214" t="s">
        <v>265</v>
      </c>
      <c r="B434" s="214" t="s">
        <v>1189</v>
      </c>
      <c r="C434" s="215">
        <v>2.39</v>
      </c>
      <c r="D434" s="202"/>
      <c r="E434" s="193">
        <v>0.02</v>
      </c>
      <c r="F434" s="37"/>
    </row>
    <row r="435" spans="1:6" x14ac:dyDescent="0.2">
      <c r="A435" s="214" t="s">
        <v>179</v>
      </c>
      <c r="B435" s="214" t="s">
        <v>1190</v>
      </c>
      <c r="C435" s="215">
        <v>48.02</v>
      </c>
      <c r="D435" s="202"/>
      <c r="E435" s="193">
        <v>1.05</v>
      </c>
      <c r="F435" s="37"/>
    </row>
    <row r="436" spans="1:6" x14ac:dyDescent="0.2">
      <c r="A436" s="214" t="s">
        <v>81</v>
      </c>
      <c r="B436" s="214" t="s">
        <v>1191</v>
      </c>
      <c r="C436" s="215">
        <v>32.43</v>
      </c>
      <c r="D436" s="202"/>
      <c r="E436" s="193">
        <v>0.73</v>
      </c>
      <c r="F436" s="37"/>
    </row>
    <row r="437" spans="1:6" x14ac:dyDescent="0.2">
      <c r="A437" s="214" t="s">
        <v>80</v>
      </c>
      <c r="B437" s="214" t="s">
        <v>1192</v>
      </c>
      <c r="C437" s="215">
        <v>33.06</v>
      </c>
      <c r="D437" s="202"/>
      <c r="E437" s="193">
        <v>0.7</v>
      </c>
      <c r="F437" s="37"/>
    </row>
    <row r="438" spans="1:6" x14ac:dyDescent="0.2">
      <c r="A438" s="214" t="s">
        <v>180</v>
      </c>
      <c r="B438" s="214" t="s">
        <v>1193</v>
      </c>
      <c r="C438" s="215">
        <v>48.06</v>
      </c>
      <c r="D438" s="202"/>
      <c r="E438" s="193">
        <v>1.08</v>
      </c>
      <c r="F438" s="37"/>
    </row>
    <row r="439" spans="1:6" x14ac:dyDescent="0.2">
      <c r="A439" s="214" t="s">
        <v>187</v>
      </c>
      <c r="B439" s="214" t="s">
        <v>1194</v>
      </c>
      <c r="C439" s="215">
        <v>51.66</v>
      </c>
      <c r="D439" s="202"/>
      <c r="E439" s="193">
        <v>1.28</v>
      </c>
      <c r="F439" s="37"/>
    </row>
    <row r="440" spans="1:6" x14ac:dyDescent="0.2">
      <c r="A440" s="214" t="s">
        <v>25</v>
      </c>
      <c r="B440" s="214" t="s">
        <v>1195</v>
      </c>
      <c r="C440" s="215">
        <v>115.75</v>
      </c>
      <c r="D440" s="202"/>
      <c r="E440" s="193">
        <v>10.6</v>
      </c>
      <c r="F440" s="37"/>
    </row>
    <row r="441" spans="1:6" x14ac:dyDescent="0.2">
      <c r="A441" s="214" t="s">
        <v>840</v>
      </c>
      <c r="B441" s="214" t="s">
        <v>841</v>
      </c>
      <c r="C441" s="215">
        <v>143.31</v>
      </c>
      <c r="D441" s="202"/>
      <c r="E441" s="193">
        <v>10.6</v>
      </c>
      <c r="F441" s="37"/>
    </row>
    <row r="442" spans="1:6" x14ac:dyDescent="0.2">
      <c r="A442" s="214" t="s">
        <v>842</v>
      </c>
      <c r="B442" s="214" t="s">
        <v>1196</v>
      </c>
      <c r="C442" s="215">
        <v>115.75</v>
      </c>
      <c r="D442" s="202"/>
      <c r="E442" s="193">
        <v>10.6</v>
      </c>
      <c r="F442" s="37"/>
    </row>
    <row r="443" spans="1:6" x14ac:dyDescent="0.2">
      <c r="A443" s="214" t="s">
        <v>74</v>
      </c>
      <c r="B443" s="214" t="s">
        <v>1197</v>
      </c>
      <c r="C443" s="215">
        <v>40.85</v>
      </c>
      <c r="D443" s="202"/>
      <c r="E443" s="193">
        <v>1.9</v>
      </c>
      <c r="F443" s="37"/>
    </row>
    <row r="444" spans="1:6" x14ac:dyDescent="0.2">
      <c r="A444" s="214" t="s">
        <v>90</v>
      </c>
      <c r="B444" s="214" t="s">
        <v>1198</v>
      </c>
      <c r="C444" s="215">
        <v>48.06</v>
      </c>
      <c r="D444" s="202"/>
      <c r="E444" s="193">
        <v>2.4900000000000002</v>
      </c>
      <c r="F444" s="37"/>
    </row>
    <row r="445" spans="1:6" x14ac:dyDescent="0.2">
      <c r="A445" s="214" t="s">
        <v>98</v>
      </c>
      <c r="B445" s="214" t="s">
        <v>1199</v>
      </c>
      <c r="C445" s="215">
        <v>54.06</v>
      </c>
      <c r="D445" s="202"/>
      <c r="E445" s="193">
        <v>2.2000000000000002</v>
      </c>
      <c r="F445" s="37"/>
    </row>
    <row r="446" spans="1:6" x14ac:dyDescent="0.2">
      <c r="A446" s="214" t="s">
        <v>111</v>
      </c>
      <c r="B446" s="214" t="s">
        <v>1200</v>
      </c>
      <c r="C446" s="215">
        <v>66.09</v>
      </c>
      <c r="D446" s="202"/>
      <c r="E446" s="193">
        <v>3.59</v>
      </c>
      <c r="F446" s="37"/>
    </row>
    <row r="447" spans="1:6" x14ac:dyDescent="0.2">
      <c r="A447" s="214" t="s">
        <v>198</v>
      </c>
      <c r="B447" s="214" t="s">
        <v>1201</v>
      </c>
      <c r="C447" s="215">
        <v>57.68</v>
      </c>
      <c r="D447" s="202"/>
      <c r="E447" s="193">
        <v>1.96</v>
      </c>
      <c r="F447" s="37"/>
    </row>
    <row r="448" spans="1:6" x14ac:dyDescent="0.2">
      <c r="A448" s="214" t="s">
        <v>239</v>
      </c>
      <c r="B448" s="214" t="s">
        <v>1202</v>
      </c>
      <c r="C448" s="215">
        <v>54.06</v>
      </c>
      <c r="D448" s="202"/>
      <c r="E448" s="193">
        <v>0.91</v>
      </c>
      <c r="F448" s="37"/>
    </row>
    <row r="449" spans="1:6" x14ac:dyDescent="0.2">
      <c r="A449" s="214" t="s">
        <v>45</v>
      </c>
      <c r="B449" s="214" t="s">
        <v>1203</v>
      </c>
      <c r="C449" s="215">
        <v>42.05</v>
      </c>
      <c r="D449" s="202"/>
      <c r="E449" s="193">
        <v>2.31</v>
      </c>
      <c r="F449" s="37"/>
    </row>
    <row r="450" spans="1:6" x14ac:dyDescent="0.2">
      <c r="A450" s="214" t="s">
        <v>119</v>
      </c>
      <c r="B450" s="214" t="s">
        <v>1204</v>
      </c>
      <c r="C450" s="215">
        <v>78.099999999999994</v>
      </c>
      <c r="D450" s="202"/>
      <c r="E450" s="193">
        <v>5</v>
      </c>
      <c r="F450" s="37"/>
    </row>
    <row r="451" spans="1:6" x14ac:dyDescent="0.2">
      <c r="A451" s="214" t="s">
        <v>843</v>
      </c>
      <c r="B451" s="214" t="s">
        <v>844</v>
      </c>
      <c r="C451" s="215">
        <v>2.4</v>
      </c>
      <c r="D451" s="202"/>
      <c r="E451" s="193">
        <v>0.01</v>
      </c>
      <c r="F451" s="37"/>
    </row>
    <row r="452" spans="1:6" x14ac:dyDescent="0.2">
      <c r="A452" s="214" t="s">
        <v>845</v>
      </c>
      <c r="B452" s="214" t="s">
        <v>846</v>
      </c>
      <c r="C452" s="215">
        <v>3.59</v>
      </c>
      <c r="D452" s="202"/>
      <c r="E452" s="193">
        <v>0.01</v>
      </c>
      <c r="F452" s="37"/>
    </row>
    <row r="453" spans="1:6" x14ac:dyDescent="0.2">
      <c r="A453" s="214" t="s">
        <v>154</v>
      </c>
      <c r="B453" s="214" t="s">
        <v>1205</v>
      </c>
      <c r="C453" s="215">
        <v>39.65</v>
      </c>
      <c r="D453" s="202"/>
      <c r="E453" s="193">
        <v>0.88</v>
      </c>
      <c r="F453" s="37"/>
    </row>
    <row r="454" spans="1:6" x14ac:dyDescent="0.2">
      <c r="A454" s="214" t="s">
        <v>129</v>
      </c>
      <c r="B454" s="214" t="s">
        <v>1206</v>
      </c>
      <c r="C454" s="215">
        <v>64.88</v>
      </c>
      <c r="D454" s="202"/>
      <c r="E454" s="193">
        <v>2.5</v>
      </c>
      <c r="F454" s="37"/>
    </row>
    <row r="455" spans="1:6" x14ac:dyDescent="0.2">
      <c r="A455" s="214" t="s">
        <v>130</v>
      </c>
      <c r="B455" s="214" t="s">
        <v>1207</v>
      </c>
      <c r="C455" s="215">
        <v>66.09</v>
      </c>
      <c r="D455" s="202"/>
      <c r="E455" s="193">
        <v>2.5</v>
      </c>
      <c r="F455" s="37"/>
    </row>
    <row r="456" spans="1:6" x14ac:dyDescent="0.2">
      <c r="A456" s="214" t="s">
        <v>155</v>
      </c>
      <c r="B456" s="214" t="s">
        <v>1208</v>
      </c>
      <c r="C456" s="215">
        <v>39.76</v>
      </c>
      <c r="D456" s="202"/>
      <c r="E456" s="193">
        <v>0.99</v>
      </c>
      <c r="F456" s="37"/>
    </row>
    <row r="457" spans="1:6" x14ac:dyDescent="0.2">
      <c r="A457" s="214" t="s">
        <v>266</v>
      </c>
      <c r="B457" s="214" t="s">
        <v>1209</v>
      </c>
      <c r="C457" s="215">
        <v>2.39</v>
      </c>
      <c r="D457" s="202"/>
      <c r="E457" s="193">
        <v>0.01</v>
      </c>
      <c r="F457" s="37"/>
    </row>
    <row r="458" spans="1:6" x14ac:dyDescent="0.2">
      <c r="A458" s="214" t="s">
        <v>83</v>
      </c>
      <c r="B458" s="214" t="s">
        <v>1210</v>
      </c>
      <c r="C458" s="215">
        <v>42.99</v>
      </c>
      <c r="D458" s="202"/>
      <c r="E458" s="193">
        <v>1.2</v>
      </c>
      <c r="F458" s="37"/>
    </row>
    <row r="459" spans="1:6" x14ac:dyDescent="0.2">
      <c r="A459" s="214" t="s">
        <v>82</v>
      </c>
      <c r="B459" s="214" t="s">
        <v>1211</v>
      </c>
      <c r="C459" s="215">
        <v>42.43</v>
      </c>
      <c r="D459" s="202"/>
      <c r="E459" s="193">
        <v>1.1000000000000001</v>
      </c>
      <c r="F459" s="37"/>
    </row>
    <row r="460" spans="1:6" x14ac:dyDescent="0.2">
      <c r="A460" s="214" t="s">
        <v>181</v>
      </c>
      <c r="B460" s="214" t="s">
        <v>1212</v>
      </c>
      <c r="C460" s="215">
        <v>54.02</v>
      </c>
      <c r="D460" s="202"/>
      <c r="E460" s="193">
        <v>1.76</v>
      </c>
      <c r="F460" s="37"/>
    </row>
    <row r="461" spans="1:6" x14ac:dyDescent="0.2">
      <c r="A461" s="214" t="s">
        <v>84</v>
      </c>
      <c r="B461" s="214" t="s">
        <v>1213</v>
      </c>
      <c r="C461" s="215">
        <v>44.46</v>
      </c>
      <c r="D461" s="202"/>
      <c r="E461" s="193">
        <v>1.6</v>
      </c>
      <c r="F461" s="37"/>
    </row>
    <row r="462" spans="1:6" x14ac:dyDescent="0.2">
      <c r="A462" s="214" t="s">
        <v>182</v>
      </c>
      <c r="B462" s="214" t="s">
        <v>1214</v>
      </c>
      <c r="C462" s="215">
        <v>54.06</v>
      </c>
      <c r="D462" s="202"/>
      <c r="E462" s="193">
        <v>1.79</v>
      </c>
      <c r="F462" s="37"/>
    </row>
    <row r="463" spans="1:6" x14ac:dyDescent="0.2">
      <c r="A463" s="214" t="s">
        <v>65</v>
      </c>
      <c r="B463" s="214" t="s">
        <v>1215</v>
      </c>
      <c r="C463" s="215">
        <v>5.04</v>
      </c>
      <c r="D463" s="202"/>
      <c r="E463" s="193">
        <v>0.5</v>
      </c>
      <c r="F463" s="37"/>
    </row>
    <row r="464" spans="1:6" x14ac:dyDescent="0.2">
      <c r="A464" s="214" t="s">
        <v>57</v>
      </c>
      <c r="B464" s="214" t="s">
        <v>1216</v>
      </c>
      <c r="C464" s="215">
        <v>3</v>
      </c>
      <c r="D464" s="202"/>
      <c r="E464" s="193">
        <v>0.25</v>
      </c>
      <c r="F464" s="37"/>
    </row>
    <row r="465" spans="1:6" x14ac:dyDescent="0.2">
      <c r="A465" s="214" t="s">
        <v>58</v>
      </c>
      <c r="B465" s="214" t="s">
        <v>1217</v>
      </c>
      <c r="C465" s="215">
        <v>4.8</v>
      </c>
      <c r="D465" s="202"/>
      <c r="E465" s="193">
        <v>0.34</v>
      </c>
      <c r="F465" s="37"/>
    </row>
    <row r="466" spans="1:6" x14ac:dyDescent="0.2">
      <c r="A466" s="214" t="s">
        <v>59</v>
      </c>
      <c r="B466" s="214" t="s">
        <v>1218</v>
      </c>
      <c r="C466" s="215">
        <v>7.2</v>
      </c>
      <c r="D466" s="202"/>
      <c r="E466" s="193">
        <v>0.75</v>
      </c>
      <c r="F466" s="37"/>
    </row>
    <row r="467" spans="1:6" x14ac:dyDescent="0.2">
      <c r="A467" s="214" t="s">
        <v>66</v>
      </c>
      <c r="B467" s="214" t="s">
        <v>1219</v>
      </c>
      <c r="C467" s="215">
        <v>8.0500000000000007</v>
      </c>
      <c r="D467" s="202"/>
      <c r="E467" s="193">
        <v>0.94</v>
      </c>
      <c r="F467" s="37"/>
    </row>
    <row r="468" spans="1:6" x14ac:dyDescent="0.2">
      <c r="A468" s="214" t="s">
        <v>67</v>
      </c>
      <c r="B468" s="214" t="s">
        <v>1220</v>
      </c>
      <c r="C468" s="215">
        <v>13.21</v>
      </c>
      <c r="D468" s="202"/>
      <c r="E468" s="193">
        <v>1.25</v>
      </c>
      <c r="F468" s="37"/>
    </row>
    <row r="469" spans="1:6" x14ac:dyDescent="0.2">
      <c r="A469" s="214" t="s">
        <v>246</v>
      </c>
      <c r="B469" s="214" t="s">
        <v>1221</v>
      </c>
      <c r="C469" s="215">
        <v>209.46</v>
      </c>
      <c r="D469" s="202"/>
      <c r="E469" s="193">
        <v>3.5</v>
      </c>
      <c r="F469" s="37"/>
    </row>
    <row r="470" spans="1:6" x14ac:dyDescent="0.2">
      <c r="A470" s="214" t="s">
        <v>251</v>
      </c>
      <c r="B470" s="214" t="s">
        <v>1222</v>
      </c>
      <c r="C470" s="215">
        <v>330.74</v>
      </c>
      <c r="D470" s="202"/>
      <c r="E470" s="193">
        <v>4.3</v>
      </c>
      <c r="F470" s="37"/>
    </row>
    <row r="471" spans="1:6" x14ac:dyDescent="0.2">
      <c r="A471" s="214" t="s">
        <v>244</v>
      </c>
      <c r="B471" s="214" t="s">
        <v>1223</v>
      </c>
      <c r="C471" s="215">
        <v>385.86</v>
      </c>
      <c r="D471" s="202"/>
      <c r="E471" s="193">
        <v>1.2</v>
      </c>
      <c r="F471" s="37"/>
    </row>
    <row r="472" spans="1:6" x14ac:dyDescent="0.2">
      <c r="A472" s="214" t="s">
        <v>252</v>
      </c>
      <c r="B472" s="214" t="s">
        <v>1224</v>
      </c>
      <c r="C472" s="215">
        <v>440.99</v>
      </c>
      <c r="D472" s="202"/>
      <c r="E472" s="193">
        <v>0.94</v>
      </c>
      <c r="F472" s="37"/>
    </row>
    <row r="473" spans="1:6" x14ac:dyDescent="0.2">
      <c r="A473" s="214" t="s">
        <v>253</v>
      </c>
      <c r="B473" s="214" t="s">
        <v>1225</v>
      </c>
      <c r="C473" s="215">
        <v>661.49</v>
      </c>
      <c r="D473" s="202"/>
      <c r="E473" s="193">
        <v>1.6</v>
      </c>
      <c r="F473" s="37"/>
    </row>
    <row r="474" spans="1:6" x14ac:dyDescent="0.2">
      <c r="A474" s="214" t="s">
        <v>27</v>
      </c>
      <c r="B474" s="214" t="s">
        <v>1226</v>
      </c>
      <c r="C474" s="215">
        <v>242.99</v>
      </c>
      <c r="D474" s="202"/>
      <c r="E474" s="193">
        <v>22.5</v>
      </c>
      <c r="F474" s="37"/>
    </row>
    <row r="475" spans="1:6" x14ac:dyDescent="0.2">
      <c r="A475" s="214" t="s">
        <v>75</v>
      </c>
      <c r="B475" s="214" t="s">
        <v>1227</v>
      </c>
      <c r="C475" s="215">
        <v>88.91</v>
      </c>
      <c r="D475" s="202"/>
      <c r="E475" s="193">
        <v>4.0999999999999996</v>
      </c>
      <c r="F475" s="37"/>
    </row>
    <row r="476" spans="1:6" x14ac:dyDescent="0.2">
      <c r="A476" s="214" t="s">
        <v>91</v>
      </c>
      <c r="B476" s="214" t="s">
        <v>1228</v>
      </c>
      <c r="C476" s="215">
        <v>103.34</v>
      </c>
      <c r="D476" s="202"/>
      <c r="E476" s="193">
        <v>5.0999999999999996</v>
      </c>
      <c r="F476" s="37"/>
    </row>
    <row r="477" spans="1:6" x14ac:dyDescent="0.2">
      <c r="A477" s="214" t="s">
        <v>112</v>
      </c>
      <c r="B477" s="214" t="s">
        <v>1229</v>
      </c>
      <c r="C477" s="215">
        <v>139.38999999999999</v>
      </c>
      <c r="D477" s="202"/>
      <c r="E477" s="193">
        <v>7.3</v>
      </c>
      <c r="F477" s="37"/>
    </row>
    <row r="478" spans="1:6" x14ac:dyDescent="0.2">
      <c r="A478" s="214" t="s">
        <v>199</v>
      </c>
      <c r="B478" s="214" t="s">
        <v>1230</v>
      </c>
      <c r="C478" s="215">
        <v>87.72</v>
      </c>
      <c r="D478" s="202"/>
      <c r="E478" s="193">
        <v>2.5</v>
      </c>
      <c r="F478" s="37"/>
    </row>
    <row r="479" spans="1:6" x14ac:dyDescent="0.2">
      <c r="A479" s="214" t="s">
        <v>170</v>
      </c>
      <c r="B479" s="214" t="s">
        <v>1231</v>
      </c>
      <c r="C479" s="215">
        <v>52.76</v>
      </c>
      <c r="D479" s="202"/>
      <c r="E479" s="193">
        <v>3.1</v>
      </c>
      <c r="F479" s="37"/>
    </row>
    <row r="480" spans="1:6" x14ac:dyDescent="0.2">
      <c r="A480" s="214" t="s">
        <v>240</v>
      </c>
      <c r="B480" s="214" t="s">
        <v>1232</v>
      </c>
      <c r="C480" s="215">
        <v>84.11</v>
      </c>
      <c r="D480" s="202"/>
      <c r="E480" s="193">
        <v>2.1</v>
      </c>
      <c r="F480" s="37"/>
    </row>
    <row r="481" spans="1:6" x14ac:dyDescent="0.2">
      <c r="A481" s="214" t="s">
        <v>46</v>
      </c>
      <c r="B481" s="214" t="s">
        <v>1233</v>
      </c>
      <c r="C481" s="215">
        <v>6.6</v>
      </c>
      <c r="D481" s="202"/>
      <c r="E481" s="193">
        <v>0.21299999999999999</v>
      </c>
      <c r="F481" s="37"/>
    </row>
    <row r="482" spans="1:6" x14ac:dyDescent="0.2">
      <c r="A482" s="214" t="s">
        <v>847</v>
      </c>
      <c r="B482" s="214" t="s">
        <v>848</v>
      </c>
      <c r="C482" s="215">
        <v>3.59</v>
      </c>
      <c r="D482" s="202"/>
      <c r="E482" s="193">
        <v>0.02</v>
      </c>
      <c r="F482" s="37"/>
    </row>
    <row r="483" spans="1:6" x14ac:dyDescent="0.2">
      <c r="A483" s="214" t="s">
        <v>849</v>
      </c>
      <c r="B483" s="214" t="s">
        <v>850</v>
      </c>
      <c r="C483" s="215">
        <v>4.8</v>
      </c>
      <c r="D483" s="202"/>
      <c r="E483" s="193">
        <v>0.03</v>
      </c>
      <c r="F483" s="37"/>
    </row>
    <row r="484" spans="1:6" x14ac:dyDescent="0.2">
      <c r="A484" s="214" t="s">
        <v>156</v>
      </c>
      <c r="B484" s="214" t="s">
        <v>1234</v>
      </c>
      <c r="C484" s="215">
        <v>51.66</v>
      </c>
      <c r="D484" s="202"/>
      <c r="E484" s="193">
        <v>4</v>
      </c>
      <c r="F484" s="37"/>
    </row>
    <row r="485" spans="1:6" x14ac:dyDescent="0.2">
      <c r="A485" s="214" t="s">
        <v>171</v>
      </c>
      <c r="B485" s="214" t="s">
        <v>1235</v>
      </c>
      <c r="C485" s="215">
        <v>52.83</v>
      </c>
      <c r="D485" s="202"/>
      <c r="E485" s="193">
        <v>3.1</v>
      </c>
      <c r="F485" s="37"/>
    </row>
    <row r="486" spans="1:6" x14ac:dyDescent="0.2">
      <c r="A486" s="214" t="s">
        <v>157</v>
      </c>
      <c r="B486" s="214" t="s">
        <v>1236</v>
      </c>
      <c r="C486" s="215">
        <v>51.79</v>
      </c>
      <c r="D486" s="202"/>
      <c r="E486" s="193">
        <v>3.1</v>
      </c>
      <c r="F486" s="37"/>
    </row>
    <row r="487" spans="1:6" x14ac:dyDescent="0.2">
      <c r="A487" s="214" t="s">
        <v>267</v>
      </c>
      <c r="B487" s="214" t="s">
        <v>1237</v>
      </c>
      <c r="C487" s="215">
        <v>2.39</v>
      </c>
      <c r="D487" s="202"/>
      <c r="E487" s="193">
        <v>0.01</v>
      </c>
      <c r="F487" s="37"/>
    </row>
    <row r="488" spans="1:6" x14ac:dyDescent="0.2">
      <c r="A488" s="214" t="s">
        <v>172</v>
      </c>
      <c r="B488" s="214" t="s">
        <v>1238</v>
      </c>
      <c r="C488" s="215">
        <v>52.87</v>
      </c>
      <c r="D488" s="202"/>
      <c r="E488" s="193">
        <v>3.1</v>
      </c>
      <c r="F488" s="37"/>
    </row>
    <row r="489" spans="1:6" x14ac:dyDescent="0.2">
      <c r="A489" s="214" t="s">
        <v>141</v>
      </c>
      <c r="B489" s="214" t="s">
        <v>1239</v>
      </c>
      <c r="C489" s="215">
        <v>144.19999999999999</v>
      </c>
      <c r="D489" s="202"/>
      <c r="E489" s="193">
        <v>5.4</v>
      </c>
      <c r="F489" s="37"/>
    </row>
    <row r="490" spans="1:6" x14ac:dyDescent="0.2">
      <c r="A490" s="214" t="s">
        <v>183</v>
      </c>
      <c r="B490" s="214" t="s">
        <v>1240</v>
      </c>
      <c r="C490" s="215">
        <v>56.47</v>
      </c>
      <c r="D490" s="202"/>
      <c r="E490" s="193">
        <v>3</v>
      </c>
      <c r="F490" s="37"/>
    </row>
    <row r="491" spans="1:6" x14ac:dyDescent="0.2">
      <c r="A491" s="214" t="s">
        <v>210</v>
      </c>
      <c r="B491" s="214" t="s">
        <v>1241</v>
      </c>
      <c r="C491" s="215">
        <v>120.16</v>
      </c>
      <c r="D491" s="202"/>
      <c r="E491" s="193">
        <v>5.8</v>
      </c>
      <c r="F491" s="37"/>
    </row>
    <row r="492" spans="1:6" x14ac:dyDescent="0.2">
      <c r="A492" s="214" t="s">
        <v>213</v>
      </c>
      <c r="B492" s="214" t="s">
        <v>1242</v>
      </c>
      <c r="C492" s="215">
        <v>31.24</v>
      </c>
      <c r="D492" s="202"/>
      <c r="E492" s="193">
        <v>11.9</v>
      </c>
      <c r="F492" s="37"/>
    </row>
    <row r="493" spans="1:6" x14ac:dyDescent="0.2">
      <c r="A493" s="214" t="s">
        <v>36</v>
      </c>
      <c r="B493" s="214" t="s">
        <v>1243</v>
      </c>
      <c r="C493" s="215">
        <v>419.99</v>
      </c>
      <c r="D493" s="202"/>
      <c r="E493" s="193">
        <v>33.200000000000003</v>
      </c>
      <c r="F493" s="37"/>
    </row>
    <row r="494" spans="1:6" x14ac:dyDescent="0.2">
      <c r="A494" s="214" t="s">
        <v>76</v>
      </c>
      <c r="B494" s="214" t="s">
        <v>1244</v>
      </c>
      <c r="C494" s="215">
        <v>96.13</v>
      </c>
      <c r="D494" s="202"/>
      <c r="E494" s="193">
        <v>3.9</v>
      </c>
      <c r="F494" s="37"/>
    </row>
    <row r="495" spans="1:6" x14ac:dyDescent="0.2">
      <c r="A495" s="214" t="s">
        <v>92</v>
      </c>
      <c r="B495" s="214" t="s">
        <v>1245</v>
      </c>
      <c r="C495" s="215">
        <v>84.11</v>
      </c>
      <c r="D495" s="202"/>
      <c r="E495" s="193">
        <v>2.16</v>
      </c>
      <c r="F495" s="37"/>
    </row>
    <row r="496" spans="1:6" x14ac:dyDescent="0.2">
      <c r="A496" s="214" t="s">
        <v>99</v>
      </c>
      <c r="B496" s="214" t="s">
        <v>1246</v>
      </c>
      <c r="C496" s="215">
        <v>84.11</v>
      </c>
      <c r="D496" s="202"/>
      <c r="E496" s="193">
        <v>1.89</v>
      </c>
      <c r="F496" s="37"/>
    </row>
    <row r="497" spans="1:6" x14ac:dyDescent="0.2">
      <c r="A497" s="214" t="s">
        <v>113</v>
      </c>
      <c r="B497" s="214" t="s">
        <v>1247</v>
      </c>
      <c r="C497" s="215">
        <v>108.14</v>
      </c>
      <c r="D497" s="202"/>
      <c r="E497" s="193">
        <v>3.29</v>
      </c>
      <c r="F497" s="37"/>
    </row>
    <row r="498" spans="1:6" x14ac:dyDescent="0.2">
      <c r="A498" s="214" t="s">
        <v>200</v>
      </c>
      <c r="B498" s="214" t="s">
        <v>1248</v>
      </c>
      <c r="C498" s="215">
        <v>108.14</v>
      </c>
      <c r="D498" s="202"/>
      <c r="E498" s="193">
        <v>1.44</v>
      </c>
      <c r="F498" s="37"/>
    </row>
    <row r="499" spans="1:6" x14ac:dyDescent="0.2">
      <c r="A499" s="214" t="s">
        <v>262</v>
      </c>
      <c r="B499" s="214" t="s">
        <v>1249</v>
      </c>
      <c r="C499" s="215">
        <v>48.06</v>
      </c>
      <c r="D499" s="202"/>
      <c r="E499" s="193">
        <v>0.42</v>
      </c>
      <c r="F499" s="37"/>
    </row>
    <row r="500" spans="1:6" x14ac:dyDescent="0.2">
      <c r="A500" s="214" t="s">
        <v>121</v>
      </c>
      <c r="B500" s="214" t="s">
        <v>1250</v>
      </c>
      <c r="C500" s="215">
        <v>60.07</v>
      </c>
      <c r="D500" s="202"/>
      <c r="E500" s="193">
        <v>2</v>
      </c>
      <c r="F500" s="37"/>
    </row>
    <row r="501" spans="1:6" x14ac:dyDescent="0.2">
      <c r="A501" s="214" t="s">
        <v>158</v>
      </c>
      <c r="B501" s="214" t="s">
        <v>1251</v>
      </c>
      <c r="C501" s="215">
        <v>84.11</v>
      </c>
      <c r="D501" s="202"/>
      <c r="E501" s="193">
        <v>1.3</v>
      </c>
      <c r="F501" s="37"/>
    </row>
    <row r="502" spans="1:6" x14ac:dyDescent="0.2">
      <c r="A502" s="214" t="s">
        <v>122</v>
      </c>
      <c r="B502" s="214" t="s">
        <v>1252</v>
      </c>
      <c r="C502" s="215">
        <v>61.28</v>
      </c>
      <c r="D502" s="202"/>
      <c r="E502" s="193">
        <v>1.9</v>
      </c>
      <c r="F502" s="37"/>
    </row>
    <row r="503" spans="1:6" x14ac:dyDescent="0.2">
      <c r="A503" s="214" t="s">
        <v>148</v>
      </c>
      <c r="B503" s="214" t="s">
        <v>1253</v>
      </c>
      <c r="C503" s="215">
        <v>781.11</v>
      </c>
      <c r="D503" s="202"/>
      <c r="E503" s="193">
        <v>28</v>
      </c>
      <c r="F503" s="37"/>
    </row>
    <row r="504" spans="1:6" x14ac:dyDescent="0.2">
      <c r="A504" s="214" t="s">
        <v>211</v>
      </c>
      <c r="B504" s="214" t="s">
        <v>1254</v>
      </c>
      <c r="C504" s="215">
        <v>132.16999999999999</v>
      </c>
      <c r="D504" s="202"/>
      <c r="E504" s="193">
        <v>5.2</v>
      </c>
      <c r="F504" s="37"/>
    </row>
    <row r="505" spans="1:6" x14ac:dyDescent="0.2">
      <c r="A505" s="214" t="s">
        <v>214</v>
      </c>
      <c r="B505" s="214" t="s">
        <v>1255</v>
      </c>
      <c r="C505" s="215">
        <v>51.66</v>
      </c>
      <c r="D505" s="202"/>
      <c r="E505" s="193">
        <v>3.55</v>
      </c>
      <c r="F505" s="37"/>
    </row>
    <row r="506" spans="1:6" x14ac:dyDescent="0.2">
      <c r="A506" s="214" t="s">
        <v>38</v>
      </c>
      <c r="B506" s="214" t="s">
        <v>1256</v>
      </c>
      <c r="C506" s="215">
        <v>829.99</v>
      </c>
      <c r="D506" s="202"/>
      <c r="E506" s="193">
        <v>64.2</v>
      </c>
      <c r="F506" s="37"/>
    </row>
    <row r="507" spans="1:6" x14ac:dyDescent="0.2">
      <c r="A507" s="214" t="s">
        <v>77</v>
      </c>
      <c r="B507" s="214" t="s">
        <v>1257</v>
      </c>
      <c r="C507" s="215">
        <v>132.16999999999999</v>
      </c>
      <c r="D507" s="202"/>
      <c r="E507" s="193">
        <v>7.12</v>
      </c>
      <c r="F507" s="37"/>
    </row>
    <row r="508" spans="1:6" x14ac:dyDescent="0.2">
      <c r="A508" s="214" t="s">
        <v>93</v>
      </c>
      <c r="B508" s="214" t="s">
        <v>1258</v>
      </c>
      <c r="C508" s="215">
        <v>168.23</v>
      </c>
      <c r="D508" s="202"/>
      <c r="E508" s="193">
        <v>4.84</v>
      </c>
      <c r="F508" s="37"/>
    </row>
    <row r="509" spans="1:6" x14ac:dyDescent="0.2">
      <c r="A509" s="214" t="s">
        <v>100</v>
      </c>
      <c r="B509" s="214" t="s">
        <v>1259</v>
      </c>
      <c r="C509" s="215">
        <v>168.23</v>
      </c>
      <c r="D509" s="202"/>
      <c r="E509" s="193">
        <v>4.09</v>
      </c>
      <c r="F509" s="37"/>
    </row>
    <row r="510" spans="1:6" x14ac:dyDescent="0.2">
      <c r="A510" s="214" t="s">
        <v>114</v>
      </c>
      <c r="B510" s="214" t="s">
        <v>1260</v>
      </c>
      <c r="C510" s="215">
        <v>240.33</v>
      </c>
      <c r="D510" s="202"/>
      <c r="E510" s="193">
        <v>7.24</v>
      </c>
      <c r="F510" s="37"/>
    </row>
    <row r="511" spans="1:6" x14ac:dyDescent="0.2">
      <c r="A511" s="214" t="s">
        <v>201</v>
      </c>
      <c r="B511" s="214" t="s">
        <v>1261</v>
      </c>
      <c r="C511" s="215">
        <v>156.21</v>
      </c>
      <c r="D511" s="202"/>
      <c r="E511" s="193">
        <v>2.1</v>
      </c>
      <c r="F511" s="37"/>
    </row>
    <row r="512" spans="1:6" x14ac:dyDescent="0.2">
      <c r="A512" s="214" t="s">
        <v>254</v>
      </c>
      <c r="B512" s="214" t="s">
        <v>1262</v>
      </c>
      <c r="C512" s="215">
        <v>2403.44</v>
      </c>
      <c r="D512" s="202"/>
      <c r="E512" s="193">
        <v>19</v>
      </c>
      <c r="F512" s="37"/>
    </row>
    <row r="513" spans="1:6" x14ac:dyDescent="0.2">
      <c r="A513" s="214" t="s">
        <v>255</v>
      </c>
      <c r="B513" s="214" t="s">
        <v>1263</v>
      </c>
      <c r="C513" s="215">
        <v>1081.54</v>
      </c>
      <c r="D513" s="202"/>
      <c r="E513" s="193">
        <v>9</v>
      </c>
      <c r="F513" s="37"/>
    </row>
    <row r="514" spans="1:6" x14ac:dyDescent="0.2">
      <c r="A514" s="214" t="s">
        <v>263</v>
      </c>
      <c r="B514" s="214" t="s">
        <v>1264</v>
      </c>
      <c r="C514" s="215">
        <v>72.09</v>
      </c>
      <c r="D514" s="202"/>
      <c r="E514" s="193">
        <v>0.75</v>
      </c>
      <c r="F514" s="37"/>
    </row>
    <row r="515" spans="1:6" x14ac:dyDescent="0.2">
      <c r="A515" s="214" t="s">
        <v>123</v>
      </c>
      <c r="B515" s="214" t="s">
        <v>1265</v>
      </c>
      <c r="C515" s="215">
        <v>120.16</v>
      </c>
      <c r="D515" s="202"/>
      <c r="E515" s="193">
        <v>4</v>
      </c>
      <c r="F515" s="37"/>
    </row>
    <row r="516" spans="1:6" x14ac:dyDescent="0.2">
      <c r="A516" s="214" t="s">
        <v>159</v>
      </c>
      <c r="B516" s="214" t="s">
        <v>1266</v>
      </c>
      <c r="C516" s="215">
        <v>96.13</v>
      </c>
      <c r="D516" s="202"/>
      <c r="E516" s="193">
        <v>1.34</v>
      </c>
      <c r="F516" s="37"/>
    </row>
    <row r="517" spans="1:6" x14ac:dyDescent="0.2">
      <c r="A517" s="214" t="s">
        <v>124</v>
      </c>
      <c r="B517" s="214" t="s">
        <v>1267</v>
      </c>
      <c r="C517" s="215">
        <v>122.57</v>
      </c>
      <c r="D517" s="202"/>
      <c r="E517" s="193">
        <v>3.5</v>
      </c>
      <c r="F517" s="37"/>
    </row>
    <row r="518" spans="1:6" x14ac:dyDescent="0.2">
      <c r="A518" s="214" t="s">
        <v>85</v>
      </c>
      <c r="B518" s="214" t="s">
        <v>1268</v>
      </c>
      <c r="C518" s="215">
        <v>360.51</v>
      </c>
      <c r="D518" s="202"/>
      <c r="E518" s="193">
        <v>1.82</v>
      </c>
      <c r="F518" s="37"/>
    </row>
    <row r="519" spans="1:6" x14ac:dyDescent="0.2">
      <c r="A519" s="214" t="s">
        <v>212</v>
      </c>
      <c r="B519" s="214" t="s">
        <v>1269</v>
      </c>
      <c r="C519" s="215">
        <v>180.24</v>
      </c>
      <c r="D519" s="202"/>
      <c r="E519" s="193">
        <v>7.5</v>
      </c>
      <c r="F519" s="37"/>
    </row>
    <row r="520" spans="1:6" x14ac:dyDescent="0.2">
      <c r="A520" s="214" t="s">
        <v>215</v>
      </c>
      <c r="B520" s="214" t="s">
        <v>1270</v>
      </c>
      <c r="C520" s="215">
        <v>63.68</v>
      </c>
      <c r="D520" s="202"/>
      <c r="E520" s="193">
        <v>5.2</v>
      </c>
      <c r="F520" s="37"/>
    </row>
    <row r="521" spans="1:6" x14ac:dyDescent="0.2">
      <c r="A521" s="214" t="s">
        <v>149</v>
      </c>
      <c r="B521" s="214" t="s">
        <v>1271</v>
      </c>
      <c r="C521" s="215">
        <v>1064.72</v>
      </c>
      <c r="D521" s="202"/>
      <c r="E521" s="193">
        <v>44</v>
      </c>
      <c r="F521" s="37"/>
    </row>
    <row r="522" spans="1:6" x14ac:dyDescent="0.2">
      <c r="A522" s="214" t="s">
        <v>231</v>
      </c>
      <c r="B522" s="214" t="s">
        <v>1272</v>
      </c>
      <c r="C522" s="215">
        <v>63.68</v>
      </c>
      <c r="D522" s="202"/>
      <c r="E522" s="193">
        <v>1.64</v>
      </c>
      <c r="F522" s="37"/>
    </row>
    <row r="523" spans="1:6" x14ac:dyDescent="0.2">
      <c r="A523" s="214" t="s">
        <v>232</v>
      </c>
      <c r="B523" s="214" t="s">
        <v>1273</v>
      </c>
      <c r="C523" s="215">
        <v>66.09</v>
      </c>
      <c r="D523" s="202"/>
      <c r="E523" s="193">
        <v>1.68</v>
      </c>
      <c r="F523" s="37"/>
    </row>
    <row r="524" spans="1:6" x14ac:dyDescent="0.2">
      <c r="A524" s="214" t="s">
        <v>233</v>
      </c>
      <c r="B524" s="214" t="s">
        <v>1274</v>
      </c>
      <c r="C524" s="215">
        <v>180.24</v>
      </c>
      <c r="D524" s="202"/>
      <c r="E524" s="193">
        <v>2</v>
      </c>
      <c r="F524" s="37"/>
    </row>
    <row r="525" spans="1:6" x14ac:dyDescent="0.2">
      <c r="A525" s="214" t="s">
        <v>234</v>
      </c>
      <c r="B525" s="214" t="s">
        <v>1275</v>
      </c>
      <c r="C525" s="215">
        <v>240.33</v>
      </c>
      <c r="D525" s="202"/>
      <c r="E525" s="193">
        <v>4.5999999999999996</v>
      </c>
      <c r="F525" s="37"/>
    </row>
    <row r="526" spans="1:6" x14ac:dyDescent="0.2">
      <c r="A526" s="214" t="s">
        <v>132</v>
      </c>
      <c r="B526" s="214" t="s">
        <v>1276</v>
      </c>
      <c r="C526" s="215">
        <v>32.340000000000003</v>
      </c>
      <c r="D526" s="202"/>
      <c r="E526" s="193">
        <v>0.63</v>
      </c>
      <c r="F526" s="37"/>
    </row>
    <row r="527" spans="1:6" x14ac:dyDescent="0.2">
      <c r="A527" s="214" t="s">
        <v>133</v>
      </c>
      <c r="B527" s="214" t="s">
        <v>1277</v>
      </c>
      <c r="C527" s="215">
        <v>32.39</v>
      </c>
      <c r="D527" s="202"/>
      <c r="E527" s="193">
        <v>0.56000000000000005</v>
      </c>
      <c r="F527" s="37"/>
    </row>
    <row r="528" spans="1:6" x14ac:dyDescent="0.2">
      <c r="A528" s="214" t="s">
        <v>851</v>
      </c>
      <c r="B528" s="214" t="s">
        <v>852</v>
      </c>
      <c r="C528" s="215">
        <v>38.44</v>
      </c>
      <c r="D528" s="202"/>
      <c r="E528" s="193">
        <v>1.02</v>
      </c>
      <c r="F528" s="37"/>
    </row>
    <row r="529" spans="1:6" x14ac:dyDescent="0.2">
      <c r="A529" s="214" t="s">
        <v>853</v>
      </c>
      <c r="B529" s="214" t="s">
        <v>854</v>
      </c>
      <c r="C529" s="215">
        <v>29.76</v>
      </c>
      <c r="D529" s="202"/>
      <c r="E529" s="193">
        <v>0</v>
      </c>
      <c r="F529" s="37"/>
    </row>
    <row r="530" spans="1:6" x14ac:dyDescent="0.2">
      <c r="A530" s="214" t="s">
        <v>855</v>
      </c>
      <c r="B530" s="214" t="s">
        <v>856</v>
      </c>
      <c r="C530" s="215">
        <v>24.03</v>
      </c>
      <c r="D530" s="202"/>
      <c r="E530" s="193">
        <v>1</v>
      </c>
      <c r="F530" s="37"/>
    </row>
    <row r="531" spans="1:6" x14ac:dyDescent="0.2">
      <c r="A531" s="214" t="s">
        <v>219</v>
      </c>
      <c r="B531" s="214" t="s">
        <v>1278</v>
      </c>
      <c r="C531" s="215">
        <v>65.58</v>
      </c>
      <c r="D531" s="202"/>
      <c r="E531" s="193">
        <v>2.38</v>
      </c>
      <c r="F531" s="37"/>
    </row>
    <row r="532" spans="1:6" x14ac:dyDescent="0.2">
      <c r="A532" s="214" t="s">
        <v>222</v>
      </c>
      <c r="B532" s="214" t="s">
        <v>1279</v>
      </c>
      <c r="C532" s="215">
        <v>51.66</v>
      </c>
      <c r="D532" s="202"/>
      <c r="E532" s="193">
        <v>1.1299999999999999</v>
      </c>
      <c r="F532" s="37"/>
    </row>
    <row r="533" spans="1:6" x14ac:dyDescent="0.2">
      <c r="A533" s="214" t="s">
        <v>102</v>
      </c>
      <c r="B533" s="214" t="s">
        <v>1280</v>
      </c>
      <c r="C533" s="215">
        <v>28.73</v>
      </c>
      <c r="D533" s="202"/>
      <c r="E533" s="193">
        <v>0.54</v>
      </c>
      <c r="F533" s="37"/>
    </row>
    <row r="534" spans="1:6" x14ac:dyDescent="0.2">
      <c r="A534" s="214" t="s">
        <v>857</v>
      </c>
      <c r="B534" s="214" t="s">
        <v>1281</v>
      </c>
      <c r="C534" s="215">
        <v>9.91</v>
      </c>
      <c r="D534" s="202"/>
      <c r="E534" s="193">
        <v>0</v>
      </c>
      <c r="F534" s="37"/>
    </row>
    <row r="535" spans="1:6" x14ac:dyDescent="0.2">
      <c r="A535" s="214" t="s">
        <v>103</v>
      </c>
      <c r="B535" s="214" t="s">
        <v>1282</v>
      </c>
      <c r="C535" s="215">
        <v>29.99</v>
      </c>
      <c r="D535" s="202"/>
      <c r="E535" s="193">
        <v>0.47</v>
      </c>
      <c r="F535" s="37"/>
    </row>
    <row r="536" spans="1:6" x14ac:dyDescent="0.2">
      <c r="A536" s="214" t="s">
        <v>143</v>
      </c>
      <c r="B536" s="214" t="s">
        <v>1283</v>
      </c>
      <c r="C536" s="215">
        <v>60.07</v>
      </c>
      <c r="D536" s="202"/>
      <c r="E536" s="193">
        <v>1.07</v>
      </c>
      <c r="F536" s="37"/>
    </row>
    <row r="537" spans="1:6" x14ac:dyDescent="0.2">
      <c r="A537" s="214" t="s">
        <v>188</v>
      </c>
      <c r="B537" s="214" t="s">
        <v>1284</v>
      </c>
      <c r="C537" s="215">
        <v>24.02</v>
      </c>
      <c r="D537" s="202"/>
      <c r="E537" s="193">
        <v>0.53</v>
      </c>
      <c r="F537" s="37"/>
    </row>
    <row r="538" spans="1:6" x14ac:dyDescent="0.2">
      <c r="A538" s="214" t="s">
        <v>858</v>
      </c>
      <c r="B538" s="214" t="s">
        <v>1285</v>
      </c>
      <c r="C538" s="215">
        <v>230.99</v>
      </c>
      <c r="D538" s="202"/>
      <c r="E538" s="193">
        <v>22</v>
      </c>
      <c r="F538" s="37"/>
    </row>
    <row r="539" spans="1:6" x14ac:dyDescent="0.2">
      <c r="A539" s="214" t="s">
        <v>859</v>
      </c>
      <c r="B539" s="214" t="s">
        <v>1286</v>
      </c>
      <c r="C539" s="215">
        <v>22.04</v>
      </c>
      <c r="D539" s="202"/>
      <c r="E539" s="193">
        <v>1</v>
      </c>
      <c r="F539" s="37"/>
    </row>
    <row r="540" spans="1:6" x14ac:dyDescent="0.2">
      <c r="A540" s="214" t="s">
        <v>860</v>
      </c>
      <c r="B540" s="214" t="s">
        <v>1287</v>
      </c>
      <c r="C540" s="215">
        <v>19.829999999999998</v>
      </c>
      <c r="D540" s="202"/>
      <c r="E540" s="193">
        <v>1.3</v>
      </c>
      <c r="F540" s="37"/>
    </row>
    <row r="541" spans="1:6" x14ac:dyDescent="0.2">
      <c r="A541" s="214" t="s">
        <v>861</v>
      </c>
      <c r="B541" s="214" t="s">
        <v>1288</v>
      </c>
      <c r="C541" s="215">
        <v>682.49</v>
      </c>
      <c r="D541" s="202"/>
      <c r="E541" s="193">
        <v>70</v>
      </c>
      <c r="F541" s="37"/>
    </row>
    <row r="542" spans="1:6" x14ac:dyDescent="0.2">
      <c r="A542" s="214" t="s">
        <v>134</v>
      </c>
      <c r="B542" s="214" t="s">
        <v>1289</v>
      </c>
      <c r="C542" s="215">
        <v>39.54</v>
      </c>
      <c r="D542" s="202"/>
      <c r="E542" s="193">
        <v>1.19</v>
      </c>
      <c r="F542" s="37"/>
    </row>
    <row r="543" spans="1:6" x14ac:dyDescent="0.2">
      <c r="A543" s="214" t="s">
        <v>136</v>
      </c>
      <c r="B543" s="214" t="s">
        <v>1290</v>
      </c>
      <c r="C543" s="215">
        <v>39.65</v>
      </c>
      <c r="D543" s="202"/>
      <c r="E543" s="193">
        <v>1.05</v>
      </c>
      <c r="F543" s="37"/>
    </row>
    <row r="544" spans="1:6" x14ac:dyDescent="0.2">
      <c r="A544" s="214" t="s">
        <v>135</v>
      </c>
      <c r="B544" s="214" t="s">
        <v>1291</v>
      </c>
      <c r="C544" s="215">
        <v>39.61</v>
      </c>
      <c r="D544" s="202"/>
      <c r="E544" s="193">
        <v>1.05</v>
      </c>
      <c r="F544" s="37"/>
    </row>
    <row r="545" spans="1:6" x14ac:dyDescent="0.2">
      <c r="A545" s="214" t="s">
        <v>161</v>
      </c>
      <c r="B545" s="214" t="s">
        <v>1292</v>
      </c>
      <c r="C545" s="215">
        <v>38.35</v>
      </c>
      <c r="D545" s="202"/>
      <c r="E545" s="193">
        <v>1.25</v>
      </c>
      <c r="F545" s="37"/>
    </row>
    <row r="546" spans="1:6" x14ac:dyDescent="0.2">
      <c r="A546" s="214" t="s">
        <v>162</v>
      </c>
      <c r="B546" s="214" t="s">
        <v>1293</v>
      </c>
      <c r="C546" s="215">
        <v>38.4</v>
      </c>
      <c r="D546" s="202"/>
      <c r="E546" s="193">
        <v>1.24</v>
      </c>
      <c r="F546" s="37"/>
    </row>
    <row r="547" spans="1:6" x14ac:dyDescent="0.2">
      <c r="A547" s="214" t="s">
        <v>862</v>
      </c>
      <c r="B547" s="214" t="s">
        <v>863</v>
      </c>
      <c r="C547" s="215">
        <v>39.65</v>
      </c>
      <c r="D547" s="202"/>
      <c r="E547" s="193">
        <v>1.24</v>
      </c>
      <c r="F547" s="37"/>
    </row>
    <row r="548" spans="1:6" x14ac:dyDescent="0.2">
      <c r="A548" s="214" t="s">
        <v>864</v>
      </c>
      <c r="B548" s="214" t="s">
        <v>865</v>
      </c>
      <c r="C548" s="215">
        <v>33.04</v>
      </c>
      <c r="D548" s="202"/>
      <c r="E548" s="193">
        <v>0.33</v>
      </c>
      <c r="F548" s="37"/>
    </row>
    <row r="549" spans="1:6" x14ac:dyDescent="0.2">
      <c r="A549" s="214" t="s">
        <v>866</v>
      </c>
      <c r="B549" s="214" t="s">
        <v>867</v>
      </c>
      <c r="C549" s="215">
        <v>27.64</v>
      </c>
      <c r="D549" s="202"/>
      <c r="E549" s="193">
        <v>1.54</v>
      </c>
      <c r="F549" s="37"/>
    </row>
    <row r="550" spans="1:6" x14ac:dyDescent="0.2">
      <c r="A550" s="214" t="s">
        <v>220</v>
      </c>
      <c r="B550" s="214" t="s">
        <v>1294</v>
      </c>
      <c r="C550" s="215">
        <v>66.14</v>
      </c>
      <c r="D550" s="202"/>
      <c r="E550" s="193">
        <v>2.66</v>
      </c>
      <c r="F550" s="37"/>
    </row>
    <row r="551" spans="1:6" x14ac:dyDescent="0.2">
      <c r="A551" s="214" t="s">
        <v>223</v>
      </c>
      <c r="B551" s="214" t="s">
        <v>1295</v>
      </c>
      <c r="C551" s="215">
        <v>56.47</v>
      </c>
      <c r="D551" s="202"/>
      <c r="E551" s="193">
        <v>1.98</v>
      </c>
      <c r="F551" s="37"/>
    </row>
    <row r="552" spans="1:6" x14ac:dyDescent="0.2">
      <c r="A552" s="214" t="s">
        <v>104</v>
      </c>
      <c r="B552" s="214" t="s">
        <v>1296</v>
      </c>
      <c r="C552" s="215">
        <v>35.94</v>
      </c>
      <c r="D552" s="202"/>
      <c r="E552" s="193">
        <v>1</v>
      </c>
      <c r="F552" s="37"/>
    </row>
    <row r="553" spans="1:6" x14ac:dyDescent="0.2">
      <c r="A553" s="214" t="s">
        <v>868</v>
      </c>
      <c r="B553" s="214" t="s">
        <v>869</v>
      </c>
      <c r="C553" s="215">
        <v>11.01</v>
      </c>
      <c r="D553" s="202"/>
      <c r="E553" s="193">
        <v>0</v>
      </c>
      <c r="F553" s="37"/>
    </row>
    <row r="554" spans="1:6" x14ac:dyDescent="0.2">
      <c r="A554" s="214" t="s">
        <v>106</v>
      </c>
      <c r="B554" s="214" t="s">
        <v>1297</v>
      </c>
      <c r="C554" s="215">
        <v>36.04</v>
      </c>
      <c r="D554" s="202"/>
      <c r="E554" s="193">
        <v>0.88</v>
      </c>
      <c r="F554" s="37"/>
    </row>
    <row r="555" spans="1:6" x14ac:dyDescent="0.2">
      <c r="A555" s="214" t="s">
        <v>105</v>
      </c>
      <c r="B555" s="214" t="s">
        <v>1298</v>
      </c>
      <c r="C555" s="215">
        <v>35.99</v>
      </c>
      <c r="D555" s="202"/>
      <c r="E555" s="193">
        <v>0.88</v>
      </c>
      <c r="F555" s="37"/>
    </row>
    <row r="556" spans="1:6" x14ac:dyDescent="0.2">
      <c r="A556" s="214" t="s">
        <v>163</v>
      </c>
      <c r="B556" s="214" t="s">
        <v>1299</v>
      </c>
      <c r="C556" s="215">
        <v>38.44</v>
      </c>
      <c r="D556" s="202"/>
      <c r="E556" s="193">
        <v>1.23</v>
      </c>
      <c r="F556" s="37"/>
    </row>
    <row r="557" spans="1:6" x14ac:dyDescent="0.2">
      <c r="A557" s="214" t="s">
        <v>189</v>
      </c>
      <c r="B557" s="214" t="s">
        <v>1300</v>
      </c>
      <c r="C557" s="215">
        <v>31.19</v>
      </c>
      <c r="D557" s="202"/>
      <c r="E557" s="193">
        <v>0.93</v>
      </c>
      <c r="F557" s="37"/>
    </row>
    <row r="558" spans="1:6" x14ac:dyDescent="0.2">
      <c r="A558" s="214" t="s">
        <v>144</v>
      </c>
      <c r="B558" s="214" t="s">
        <v>1301</v>
      </c>
      <c r="C558" s="215">
        <v>75.69</v>
      </c>
      <c r="D558" s="202"/>
      <c r="E558" s="193">
        <v>1.72</v>
      </c>
      <c r="F558" s="37"/>
    </row>
    <row r="559" spans="1:6" x14ac:dyDescent="0.2">
      <c r="A559" s="214" t="s">
        <v>190</v>
      </c>
      <c r="B559" s="214" t="s">
        <v>1302</v>
      </c>
      <c r="C559" s="215">
        <v>31.24</v>
      </c>
      <c r="D559" s="202"/>
      <c r="E559" s="193">
        <v>0.86</v>
      </c>
      <c r="F559" s="37"/>
    </row>
    <row r="560" spans="1:6" x14ac:dyDescent="0.2">
      <c r="A560" s="214" t="s">
        <v>324</v>
      </c>
      <c r="B560" s="214" t="s">
        <v>1303</v>
      </c>
      <c r="C560" s="215">
        <v>485.09</v>
      </c>
      <c r="D560" s="202"/>
      <c r="E560" s="193">
        <v>27</v>
      </c>
      <c r="F560" s="37"/>
    </row>
    <row r="561" spans="1:6" x14ac:dyDescent="0.2">
      <c r="A561" s="214" t="s">
        <v>870</v>
      </c>
      <c r="B561" s="214" t="s">
        <v>871</v>
      </c>
      <c r="C561" s="215">
        <v>235.67</v>
      </c>
      <c r="D561" s="202"/>
      <c r="E561" s="193">
        <v>9</v>
      </c>
      <c r="F561" s="37"/>
    </row>
    <row r="562" spans="1:6" x14ac:dyDescent="0.2">
      <c r="A562" s="214" t="s">
        <v>328</v>
      </c>
      <c r="B562" s="214" t="s">
        <v>872</v>
      </c>
      <c r="C562" s="215">
        <v>352.79</v>
      </c>
      <c r="D562" s="202"/>
      <c r="E562" s="193">
        <v>17</v>
      </c>
      <c r="F562" s="37"/>
    </row>
    <row r="563" spans="1:6" x14ac:dyDescent="0.2">
      <c r="A563" s="214" t="s">
        <v>325</v>
      </c>
      <c r="B563" s="214" t="s">
        <v>1304</v>
      </c>
      <c r="C563" s="215">
        <v>716.61</v>
      </c>
      <c r="D563" s="202"/>
      <c r="E563" s="193">
        <v>34</v>
      </c>
      <c r="F563" s="37"/>
    </row>
    <row r="564" spans="1:6" x14ac:dyDescent="0.2">
      <c r="A564" s="214" t="s">
        <v>873</v>
      </c>
      <c r="B564" s="214" t="s">
        <v>874</v>
      </c>
      <c r="C564" s="215">
        <v>346.23</v>
      </c>
      <c r="D564" s="202"/>
      <c r="E564" s="193">
        <v>11.6</v>
      </c>
      <c r="F564" s="37"/>
    </row>
    <row r="565" spans="1:6" x14ac:dyDescent="0.2">
      <c r="A565" s="214" t="s">
        <v>329</v>
      </c>
      <c r="B565" s="214" t="s">
        <v>875</v>
      </c>
      <c r="C565" s="215">
        <v>463.04</v>
      </c>
      <c r="D565" s="202"/>
      <c r="E565" s="193">
        <v>22</v>
      </c>
      <c r="F565" s="37"/>
    </row>
    <row r="566" spans="1:6" x14ac:dyDescent="0.2">
      <c r="A566" s="214" t="s">
        <v>326</v>
      </c>
      <c r="B566" s="214" t="s">
        <v>1305</v>
      </c>
      <c r="C566" s="215">
        <v>992.24</v>
      </c>
      <c r="D566" s="202"/>
      <c r="E566" s="193">
        <v>66</v>
      </c>
      <c r="F566" s="37"/>
    </row>
    <row r="567" spans="1:6" x14ac:dyDescent="0.2">
      <c r="A567" s="214" t="s">
        <v>876</v>
      </c>
      <c r="B567" s="214" t="s">
        <v>877</v>
      </c>
      <c r="C567" s="215">
        <v>443.21</v>
      </c>
      <c r="D567" s="202"/>
      <c r="E567" s="193">
        <v>12</v>
      </c>
      <c r="F567" s="37"/>
    </row>
    <row r="568" spans="1:6" x14ac:dyDescent="0.2">
      <c r="A568" s="214" t="s">
        <v>327</v>
      </c>
      <c r="B568" s="214" t="s">
        <v>1306</v>
      </c>
      <c r="C568" s="215">
        <v>1212.74</v>
      </c>
      <c r="D568" s="202"/>
      <c r="E568" s="193">
        <v>81</v>
      </c>
      <c r="F568" s="37"/>
    </row>
    <row r="569" spans="1:6" x14ac:dyDescent="0.2">
      <c r="A569" s="214" t="s">
        <v>878</v>
      </c>
      <c r="B569" s="214" t="s">
        <v>1307</v>
      </c>
      <c r="C569" s="215">
        <v>509.66</v>
      </c>
      <c r="D569" s="202"/>
      <c r="E569" s="193">
        <v>15</v>
      </c>
      <c r="F569" s="37"/>
    </row>
    <row r="570" spans="1:6" x14ac:dyDescent="0.2">
      <c r="A570" s="214" t="s">
        <v>879</v>
      </c>
      <c r="B570" s="214" t="s">
        <v>1333</v>
      </c>
      <c r="C570" s="215">
        <v>30.86</v>
      </c>
      <c r="D570" s="202"/>
      <c r="E570" s="193">
        <v>26</v>
      </c>
      <c r="F570" s="37"/>
    </row>
    <row r="571" spans="1:6" x14ac:dyDescent="0.2">
      <c r="A571" s="214" t="s">
        <v>138</v>
      </c>
      <c r="B571" s="214" t="s">
        <v>1334</v>
      </c>
      <c r="C571" s="215">
        <v>56.47</v>
      </c>
      <c r="D571" s="202"/>
      <c r="E571" s="193">
        <v>1.6</v>
      </c>
      <c r="F571" s="37"/>
    </row>
    <row r="572" spans="1:6" x14ac:dyDescent="0.2">
      <c r="A572" s="214" t="s">
        <v>137</v>
      </c>
      <c r="B572" s="214" t="s">
        <v>1335</v>
      </c>
      <c r="C572" s="215">
        <v>56.43</v>
      </c>
      <c r="D572" s="202"/>
      <c r="E572" s="193">
        <v>1.5</v>
      </c>
      <c r="F572" s="37"/>
    </row>
    <row r="573" spans="1:6" x14ac:dyDescent="0.2">
      <c r="A573" s="214" t="s">
        <v>164</v>
      </c>
      <c r="B573" s="214" t="s">
        <v>1336</v>
      </c>
      <c r="C573" s="215">
        <v>43.16</v>
      </c>
      <c r="D573" s="202"/>
      <c r="E573" s="193">
        <v>2</v>
      </c>
      <c r="F573" s="37"/>
    </row>
    <row r="574" spans="1:6" x14ac:dyDescent="0.2">
      <c r="A574" s="214" t="s">
        <v>165</v>
      </c>
      <c r="B574" s="214" t="s">
        <v>1337</v>
      </c>
      <c r="C574" s="215">
        <v>43.21</v>
      </c>
      <c r="D574" s="202"/>
      <c r="E574" s="193">
        <v>2</v>
      </c>
      <c r="F574" s="37"/>
    </row>
    <row r="575" spans="1:6" x14ac:dyDescent="0.2">
      <c r="A575" s="214" t="s">
        <v>259</v>
      </c>
      <c r="B575" s="214" t="s">
        <v>1308</v>
      </c>
      <c r="C575" s="215">
        <v>4.8</v>
      </c>
      <c r="D575" s="202"/>
      <c r="E575" s="193">
        <v>1.25</v>
      </c>
      <c r="F575" s="37"/>
    </row>
    <row r="576" spans="1:6" x14ac:dyDescent="0.2">
      <c r="A576" s="214" t="s">
        <v>880</v>
      </c>
      <c r="B576" s="214" t="s">
        <v>881</v>
      </c>
      <c r="C576" s="215">
        <v>22.04</v>
      </c>
      <c r="D576" s="202"/>
      <c r="E576" s="193">
        <v>1.1599999999999999</v>
      </c>
      <c r="F576" s="37"/>
    </row>
    <row r="577" spans="1:6" x14ac:dyDescent="0.2">
      <c r="A577" s="214" t="s">
        <v>1309</v>
      </c>
      <c r="B577" s="214" t="s">
        <v>1310</v>
      </c>
      <c r="C577" s="215">
        <v>67.19</v>
      </c>
      <c r="D577" s="202"/>
      <c r="E577" s="193">
        <v>0.02</v>
      </c>
      <c r="F577" s="37"/>
    </row>
    <row r="578" spans="1:6" x14ac:dyDescent="0.2">
      <c r="A578" s="214" t="s">
        <v>1311</v>
      </c>
      <c r="B578" s="214" t="s">
        <v>1312</v>
      </c>
      <c r="C578" s="215">
        <v>69.59</v>
      </c>
      <c r="D578" s="202"/>
      <c r="E578" s="193">
        <v>0</v>
      </c>
      <c r="F578" s="37"/>
    </row>
    <row r="579" spans="1:6" x14ac:dyDescent="0.2">
      <c r="A579" s="214" t="s">
        <v>166</v>
      </c>
      <c r="B579" s="214" t="s">
        <v>1313</v>
      </c>
      <c r="C579" s="215">
        <v>43.25</v>
      </c>
      <c r="D579" s="202"/>
      <c r="E579" s="193">
        <v>1.1599999999999999</v>
      </c>
      <c r="F579" s="37"/>
    </row>
    <row r="580" spans="1:6" x14ac:dyDescent="0.2">
      <c r="A580" s="214" t="s">
        <v>191</v>
      </c>
      <c r="B580" s="214" t="s">
        <v>1314</v>
      </c>
      <c r="C580" s="215">
        <v>33.64</v>
      </c>
      <c r="D580" s="202"/>
      <c r="E580" s="193">
        <v>1.2</v>
      </c>
      <c r="F580" s="37"/>
    </row>
    <row r="581" spans="1:6" x14ac:dyDescent="0.2">
      <c r="A581" s="214" t="s">
        <v>882</v>
      </c>
      <c r="B581" s="214" t="s">
        <v>883</v>
      </c>
      <c r="C581" s="215">
        <v>35.28</v>
      </c>
      <c r="D581" s="202"/>
      <c r="E581" s="193">
        <v>1.2</v>
      </c>
      <c r="F581" s="37"/>
    </row>
    <row r="582" spans="1:6" x14ac:dyDescent="0.2">
      <c r="A582" s="214" t="s">
        <v>145</v>
      </c>
      <c r="B582" s="214" t="s">
        <v>1315</v>
      </c>
      <c r="C582" s="215">
        <v>162.22999999999999</v>
      </c>
      <c r="D582" s="202"/>
      <c r="E582" s="193">
        <v>4.54</v>
      </c>
      <c r="F582" s="37"/>
    </row>
    <row r="583" spans="1:6" x14ac:dyDescent="0.2">
      <c r="A583" s="214" t="s">
        <v>31</v>
      </c>
      <c r="B583" s="214" t="s">
        <v>1316</v>
      </c>
      <c r="C583" s="215">
        <v>48.06</v>
      </c>
      <c r="D583" s="202"/>
      <c r="E583" s="193">
        <v>4</v>
      </c>
      <c r="F583" s="37"/>
    </row>
    <row r="584" spans="1:6" x14ac:dyDescent="0.2">
      <c r="A584" s="214" t="s">
        <v>884</v>
      </c>
      <c r="B584" s="214" t="s">
        <v>1317</v>
      </c>
      <c r="C584" s="215">
        <v>44.09</v>
      </c>
      <c r="D584" s="202"/>
      <c r="E584" s="193">
        <v>4</v>
      </c>
      <c r="F584" s="37"/>
    </row>
    <row r="585" spans="1:6" x14ac:dyDescent="0.2">
      <c r="A585" s="214" t="s">
        <v>140</v>
      </c>
      <c r="B585" s="214" t="s">
        <v>1318</v>
      </c>
      <c r="C585" s="215">
        <v>64.88</v>
      </c>
      <c r="D585" s="202"/>
      <c r="E585" s="193">
        <v>3</v>
      </c>
      <c r="F585" s="37"/>
    </row>
    <row r="586" spans="1:6" x14ac:dyDescent="0.2">
      <c r="A586" s="214" t="s">
        <v>139</v>
      </c>
      <c r="B586" s="214" t="s">
        <v>1319</v>
      </c>
      <c r="C586" s="215">
        <v>64.84</v>
      </c>
      <c r="D586" s="202"/>
      <c r="E586" s="193">
        <v>3</v>
      </c>
      <c r="F586" s="37"/>
    </row>
    <row r="587" spans="1:6" x14ac:dyDescent="0.2">
      <c r="A587" s="214" t="s">
        <v>167</v>
      </c>
      <c r="B587" s="214" t="s">
        <v>1320</v>
      </c>
      <c r="C587" s="215">
        <v>45.56</v>
      </c>
      <c r="D587" s="202"/>
      <c r="E587" s="193">
        <v>2</v>
      </c>
      <c r="F587" s="37"/>
    </row>
    <row r="588" spans="1:6" x14ac:dyDescent="0.2">
      <c r="A588" s="214" t="s">
        <v>168</v>
      </c>
      <c r="B588" s="214" t="s">
        <v>1321</v>
      </c>
      <c r="C588" s="215">
        <v>45.61</v>
      </c>
      <c r="D588" s="202"/>
      <c r="E588" s="193">
        <v>1.57</v>
      </c>
      <c r="F588" s="37"/>
    </row>
    <row r="589" spans="1:6" x14ac:dyDescent="0.2">
      <c r="A589" s="214" t="s">
        <v>260</v>
      </c>
      <c r="B589" s="214" t="s">
        <v>1322</v>
      </c>
      <c r="C589" s="215">
        <v>6</v>
      </c>
      <c r="D589" s="202"/>
      <c r="E589" s="193">
        <v>0.3</v>
      </c>
      <c r="F589" s="37"/>
    </row>
    <row r="590" spans="1:6" x14ac:dyDescent="0.2">
      <c r="A590" s="214" t="s">
        <v>885</v>
      </c>
      <c r="B590" s="214" t="s">
        <v>886</v>
      </c>
      <c r="C590" s="215">
        <v>27.55</v>
      </c>
      <c r="D590" s="202"/>
      <c r="E590" s="193">
        <v>0</v>
      </c>
      <c r="F590" s="37"/>
    </row>
    <row r="591" spans="1:6" x14ac:dyDescent="0.2">
      <c r="A591" s="214" t="s">
        <v>169</v>
      </c>
      <c r="B591" s="214" t="s">
        <v>1323</v>
      </c>
      <c r="C591" s="215">
        <v>45.65</v>
      </c>
      <c r="D591" s="202"/>
      <c r="E591" s="193">
        <v>1.57</v>
      </c>
      <c r="F591" s="37"/>
    </row>
    <row r="592" spans="1:6" x14ac:dyDescent="0.2">
      <c r="A592" s="214" t="s">
        <v>192</v>
      </c>
      <c r="B592" s="214" t="s">
        <v>1324</v>
      </c>
      <c r="C592" s="215">
        <v>55.44</v>
      </c>
      <c r="D592" s="202"/>
      <c r="E592" s="193">
        <v>1.6</v>
      </c>
      <c r="F592" s="37"/>
    </row>
    <row r="593" spans="1:6" x14ac:dyDescent="0.2">
      <c r="A593" s="214" t="s">
        <v>193</v>
      </c>
      <c r="B593" s="214" t="s">
        <v>1325</v>
      </c>
      <c r="C593" s="215">
        <v>55.66</v>
      </c>
      <c r="D593" s="202"/>
      <c r="E593" s="193">
        <v>1.6</v>
      </c>
      <c r="F593" s="37"/>
    </row>
    <row r="594" spans="1:6" x14ac:dyDescent="0.2">
      <c r="A594" s="214" t="s">
        <v>146</v>
      </c>
      <c r="B594" s="214" t="s">
        <v>1326</v>
      </c>
      <c r="C594" s="215">
        <v>240.33</v>
      </c>
      <c r="D594" s="202"/>
      <c r="E594" s="193">
        <v>7</v>
      </c>
      <c r="F594" s="37"/>
    </row>
    <row r="595" spans="1:6" x14ac:dyDescent="0.2">
      <c r="A595" s="214" t="s">
        <v>887</v>
      </c>
      <c r="B595" s="214" t="s">
        <v>1327</v>
      </c>
      <c r="C595" s="215">
        <v>58.42</v>
      </c>
      <c r="D595" s="202"/>
      <c r="E595" s="193">
        <v>4.0999999999999996</v>
      </c>
      <c r="F595" s="37"/>
    </row>
    <row r="596" spans="1:6" x14ac:dyDescent="0.2">
      <c r="A596" s="214" t="s">
        <v>888</v>
      </c>
      <c r="B596" s="214" t="s">
        <v>1328</v>
      </c>
      <c r="C596" s="215">
        <v>58.42</v>
      </c>
      <c r="D596" s="202"/>
      <c r="E596" s="193">
        <v>4.0999999999999996</v>
      </c>
      <c r="F596" s="37"/>
    </row>
    <row r="597" spans="1:6" x14ac:dyDescent="0.2">
      <c r="A597" s="214" t="s">
        <v>235</v>
      </c>
      <c r="B597" s="214" t="s">
        <v>1329</v>
      </c>
      <c r="C597" s="215">
        <v>600.85</v>
      </c>
      <c r="D597" s="202"/>
      <c r="E597" s="193">
        <v>7</v>
      </c>
      <c r="F597" s="37"/>
    </row>
    <row r="598" spans="1:6" x14ac:dyDescent="0.2">
      <c r="A598" s="214" t="s">
        <v>261</v>
      </c>
      <c r="B598" s="214" t="s">
        <v>1330</v>
      </c>
      <c r="C598" s="215">
        <v>9.61</v>
      </c>
      <c r="D598" s="202"/>
      <c r="E598" s="193">
        <v>0.05</v>
      </c>
      <c r="F598" s="37"/>
    </row>
    <row r="599" spans="1:6" x14ac:dyDescent="0.2">
      <c r="A599" s="214" t="s">
        <v>889</v>
      </c>
      <c r="B599" s="214" t="s">
        <v>890</v>
      </c>
      <c r="C599" s="215">
        <v>33.06</v>
      </c>
      <c r="D599" s="202"/>
      <c r="E599" s="193">
        <v>0</v>
      </c>
      <c r="F599" s="37"/>
    </row>
    <row r="600" spans="1:6" x14ac:dyDescent="0.2">
      <c r="A600" s="214" t="s">
        <v>147</v>
      </c>
      <c r="B600" s="214" t="s">
        <v>1331</v>
      </c>
      <c r="C600" s="215">
        <v>396.55</v>
      </c>
      <c r="D600" s="202"/>
      <c r="E600" s="193">
        <v>17</v>
      </c>
      <c r="F600" s="37"/>
    </row>
    <row r="601" spans="1:6" ht="13.5" thickBot="1" x14ac:dyDescent="0.25">
      <c r="A601" s="214" t="s">
        <v>891</v>
      </c>
      <c r="B601" s="214" t="s">
        <v>1332</v>
      </c>
      <c r="C601" s="215">
        <v>99.21</v>
      </c>
      <c r="D601" s="203"/>
      <c r="E601" s="193">
        <v>8.6999999999999993</v>
      </c>
      <c r="F601" s="37"/>
    </row>
    <row r="602" spans="1:6" x14ac:dyDescent="0.2">
      <c r="A602" s="196"/>
      <c r="B602" s="194"/>
      <c r="F602" s="37"/>
    </row>
    <row r="603" spans="1:6" x14ac:dyDescent="0.2">
      <c r="A603" s="196"/>
      <c r="B603" s="194"/>
      <c r="F603" s="37"/>
    </row>
    <row r="604" spans="1:6" ht="15.75" thickBot="1" x14ac:dyDescent="0.3">
      <c r="A604" s="190" t="s">
        <v>892</v>
      </c>
      <c r="B604" s="194"/>
      <c r="D604" s="205"/>
      <c r="F604" s="37"/>
    </row>
    <row r="605" spans="1:6" x14ac:dyDescent="0.2">
      <c r="A605" s="214" t="s">
        <v>893</v>
      </c>
      <c r="B605" s="214" t="s">
        <v>1338</v>
      </c>
      <c r="C605" s="215">
        <v>37.47</v>
      </c>
      <c r="D605" s="201"/>
      <c r="E605" s="193">
        <v>1.02</v>
      </c>
      <c r="F605" s="37"/>
    </row>
    <row r="606" spans="1:6" x14ac:dyDescent="0.2">
      <c r="A606" s="214" t="s">
        <v>894</v>
      </c>
      <c r="B606" s="214" t="s">
        <v>895</v>
      </c>
      <c r="C606" s="215">
        <v>12</v>
      </c>
      <c r="D606" s="202"/>
      <c r="E606" s="193">
        <v>0.56999999999999995</v>
      </c>
      <c r="F606" s="37"/>
    </row>
    <row r="607" spans="1:6" x14ac:dyDescent="0.2">
      <c r="A607" s="214" t="s">
        <v>269</v>
      </c>
      <c r="B607" s="214" t="s">
        <v>1339</v>
      </c>
      <c r="C607" s="215">
        <v>93.7</v>
      </c>
      <c r="D607" s="202"/>
      <c r="E607" s="193">
        <v>10</v>
      </c>
      <c r="F607" s="37"/>
    </row>
    <row r="608" spans="1:6" x14ac:dyDescent="0.2">
      <c r="A608" s="214" t="s">
        <v>896</v>
      </c>
      <c r="B608" s="214" t="s">
        <v>1340</v>
      </c>
      <c r="C608" s="215">
        <v>98.53</v>
      </c>
      <c r="D608" s="202"/>
      <c r="E608" s="193">
        <v>10</v>
      </c>
      <c r="F608" s="37"/>
    </row>
    <row r="609" spans="1:6" x14ac:dyDescent="0.2">
      <c r="A609" s="214" t="s">
        <v>271</v>
      </c>
      <c r="B609" s="214" t="s">
        <v>1341</v>
      </c>
      <c r="C609" s="215">
        <v>264.58999999999997</v>
      </c>
      <c r="D609" s="202"/>
      <c r="E609" s="193">
        <v>27</v>
      </c>
      <c r="F609" s="37"/>
    </row>
    <row r="610" spans="1:6" x14ac:dyDescent="0.2">
      <c r="A610" s="214" t="s">
        <v>897</v>
      </c>
      <c r="B610" s="214" t="s">
        <v>1342</v>
      </c>
      <c r="C610" s="215">
        <v>276.38</v>
      </c>
      <c r="D610" s="202"/>
      <c r="E610" s="193">
        <v>27</v>
      </c>
      <c r="F610" s="37"/>
    </row>
    <row r="611" spans="1:6" x14ac:dyDescent="0.2">
      <c r="A611" s="214" t="s">
        <v>272</v>
      </c>
      <c r="B611" s="214" t="s">
        <v>1343</v>
      </c>
      <c r="C611" s="215">
        <v>192.93</v>
      </c>
      <c r="D611" s="202"/>
      <c r="E611" s="193">
        <v>18</v>
      </c>
      <c r="F611" s="37"/>
    </row>
    <row r="612" spans="1:6" x14ac:dyDescent="0.2">
      <c r="A612" s="214" t="s">
        <v>898</v>
      </c>
      <c r="B612" s="214" t="s">
        <v>1344</v>
      </c>
      <c r="C612" s="215">
        <v>197.07</v>
      </c>
      <c r="D612" s="202"/>
      <c r="E612" s="193">
        <v>18</v>
      </c>
      <c r="F612" s="37"/>
    </row>
    <row r="613" spans="1:6" x14ac:dyDescent="0.2">
      <c r="A613" s="214" t="s">
        <v>273</v>
      </c>
      <c r="B613" s="214" t="s">
        <v>1345</v>
      </c>
      <c r="C613" s="215">
        <v>485.09</v>
      </c>
      <c r="D613" s="202"/>
      <c r="E613" s="193">
        <v>50</v>
      </c>
      <c r="F613" s="37"/>
    </row>
    <row r="614" spans="1:6" x14ac:dyDescent="0.2">
      <c r="A614" s="214" t="s">
        <v>899</v>
      </c>
      <c r="B614" s="214" t="s">
        <v>1346</v>
      </c>
      <c r="C614" s="215">
        <v>516.73</v>
      </c>
      <c r="D614" s="202"/>
      <c r="E614" s="193">
        <v>50</v>
      </c>
      <c r="F614" s="37"/>
    </row>
    <row r="615" spans="1:6" x14ac:dyDescent="0.2">
      <c r="A615" s="214" t="s">
        <v>900</v>
      </c>
      <c r="B615" s="214" t="s">
        <v>1347</v>
      </c>
      <c r="C615" s="215">
        <v>253.56</v>
      </c>
      <c r="D615" s="202"/>
      <c r="E615" s="193">
        <v>26</v>
      </c>
      <c r="F615" s="37"/>
    </row>
    <row r="616" spans="1:6" x14ac:dyDescent="0.2">
      <c r="A616" s="214" t="s">
        <v>901</v>
      </c>
      <c r="B616" s="214" t="s">
        <v>1348</v>
      </c>
      <c r="C616" s="215">
        <v>264.37</v>
      </c>
      <c r="D616" s="202"/>
      <c r="E616" s="193">
        <v>26</v>
      </c>
      <c r="F616" s="37"/>
    </row>
    <row r="617" spans="1:6" x14ac:dyDescent="0.2">
      <c r="A617" s="214" t="s">
        <v>902</v>
      </c>
      <c r="B617" s="214" t="s">
        <v>1349</v>
      </c>
      <c r="C617" s="215">
        <v>661.49</v>
      </c>
      <c r="D617" s="202"/>
      <c r="E617" s="193">
        <v>71</v>
      </c>
      <c r="F617" s="37"/>
    </row>
    <row r="618" spans="1:6" x14ac:dyDescent="0.2">
      <c r="A618" s="214" t="s">
        <v>903</v>
      </c>
      <c r="B618" s="214" t="s">
        <v>1350</v>
      </c>
      <c r="C618" s="215">
        <v>684.97</v>
      </c>
      <c r="D618" s="202"/>
      <c r="E618" s="193">
        <v>71</v>
      </c>
      <c r="F618" s="37"/>
    </row>
    <row r="619" spans="1:6" x14ac:dyDescent="0.2">
      <c r="A619" s="214" t="s">
        <v>904</v>
      </c>
      <c r="B619" s="214" t="s">
        <v>1351</v>
      </c>
      <c r="C619" s="215">
        <v>1080.44</v>
      </c>
      <c r="D619" s="202"/>
      <c r="E619" s="193">
        <v>166</v>
      </c>
      <c r="F619" s="37"/>
    </row>
    <row r="620" spans="1:6" x14ac:dyDescent="0.2">
      <c r="A620" s="214" t="s">
        <v>905</v>
      </c>
      <c r="B620" s="214" t="s">
        <v>1352</v>
      </c>
      <c r="C620" s="215">
        <v>44.09</v>
      </c>
      <c r="D620" s="202"/>
      <c r="E620" s="193">
        <v>1.1200000000000001</v>
      </c>
      <c r="F620" s="37"/>
    </row>
    <row r="621" spans="1:6" x14ac:dyDescent="0.2">
      <c r="A621" s="214" t="s">
        <v>906</v>
      </c>
      <c r="B621" s="214" t="s">
        <v>907</v>
      </c>
      <c r="C621" s="215">
        <v>12</v>
      </c>
      <c r="D621" s="202"/>
      <c r="E621" s="193">
        <v>0.15</v>
      </c>
      <c r="F621" s="37"/>
    </row>
    <row r="622" spans="1:6" x14ac:dyDescent="0.2">
      <c r="A622" s="214" t="s">
        <v>908</v>
      </c>
      <c r="B622" s="214" t="s">
        <v>1353</v>
      </c>
      <c r="C622" s="215">
        <v>7.93</v>
      </c>
      <c r="D622" s="202"/>
      <c r="E622" s="193">
        <v>0.16</v>
      </c>
      <c r="F622" s="37"/>
    </row>
    <row r="623" spans="1:6" x14ac:dyDescent="0.2">
      <c r="A623" s="214" t="s">
        <v>274</v>
      </c>
      <c r="B623" s="214" t="s">
        <v>909</v>
      </c>
      <c r="C623" s="215">
        <v>8.4</v>
      </c>
      <c r="D623" s="202"/>
      <c r="E623" s="193">
        <v>0.18</v>
      </c>
      <c r="F623" s="37"/>
    </row>
    <row r="624" spans="1:6" x14ac:dyDescent="0.2">
      <c r="A624" s="214" t="s">
        <v>276</v>
      </c>
      <c r="B624" s="214" t="s">
        <v>910</v>
      </c>
      <c r="C624" s="215">
        <v>18.5</v>
      </c>
      <c r="D624" s="202"/>
      <c r="E624" s="193">
        <v>0.35</v>
      </c>
      <c r="F624" s="37"/>
    </row>
    <row r="625" spans="1:6" x14ac:dyDescent="0.2">
      <c r="A625" s="214" t="s">
        <v>911</v>
      </c>
      <c r="B625" s="214" t="s">
        <v>1354</v>
      </c>
      <c r="C625" s="215">
        <v>22.23</v>
      </c>
      <c r="D625" s="202"/>
      <c r="E625" s="193">
        <v>0.54</v>
      </c>
      <c r="F625" s="37"/>
    </row>
    <row r="626" spans="1:6" x14ac:dyDescent="0.2">
      <c r="A626" s="214" t="s">
        <v>275</v>
      </c>
      <c r="B626" s="214" t="s">
        <v>912</v>
      </c>
      <c r="C626" s="215">
        <v>17.18</v>
      </c>
      <c r="D626" s="202"/>
      <c r="E626" s="193">
        <v>0.35</v>
      </c>
      <c r="F626" s="37"/>
    </row>
    <row r="627" spans="1:6" x14ac:dyDescent="0.2">
      <c r="A627" s="214" t="s">
        <v>913</v>
      </c>
      <c r="B627" s="214" t="s">
        <v>1355</v>
      </c>
      <c r="C627" s="215">
        <v>9.61</v>
      </c>
      <c r="D627" s="202"/>
      <c r="E627" s="193">
        <v>0.18</v>
      </c>
      <c r="F627" s="37"/>
    </row>
    <row r="628" spans="1:6" x14ac:dyDescent="0.2">
      <c r="A628" s="214" t="s">
        <v>914</v>
      </c>
      <c r="B628" s="214" t="s">
        <v>1356</v>
      </c>
      <c r="C628" s="215">
        <v>20.420000000000002</v>
      </c>
      <c r="D628" s="202"/>
      <c r="E628" s="193">
        <v>0.33</v>
      </c>
      <c r="F628" s="37"/>
    </row>
    <row r="629" spans="1:6" x14ac:dyDescent="0.2">
      <c r="A629" s="214" t="s">
        <v>915</v>
      </c>
      <c r="B629" s="214" t="s">
        <v>1357</v>
      </c>
      <c r="C629" s="215">
        <v>14.41</v>
      </c>
      <c r="D629" s="202"/>
      <c r="E629" s="193">
        <v>0.28000000000000003</v>
      </c>
      <c r="F629" s="37"/>
    </row>
    <row r="630" spans="1:6" x14ac:dyDescent="0.2">
      <c r="A630" s="214" t="s">
        <v>279</v>
      </c>
      <c r="B630" s="214" t="s">
        <v>916</v>
      </c>
      <c r="C630" s="215">
        <v>14.41</v>
      </c>
      <c r="D630" s="202"/>
      <c r="E630" s="193">
        <v>0.38</v>
      </c>
      <c r="F630" s="37"/>
    </row>
    <row r="631" spans="1:6" x14ac:dyDescent="0.2">
      <c r="A631" s="214" t="s">
        <v>280</v>
      </c>
      <c r="B631" s="214" t="s">
        <v>917</v>
      </c>
      <c r="C631" s="215">
        <v>26.43</v>
      </c>
      <c r="D631" s="202"/>
      <c r="E631" s="193">
        <v>0.83</v>
      </c>
      <c r="F631" s="37"/>
    </row>
    <row r="632" spans="1:6" x14ac:dyDescent="0.2">
      <c r="A632" s="214" t="s">
        <v>918</v>
      </c>
      <c r="B632" s="214" t="s">
        <v>1358</v>
      </c>
      <c r="C632" s="215">
        <v>33.64</v>
      </c>
      <c r="D632" s="202"/>
      <c r="E632" s="193">
        <v>1.38</v>
      </c>
      <c r="F632" s="37"/>
    </row>
    <row r="633" spans="1:6" x14ac:dyDescent="0.2">
      <c r="A633" s="214" t="s">
        <v>919</v>
      </c>
      <c r="B633" s="214" t="s">
        <v>1359</v>
      </c>
      <c r="C633" s="215">
        <v>26.43</v>
      </c>
      <c r="D633" s="202"/>
      <c r="E633" s="193">
        <v>0.65</v>
      </c>
      <c r="F633" s="37"/>
    </row>
    <row r="634" spans="1:6" x14ac:dyDescent="0.2">
      <c r="A634" s="214" t="s">
        <v>920</v>
      </c>
      <c r="B634" s="214" t="s">
        <v>1360</v>
      </c>
      <c r="C634" s="215">
        <v>21.62</v>
      </c>
      <c r="D634" s="202"/>
      <c r="E634" s="193">
        <v>0.61</v>
      </c>
      <c r="F634" s="37"/>
    </row>
    <row r="635" spans="1:6" x14ac:dyDescent="0.2">
      <c r="A635" s="214" t="s">
        <v>921</v>
      </c>
      <c r="B635" s="214" t="s">
        <v>1361</v>
      </c>
      <c r="C635" s="215">
        <v>33.64</v>
      </c>
      <c r="D635" s="202"/>
      <c r="E635" s="193">
        <v>1.1100000000000001</v>
      </c>
      <c r="F635" s="37"/>
    </row>
    <row r="636" spans="1:6" x14ac:dyDescent="0.2">
      <c r="A636" s="214" t="s">
        <v>922</v>
      </c>
      <c r="B636" s="214" t="s">
        <v>1362</v>
      </c>
      <c r="C636" s="215">
        <v>34.840000000000003</v>
      </c>
      <c r="D636" s="202"/>
      <c r="E636" s="193">
        <v>1.18</v>
      </c>
      <c r="F636" s="37"/>
    </row>
    <row r="637" spans="1:6" x14ac:dyDescent="0.2">
      <c r="A637" s="214" t="s">
        <v>281</v>
      </c>
      <c r="B637" s="214" t="s">
        <v>923</v>
      </c>
      <c r="C637" s="215">
        <v>14.41</v>
      </c>
      <c r="D637" s="202"/>
      <c r="E637" s="193">
        <v>0.34</v>
      </c>
      <c r="F637" s="37"/>
    </row>
    <row r="638" spans="1:6" x14ac:dyDescent="0.2">
      <c r="A638" s="214" t="s">
        <v>924</v>
      </c>
      <c r="B638" s="214" t="s">
        <v>1363</v>
      </c>
      <c r="C638" s="215">
        <v>26.43</v>
      </c>
      <c r="D638" s="202"/>
      <c r="E638" s="193">
        <v>0.26</v>
      </c>
      <c r="F638" s="37"/>
    </row>
    <row r="639" spans="1:6" x14ac:dyDescent="0.2">
      <c r="A639" s="214" t="s">
        <v>925</v>
      </c>
      <c r="B639" s="214" t="s">
        <v>1364</v>
      </c>
      <c r="C639" s="215">
        <v>10.8</v>
      </c>
      <c r="D639" s="202"/>
      <c r="E639" s="193">
        <v>0.26</v>
      </c>
      <c r="F639" s="37"/>
    </row>
    <row r="640" spans="1:6" x14ac:dyDescent="0.2">
      <c r="A640" s="214" t="s">
        <v>926</v>
      </c>
      <c r="B640" s="214" t="s">
        <v>1365</v>
      </c>
      <c r="C640" s="215">
        <v>21.02</v>
      </c>
      <c r="D640" s="202"/>
      <c r="E640" s="193">
        <v>0.57999999999999996</v>
      </c>
      <c r="F640" s="37"/>
    </row>
    <row r="641" spans="1:6" x14ac:dyDescent="0.2">
      <c r="A641" s="214" t="s">
        <v>927</v>
      </c>
      <c r="B641" s="214" t="s">
        <v>1366</v>
      </c>
      <c r="C641" s="215">
        <v>27.63</v>
      </c>
      <c r="D641" s="202"/>
      <c r="E641" s="193">
        <v>0.81</v>
      </c>
      <c r="F641" s="37"/>
    </row>
    <row r="642" spans="1:6" x14ac:dyDescent="0.2">
      <c r="A642" s="214" t="s">
        <v>928</v>
      </c>
      <c r="B642" s="214" t="s">
        <v>1367</v>
      </c>
      <c r="C642" s="215">
        <v>20.420000000000002</v>
      </c>
      <c r="D642" s="202"/>
      <c r="E642" s="193">
        <v>0.48</v>
      </c>
      <c r="F642" s="37"/>
    </row>
    <row r="643" spans="1:6" x14ac:dyDescent="0.2">
      <c r="A643" s="214" t="s">
        <v>929</v>
      </c>
      <c r="B643" s="214" t="s">
        <v>1368</v>
      </c>
      <c r="C643" s="215">
        <v>27.63</v>
      </c>
      <c r="D643" s="202"/>
      <c r="E643" s="193">
        <v>0.83</v>
      </c>
      <c r="F643" s="37"/>
    </row>
    <row r="644" spans="1:6" x14ac:dyDescent="0.2">
      <c r="A644" s="214" t="s">
        <v>930</v>
      </c>
      <c r="B644" s="214" t="s">
        <v>1369</v>
      </c>
      <c r="C644" s="215">
        <v>14.41</v>
      </c>
      <c r="D644" s="202"/>
      <c r="E644" s="193">
        <v>0.13</v>
      </c>
      <c r="F644" s="37"/>
    </row>
    <row r="645" spans="1:6" x14ac:dyDescent="0.2">
      <c r="A645" s="214" t="s">
        <v>931</v>
      </c>
      <c r="B645" s="214" t="s">
        <v>1370</v>
      </c>
      <c r="C645" s="215">
        <v>16.22</v>
      </c>
      <c r="D645" s="202"/>
      <c r="E645" s="193">
        <v>0.28999999999999998</v>
      </c>
      <c r="F645" s="37"/>
    </row>
    <row r="646" spans="1:6" x14ac:dyDescent="0.2">
      <c r="A646" s="214" t="s">
        <v>932</v>
      </c>
      <c r="B646" s="214" t="s">
        <v>1371</v>
      </c>
      <c r="C646" s="215">
        <v>19.82</v>
      </c>
      <c r="D646" s="202"/>
      <c r="E646" s="193">
        <v>0.5</v>
      </c>
      <c r="F646" s="37"/>
    </row>
    <row r="647" spans="1:6" x14ac:dyDescent="0.2">
      <c r="A647" s="214" t="s">
        <v>933</v>
      </c>
      <c r="B647" s="214" t="s">
        <v>1372</v>
      </c>
      <c r="C647" s="215">
        <v>18.02</v>
      </c>
      <c r="D647" s="202"/>
      <c r="E647" s="193">
        <v>0.156</v>
      </c>
      <c r="F647" s="37"/>
    </row>
    <row r="648" spans="1:6" x14ac:dyDescent="0.2">
      <c r="A648" s="214" t="s">
        <v>934</v>
      </c>
      <c r="B648" s="214" t="s">
        <v>1373</v>
      </c>
      <c r="C648" s="215">
        <v>33.64</v>
      </c>
      <c r="D648" s="202"/>
      <c r="E648" s="193">
        <v>0.313</v>
      </c>
      <c r="F648" s="37"/>
    </row>
    <row r="649" spans="1:6" x14ac:dyDescent="0.2">
      <c r="A649" s="214" t="s">
        <v>935</v>
      </c>
      <c r="B649" s="214" t="s">
        <v>1374</v>
      </c>
      <c r="C649" s="215">
        <v>46.86</v>
      </c>
      <c r="D649" s="202"/>
      <c r="E649" s="193">
        <v>0.59399999999999997</v>
      </c>
      <c r="F649" s="37"/>
    </row>
    <row r="650" spans="1:6" x14ac:dyDescent="0.2">
      <c r="A650" s="214" t="s">
        <v>936</v>
      </c>
      <c r="B650" s="214" t="s">
        <v>1375</v>
      </c>
      <c r="C650" s="215">
        <v>20.420000000000002</v>
      </c>
      <c r="D650" s="202"/>
      <c r="E650" s="193">
        <v>0.35</v>
      </c>
      <c r="F650" s="37"/>
    </row>
    <row r="651" spans="1:6" x14ac:dyDescent="0.2">
      <c r="A651" s="214" t="s">
        <v>937</v>
      </c>
      <c r="B651" s="214" t="s">
        <v>1376</v>
      </c>
      <c r="C651" s="215">
        <v>40.85</v>
      </c>
      <c r="D651" s="202"/>
      <c r="E651" s="193">
        <v>0.79400000000000004</v>
      </c>
      <c r="F651" s="37"/>
    </row>
    <row r="652" spans="1:6" x14ac:dyDescent="0.2">
      <c r="A652" s="214" t="s">
        <v>938</v>
      </c>
      <c r="B652" s="214" t="s">
        <v>1377</v>
      </c>
      <c r="C652" s="215">
        <v>54.06</v>
      </c>
      <c r="D652" s="202"/>
      <c r="E652" s="193">
        <v>1.288</v>
      </c>
      <c r="F652" s="37"/>
    </row>
    <row r="653" spans="1:6" x14ac:dyDescent="0.2">
      <c r="A653" s="214" t="s">
        <v>939</v>
      </c>
      <c r="B653" s="214" t="s">
        <v>1378</v>
      </c>
      <c r="C653" s="215">
        <v>20.420000000000002</v>
      </c>
      <c r="D653" s="202"/>
      <c r="E653" s="193">
        <v>0.45</v>
      </c>
      <c r="F653" s="37"/>
    </row>
    <row r="654" spans="1:6" x14ac:dyDescent="0.2">
      <c r="A654" s="214" t="s">
        <v>940</v>
      </c>
      <c r="B654" s="214" t="s">
        <v>941</v>
      </c>
      <c r="C654" s="215">
        <v>19.22</v>
      </c>
      <c r="D654" s="202"/>
      <c r="E654" s="193">
        <v>0.5</v>
      </c>
      <c r="F654" s="37"/>
    </row>
    <row r="655" spans="1:6" x14ac:dyDescent="0.2">
      <c r="A655" s="214" t="s">
        <v>942</v>
      </c>
      <c r="B655" s="214" t="s">
        <v>1379</v>
      </c>
      <c r="C655" s="215">
        <v>39.65</v>
      </c>
      <c r="D655" s="202"/>
      <c r="E655" s="193">
        <v>0.81</v>
      </c>
      <c r="F655" s="37"/>
    </row>
    <row r="656" spans="1:6" x14ac:dyDescent="0.2">
      <c r="A656" s="214" t="s">
        <v>943</v>
      </c>
      <c r="B656" s="214" t="s">
        <v>1380</v>
      </c>
      <c r="C656" s="215">
        <v>48.06</v>
      </c>
      <c r="D656" s="202"/>
      <c r="E656" s="193">
        <v>1.63</v>
      </c>
      <c r="F656" s="37"/>
    </row>
    <row r="657" spans="1:6" x14ac:dyDescent="0.2">
      <c r="A657" s="214" t="s">
        <v>944</v>
      </c>
      <c r="B657" s="214" t="s">
        <v>1381</v>
      </c>
      <c r="C657" s="215">
        <v>18.62</v>
      </c>
      <c r="D657" s="202"/>
      <c r="E657" s="193">
        <v>0.47</v>
      </c>
      <c r="F657" s="37"/>
    </row>
    <row r="658" spans="1:6" x14ac:dyDescent="0.2">
      <c r="A658" s="214" t="s">
        <v>945</v>
      </c>
      <c r="B658" s="214" t="s">
        <v>1382</v>
      </c>
      <c r="C658" s="215">
        <v>30.03</v>
      </c>
      <c r="D658" s="202"/>
      <c r="E658" s="193">
        <v>1</v>
      </c>
      <c r="F658" s="37"/>
    </row>
    <row r="659" spans="1:6" x14ac:dyDescent="0.2">
      <c r="A659" s="214" t="s">
        <v>946</v>
      </c>
      <c r="B659" s="214" t="s">
        <v>1383</v>
      </c>
      <c r="C659" s="215">
        <v>40.85</v>
      </c>
      <c r="D659" s="202"/>
      <c r="E659" s="193">
        <v>1.5</v>
      </c>
      <c r="F659" s="37"/>
    </row>
    <row r="660" spans="1:6" x14ac:dyDescent="0.2">
      <c r="A660" s="214" t="s">
        <v>947</v>
      </c>
      <c r="B660" s="214" t="s">
        <v>1384</v>
      </c>
      <c r="C660" s="215">
        <v>1.31</v>
      </c>
      <c r="D660" s="202"/>
      <c r="E660" s="193">
        <v>0.02</v>
      </c>
      <c r="F660" s="37"/>
    </row>
    <row r="661" spans="1:6" x14ac:dyDescent="0.2">
      <c r="A661" s="214" t="s">
        <v>948</v>
      </c>
      <c r="B661" s="214" t="s">
        <v>1385</v>
      </c>
      <c r="C661" s="215">
        <v>1.8</v>
      </c>
      <c r="D661" s="202"/>
      <c r="E661" s="193">
        <v>0.03</v>
      </c>
      <c r="F661" s="37"/>
    </row>
    <row r="662" spans="1:6" x14ac:dyDescent="0.2">
      <c r="A662" s="214" t="s">
        <v>949</v>
      </c>
      <c r="B662" s="214" t="s">
        <v>1386</v>
      </c>
      <c r="C662" s="215">
        <v>2.04</v>
      </c>
      <c r="D662" s="202"/>
      <c r="E662" s="193">
        <v>0</v>
      </c>
      <c r="F662" s="37"/>
    </row>
    <row r="663" spans="1:6" x14ac:dyDescent="0.2">
      <c r="A663" s="214" t="s">
        <v>950</v>
      </c>
      <c r="B663" s="214" t="s">
        <v>1387</v>
      </c>
      <c r="C663" s="215">
        <v>27.04</v>
      </c>
      <c r="D663" s="202"/>
      <c r="E663" s="193">
        <v>0.375</v>
      </c>
      <c r="F663" s="37"/>
    </row>
    <row r="664" spans="1:6" x14ac:dyDescent="0.2">
      <c r="A664" s="214" t="s">
        <v>951</v>
      </c>
      <c r="B664" s="214" t="s">
        <v>1388</v>
      </c>
      <c r="C664" s="215">
        <v>1.19</v>
      </c>
      <c r="D664" s="202"/>
      <c r="E664" s="193">
        <v>0</v>
      </c>
      <c r="F664" s="37"/>
    </row>
    <row r="665" spans="1:6" x14ac:dyDescent="0.2">
      <c r="A665" s="214" t="s">
        <v>952</v>
      </c>
      <c r="B665" s="214" t="s">
        <v>1389</v>
      </c>
      <c r="C665" s="215">
        <v>1.55</v>
      </c>
      <c r="D665" s="202"/>
      <c r="E665" s="193">
        <v>0</v>
      </c>
      <c r="F665" s="37"/>
    </row>
    <row r="666" spans="1:6" x14ac:dyDescent="0.2">
      <c r="A666" s="214" t="s">
        <v>953</v>
      </c>
      <c r="B666" s="214" t="s">
        <v>1390</v>
      </c>
      <c r="C666" s="215">
        <v>1.68</v>
      </c>
      <c r="D666" s="202"/>
      <c r="E666" s="193">
        <v>0.04</v>
      </c>
      <c r="F666" s="37"/>
    </row>
    <row r="667" spans="1:6" x14ac:dyDescent="0.2">
      <c r="A667" s="214" t="s">
        <v>954</v>
      </c>
      <c r="B667" s="214" t="s">
        <v>955</v>
      </c>
      <c r="C667" s="215">
        <v>2.42</v>
      </c>
      <c r="D667" s="202"/>
      <c r="E667" s="193">
        <v>0</v>
      </c>
      <c r="F667" s="37"/>
    </row>
    <row r="668" spans="1:6" x14ac:dyDescent="0.2">
      <c r="A668" s="214" t="s">
        <v>956</v>
      </c>
      <c r="B668" s="214" t="s">
        <v>957</v>
      </c>
      <c r="C668" s="215">
        <v>4.3099999999999996</v>
      </c>
      <c r="D668" s="202"/>
      <c r="E668" s="193">
        <v>0</v>
      </c>
      <c r="F668" s="37"/>
    </row>
    <row r="669" spans="1:6" x14ac:dyDescent="0.2">
      <c r="A669" s="214" t="s">
        <v>958</v>
      </c>
      <c r="B669" s="214" t="s">
        <v>959</v>
      </c>
      <c r="C669" s="215">
        <v>6.1</v>
      </c>
      <c r="D669" s="202"/>
      <c r="E669" s="193">
        <v>0</v>
      </c>
      <c r="F669" s="37"/>
    </row>
    <row r="670" spans="1:6" x14ac:dyDescent="0.2">
      <c r="A670" s="214" t="s">
        <v>277</v>
      </c>
      <c r="B670" s="214" t="s">
        <v>960</v>
      </c>
      <c r="C670" s="215">
        <v>12</v>
      </c>
      <c r="D670" s="202"/>
      <c r="E670" s="193">
        <v>0.12</v>
      </c>
      <c r="F670" s="37"/>
    </row>
    <row r="671" spans="1:6" x14ac:dyDescent="0.2">
      <c r="A671" s="214" t="s">
        <v>278</v>
      </c>
      <c r="B671" s="214" t="s">
        <v>961</v>
      </c>
      <c r="C671" s="215">
        <v>19.22</v>
      </c>
      <c r="D671" s="202"/>
      <c r="E671" s="193">
        <v>0.18</v>
      </c>
      <c r="F671" s="37"/>
    </row>
    <row r="672" spans="1:6" x14ac:dyDescent="0.2">
      <c r="A672" s="214" t="s">
        <v>962</v>
      </c>
      <c r="B672" s="214" t="s">
        <v>1391</v>
      </c>
      <c r="C672" s="215">
        <v>20.420000000000002</v>
      </c>
      <c r="D672" s="202"/>
      <c r="E672" s="193">
        <v>0.38</v>
      </c>
      <c r="F672" s="37"/>
    </row>
    <row r="673" spans="1:6" x14ac:dyDescent="0.2">
      <c r="A673" s="214" t="s">
        <v>963</v>
      </c>
      <c r="B673" s="214" t="s">
        <v>1392</v>
      </c>
      <c r="C673" s="215">
        <v>24.02</v>
      </c>
      <c r="D673" s="202"/>
      <c r="E673" s="193">
        <v>0.57999999999999996</v>
      </c>
      <c r="F673" s="37"/>
    </row>
    <row r="674" spans="1:6" x14ac:dyDescent="0.2">
      <c r="A674" s="214" t="s">
        <v>964</v>
      </c>
      <c r="B674" s="214" t="s">
        <v>1393</v>
      </c>
      <c r="C674" s="215">
        <v>31.24</v>
      </c>
      <c r="D674" s="202"/>
      <c r="E674" s="193">
        <v>0.96</v>
      </c>
      <c r="F674" s="37"/>
    </row>
    <row r="675" spans="1:6" x14ac:dyDescent="0.2">
      <c r="A675" s="214" t="s">
        <v>282</v>
      </c>
      <c r="B675" s="214" t="s">
        <v>965</v>
      </c>
      <c r="C675" s="215">
        <v>22.83</v>
      </c>
      <c r="D675" s="202"/>
      <c r="E675" s="193">
        <v>0.61</v>
      </c>
      <c r="F675" s="37"/>
    </row>
    <row r="676" spans="1:6" x14ac:dyDescent="0.2">
      <c r="A676" s="214" t="s">
        <v>966</v>
      </c>
      <c r="B676" s="214" t="s">
        <v>1394</v>
      </c>
      <c r="C676" s="215">
        <v>10.8</v>
      </c>
      <c r="D676" s="202"/>
      <c r="E676" s="193">
        <v>0.25</v>
      </c>
      <c r="F676" s="37"/>
    </row>
    <row r="677" spans="1:6" x14ac:dyDescent="0.2">
      <c r="A677" s="214" t="s">
        <v>967</v>
      </c>
      <c r="B677" s="214" t="s">
        <v>1395</v>
      </c>
      <c r="C677" s="215">
        <v>7.52</v>
      </c>
      <c r="D677" s="202"/>
      <c r="E677" s="193">
        <v>0.3</v>
      </c>
      <c r="F677" s="37"/>
    </row>
    <row r="678" spans="1:6" x14ac:dyDescent="0.2">
      <c r="A678" s="214" t="s">
        <v>968</v>
      </c>
      <c r="B678" s="214" t="s">
        <v>1396</v>
      </c>
      <c r="C678" s="215">
        <v>19.82</v>
      </c>
      <c r="D678" s="202"/>
      <c r="E678" s="193">
        <v>0.33100000000000002</v>
      </c>
      <c r="F678" s="37"/>
    </row>
    <row r="679" spans="1:6" x14ac:dyDescent="0.2">
      <c r="A679" s="214" t="s">
        <v>969</v>
      </c>
      <c r="B679" s="214" t="s">
        <v>1397</v>
      </c>
      <c r="C679" s="215">
        <v>20.420000000000002</v>
      </c>
      <c r="D679" s="202"/>
      <c r="E679" s="193">
        <v>0.8</v>
      </c>
      <c r="F679" s="37"/>
    </row>
    <row r="680" spans="1:6" x14ac:dyDescent="0.2">
      <c r="A680" s="214" t="s">
        <v>970</v>
      </c>
      <c r="B680" s="214" t="s">
        <v>1398</v>
      </c>
      <c r="C680" s="215">
        <v>31.24</v>
      </c>
      <c r="D680" s="202"/>
      <c r="E680" s="193">
        <v>1.0249999999999999</v>
      </c>
      <c r="F680" s="37"/>
    </row>
    <row r="681" spans="1:6" x14ac:dyDescent="0.2">
      <c r="A681" s="214" t="s">
        <v>971</v>
      </c>
      <c r="B681" s="214" t="s">
        <v>1399</v>
      </c>
      <c r="C681" s="215">
        <v>22.83</v>
      </c>
      <c r="D681" s="202"/>
      <c r="E681" s="193">
        <v>0.65</v>
      </c>
      <c r="F681" s="37"/>
    </row>
    <row r="682" spans="1:6" x14ac:dyDescent="0.2">
      <c r="A682" s="214" t="s">
        <v>972</v>
      </c>
      <c r="B682" s="214" t="s">
        <v>1400</v>
      </c>
      <c r="C682" s="215">
        <v>13.21</v>
      </c>
      <c r="D682" s="202"/>
      <c r="E682" s="193">
        <v>0.32</v>
      </c>
      <c r="F682" s="37"/>
    </row>
    <row r="683" spans="1:6" x14ac:dyDescent="0.2">
      <c r="A683" s="214" t="s">
        <v>973</v>
      </c>
      <c r="B683" s="214" t="s">
        <v>1401</v>
      </c>
      <c r="C683" s="215">
        <v>9.61</v>
      </c>
      <c r="D683" s="202"/>
      <c r="E683" s="193">
        <v>0.19</v>
      </c>
      <c r="F683" s="37"/>
    </row>
    <row r="684" spans="1:6" x14ac:dyDescent="0.2">
      <c r="A684" s="214" t="s">
        <v>974</v>
      </c>
      <c r="B684" s="214" t="s">
        <v>1402</v>
      </c>
      <c r="C684" s="215">
        <v>174.24</v>
      </c>
      <c r="D684" s="202"/>
      <c r="E684" s="193">
        <v>6.6</v>
      </c>
      <c r="F684" s="37"/>
    </row>
    <row r="685" spans="1:6" x14ac:dyDescent="0.2">
      <c r="A685" s="214" t="s">
        <v>975</v>
      </c>
      <c r="B685" s="214" t="s">
        <v>1403</v>
      </c>
      <c r="C685" s="215">
        <v>168.23</v>
      </c>
      <c r="D685" s="202"/>
      <c r="E685" s="193">
        <v>8</v>
      </c>
      <c r="F685" s="37"/>
    </row>
    <row r="686" spans="1:6" x14ac:dyDescent="0.2">
      <c r="A686" s="214" t="s">
        <v>976</v>
      </c>
      <c r="B686" s="214" t="s">
        <v>977</v>
      </c>
      <c r="C686" s="215">
        <v>19.22</v>
      </c>
      <c r="D686" s="202"/>
      <c r="E686" s="193">
        <v>1</v>
      </c>
      <c r="F686" s="37"/>
    </row>
    <row r="687" spans="1:6" x14ac:dyDescent="0.2">
      <c r="A687" s="214" t="s">
        <v>978</v>
      </c>
      <c r="B687" s="214" t="s">
        <v>979</v>
      </c>
      <c r="C687" s="215">
        <v>18.02</v>
      </c>
      <c r="D687" s="202"/>
      <c r="E687" s="193">
        <v>0.43</v>
      </c>
      <c r="F687" s="37"/>
    </row>
    <row r="688" spans="1:6" x14ac:dyDescent="0.2">
      <c r="A688" s="214" t="s">
        <v>980</v>
      </c>
      <c r="B688" s="214" t="s">
        <v>1404</v>
      </c>
      <c r="C688" s="215">
        <v>72.09</v>
      </c>
      <c r="D688" s="202"/>
      <c r="E688" s="193">
        <v>1.9379999999999999</v>
      </c>
      <c r="F688" s="37"/>
    </row>
    <row r="689" spans="1:6" x14ac:dyDescent="0.2">
      <c r="A689" s="214" t="s">
        <v>981</v>
      </c>
      <c r="B689" s="214" t="s">
        <v>1405</v>
      </c>
      <c r="C689" s="215">
        <v>84.11</v>
      </c>
      <c r="D689" s="202"/>
      <c r="E689" s="193">
        <v>3.3130000000000002</v>
      </c>
      <c r="F689" s="37"/>
    </row>
    <row r="690" spans="1:6" x14ac:dyDescent="0.2">
      <c r="A690" s="214" t="s">
        <v>982</v>
      </c>
      <c r="B690" s="214" t="s">
        <v>1406</v>
      </c>
      <c r="C690" s="215">
        <v>84.11</v>
      </c>
      <c r="D690" s="202"/>
      <c r="E690" s="193">
        <v>2.2000000000000002</v>
      </c>
      <c r="F690" s="37"/>
    </row>
    <row r="691" spans="1:6" x14ac:dyDescent="0.2">
      <c r="A691" s="214" t="s">
        <v>983</v>
      </c>
      <c r="B691" s="214" t="s">
        <v>1407</v>
      </c>
      <c r="C691" s="215">
        <v>72.09</v>
      </c>
      <c r="D691" s="202"/>
      <c r="E691" s="193">
        <v>2.5</v>
      </c>
      <c r="F691" s="37"/>
    </row>
    <row r="692" spans="1:6" x14ac:dyDescent="0.2">
      <c r="A692" s="214" t="s">
        <v>984</v>
      </c>
      <c r="B692" s="214" t="s">
        <v>1408</v>
      </c>
      <c r="C692" s="215">
        <v>67.28</v>
      </c>
      <c r="D692" s="202"/>
      <c r="E692" s="193">
        <v>1.3129999999999999</v>
      </c>
      <c r="F692" s="37"/>
    </row>
    <row r="693" spans="1:6" x14ac:dyDescent="0.2">
      <c r="A693" s="214" t="s">
        <v>985</v>
      </c>
      <c r="B693" s="214" t="s">
        <v>1409</v>
      </c>
      <c r="C693" s="215">
        <v>72.09</v>
      </c>
      <c r="D693" s="202"/>
      <c r="E693" s="193">
        <v>1.75</v>
      </c>
      <c r="F693" s="37"/>
    </row>
    <row r="694" spans="1:6" x14ac:dyDescent="0.2">
      <c r="A694" s="214" t="s">
        <v>986</v>
      </c>
      <c r="B694" s="214" t="s">
        <v>1410</v>
      </c>
      <c r="C694" s="215">
        <v>13.21</v>
      </c>
      <c r="D694" s="202"/>
      <c r="E694" s="193">
        <v>0.188</v>
      </c>
      <c r="F694" s="37"/>
    </row>
    <row r="695" spans="1:6" x14ac:dyDescent="0.2">
      <c r="A695" s="214" t="s">
        <v>987</v>
      </c>
      <c r="B695" s="214" t="s">
        <v>1411</v>
      </c>
      <c r="C695" s="215">
        <v>48.06</v>
      </c>
      <c r="D695" s="202"/>
      <c r="E695" s="193">
        <v>4</v>
      </c>
      <c r="F695" s="37"/>
    </row>
    <row r="696" spans="1:6" x14ac:dyDescent="0.2">
      <c r="A696" s="214" t="s">
        <v>988</v>
      </c>
      <c r="B696" s="214" t="s">
        <v>1412</v>
      </c>
      <c r="C696" s="215">
        <v>6</v>
      </c>
      <c r="D696" s="202"/>
      <c r="E696" s="193">
        <v>6.3E-2</v>
      </c>
      <c r="F696" s="37"/>
    </row>
    <row r="697" spans="1:6" x14ac:dyDescent="0.2">
      <c r="A697" s="214" t="s">
        <v>989</v>
      </c>
      <c r="B697" s="214" t="s">
        <v>1413</v>
      </c>
      <c r="C697" s="215">
        <v>551.24</v>
      </c>
      <c r="D697" s="202"/>
      <c r="E697" s="193">
        <v>60</v>
      </c>
      <c r="F697" s="37"/>
    </row>
    <row r="698" spans="1:6" x14ac:dyDescent="0.2">
      <c r="A698" s="214" t="s">
        <v>990</v>
      </c>
      <c r="B698" s="214" t="s">
        <v>1414</v>
      </c>
      <c r="C698" s="215">
        <v>418.94</v>
      </c>
      <c r="D698" s="202"/>
      <c r="E698" s="193">
        <v>0</v>
      </c>
      <c r="F698" s="37"/>
    </row>
    <row r="699" spans="1:6" x14ac:dyDescent="0.2">
      <c r="A699" s="214" t="s">
        <v>991</v>
      </c>
      <c r="B699" s="214" t="s">
        <v>1415</v>
      </c>
      <c r="C699" s="215">
        <v>46.86</v>
      </c>
      <c r="D699" s="202"/>
      <c r="E699" s="193">
        <v>1.0629999999999999</v>
      </c>
      <c r="F699" s="37"/>
    </row>
    <row r="700" spans="1:6" x14ac:dyDescent="0.2">
      <c r="A700" s="214" t="s">
        <v>330</v>
      </c>
      <c r="B700" s="214" t="s">
        <v>1416</v>
      </c>
      <c r="C700" s="215">
        <v>242.54</v>
      </c>
      <c r="D700" s="202"/>
      <c r="E700" s="193">
        <v>16</v>
      </c>
      <c r="F700" s="37"/>
    </row>
    <row r="701" spans="1:6" x14ac:dyDescent="0.2">
      <c r="A701" s="214" t="s">
        <v>992</v>
      </c>
      <c r="B701" s="214" t="s">
        <v>1417</v>
      </c>
      <c r="C701" s="215">
        <v>45.65</v>
      </c>
      <c r="D701" s="202"/>
      <c r="E701" s="193">
        <v>1.21</v>
      </c>
      <c r="F701" s="37"/>
    </row>
    <row r="702" spans="1:6" x14ac:dyDescent="0.2">
      <c r="A702" s="214" t="s">
        <v>993</v>
      </c>
      <c r="B702" s="214" t="s">
        <v>1418</v>
      </c>
      <c r="C702" s="215">
        <v>43.25</v>
      </c>
      <c r="D702" s="202"/>
      <c r="E702" s="193">
        <v>1.18</v>
      </c>
      <c r="F702" s="37"/>
    </row>
    <row r="703" spans="1:6" x14ac:dyDescent="0.2">
      <c r="A703" s="214" t="s">
        <v>994</v>
      </c>
      <c r="B703" s="214" t="s">
        <v>995</v>
      </c>
      <c r="C703" s="215">
        <v>44.46</v>
      </c>
      <c r="D703" s="202"/>
      <c r="E703" s="193">
        <v>0</v>
      </c>
      <c r="F703" s="37"/>
    </row>
    <row r="704" spans="1:6" x14ac:dyDescent="0.2">
      <c r="A704" s="214" t="s">
        <v>996</v>
      </c>
      <c r="B704" s="214" t="s">
        <v>997</v>
      </c>
      <c r="C704" s="215">
        <v>23.43</v>
      </c>
      <c r="D704" s="202"/>
      <c r="E704" s="193">
        <v>3</v>
      </c>
      <c r="F704" s="37"/>
    </row>
    <row r="705" spans="1:6" x14ac:dyDescent="0.2">
      <c r="A705" s="214" t="s">
        <v>998</v>
      </c>
      <c r="B705" s="214" t="s">
        <v>999</v>
      </c>
      <c r="C705" s="215">
        <v>46.86</v>
      </c>
      <c r="D705" s="202"/>
      <c r="E705" s="193">
        <v>5</v>
      </c>
      <c r="F705" s="37"/>
    </row>
    <row r="706" spans="1:6" x14ac:dyDescent="0.2">
      <c r="A706" s="214" t="s">
        <v>1000</v>
      </c>
      <c r="B706" s="214" t="s">
        <v>1001</v>
      </c>
      <c r="C706" s="215">
        <v>48.24</v>
      </c>
      <c r="D706" s="202"/>
      <c r="E706" s="193">
        <v>7</v>
      </c>
      <c r="F706" s="37"/>
    </row>
    <row r="707" spans="1:6" x14ac:dyDescent="0.2">
      <c r="A707" s="214" t="s">
        <v>1002</v>
      </c>
      <c r="B707" s="214" t="s">
        <v>1003</v>
      </c>
      <c r="C707" s="215">
        <v>96.47</v>
      </c>
      <c r="D707" s="202"/>
      <c r="E707" s="193">
        <v>10</v>
      </c>
      <c r="F707" s="37"/>
    </row>
    <row r="708" spans="1:6" x14ac:dyDescent="0.2">
      <c r="A708" s="214" t="s">
        <v>1004</v>
      </c>
      <c r="B708" s="214" t="s">
        <v>1005</v>
      </c>
      <c r="C708" s="215">
        <v>63.4</v>
      </c>
      <c r="D708" s="202"/>
      <c r="E708" s="193">
        <v>7</v>
      </c>
      <c r="F708" s="37"/>
    </row>
    <row r="709" spans="1:6" x14ac:dyDescent="0.2">
      <c r="A709" s="214" t="s">
        <v>1006</v>
      </c>
      <c r="B709" s="214" t="s">
        <v>1007</v>
      </c>
      <c r="C709" s="215">
        <v>126.79</v>
      </c>
      <c r="D709" s="202"/>
      <c r="E709" s="193">
        <v>15</v>
      </c>
      <c r="F709" s="37"/>
    </row>
    <row r="710" spans="1:6" x14ac:dyDescent="0.2">
      <c r="A710" s="214" t="s">
        <v>1008</v>
      </c>
      <c r="B710" s="214" t="s">
        <v>1419</v>
      </c>
      <c r="C710" s="215">
        <v>551.24</v>
      </c>
      <c r="D710" s="202"/>
      <c r="E710" s="193">
        <v>100</v>
      </c>
      <c r="F710" s="37"/>
    </row>
    <row r="711" spans="1:6" x14ac:dyDescent="0.2">
      <c r="A711" s="214" t="s">
        <v>1009</v>
      </c>
      <c r="B711" s="214" t="s">
        <v>1010</v>
      </c>
      <c r="C711" s="215">
        <v>992.24</v>
      </c>
      <c r="D711" s="202"/>
      <c r="E711" s="193">
        <v>0</v>
      </c>
      <c r="F711" s="37"/>
    </row>
    <row r="712" spans="1:6" x14ac:dyDescent="0.2">
      <c r="A712" s="214" t="s">
        <v>331</v>
      </c>
      <c r="B712" s="214" t="s">
        <v>1011</v>
      </c>
      <c r="C712" s="215">
        <v>297.66000000000003</v>
      </c>
      <c r="D712" s="202"/>
      <c r="E712" s="193">
        <v>23</v>
      </c>
      <c r="F712" s="37"/>
    </row>
    <row r="713" spans="1:6" x14ac:dyDescent="0.2">
      <c r="A713" s="214" t="s">
        <v>1012</v>
      </c>
      <c r="B713" s="214" t="s">
        <v>1420</v>
      </c>
      <c r="C713" s="215">
        <v>124.81</v>
      </c>
      <c r="D713" s="202"/>
      <c r="E713" s="193">
        <v>7</v>
      </c>
      <c r="F713" s="37"/>
    </row>
    <row r="714" spans="1:6" x14ac:dyDescent="0.2">
      <c r="A714" s="214" t="s">
        <v>1013</v>
      </c>
      <c r="B714" s="214" t="s">
        <v>1014</v>
      </c>
      <c r="C714" s="215">
        <v>48.06</v>
      </c>
      <c r="D714" s="202"/>
      <c r="E714" s="193">
        <v>1.1000000000000001</v>
      </c>
      <c r="F714" s="37"/>
    </row>
    <row r="715" spans="1:6" x14ac:dyDescent="0.2">
      <c r="A715" s="214" t="s">
        <v>1015</v>
      </c>
      <c r="B715" s="214" t="s">
        <v>1016</v>
      </c>
      <c r="C715" s="215">
        <v>55.27</v>
      </c>
      <c r="D715" s="202"/>
      <c r="E715" s="193">
        <v>2</v>
      </c>
      <c r="F715" s="37"/>
    </row>
    <row r="716" spans="1:6" x14ac:dyDescent="0.2">
      <c r="A716" s="214" t="s">
        <v>1017</v>
      </c>
      <c r="B716" s="214" t="s">
        <v>1421</v>
      </c>
      <c r="C716" s="215">
        <v>51.66</v>
      </c>
      <c r="D716" s="202"/>
      <c r="E716" s="193">
        <v>1.58</v>
      </c>
      <c r="F716" s="37"/>
    </row>
    <row r="717" spans="1:6" x14ac:dyDescent="0.2">
      <c r="A717" s="214" t="s">
        <v>1018</v>
      </c>
      <c r="B717" s="214" t="s">
        <v>1422</v>
      </c>
      <c r="C717" s="215">
        <v>54.06</v>
      </c>
      <c r="D717" s="202"/>
      <c r="E717" s="193">
        <v>1.96</v>
      </c>
      <c r="F717" s="37"/>
    </row>
    <row r="718" spans="1:6" x14ac:dyDescent="0.2">
      <c r="A718" s="214" t="s">
        <v>332</v>
      </c>
      <c r="B718" s="214" t="s">
        <v>1019</v>
      </c>
      <c r="C718" s="215">
        <v>661.49</v>
      </c>
      <c r="D718" s="202"/>
      <c r="E718" s="193">
        <v>57</v>
      </c>
      <c r="F718" s="37"/>
    </row>
    <row r="719" spans="1:6" x14ac:dyDescent="0.2">
      <c r="A719" s="214" t="s">
        <v>1020</v>
      </c>
      <c r="B719" s="214" t="s">
        <v>1021</v>
      </c>
      <c r="C719" s="215">
        <v>5.5</v>
      </c>
      <c r="D719" s="202"/>
      <c r="E719" s="193">
        <v>0</v>
      </c>
      <c r="F719" s="37"/>
    </row>
    <row r="720" spans="1:6" x14ac:dyDescent="0.2">
      <c r="A720" s="214" t="s">
        <v>1022</v>
      </c>
      <c r="B720" s="214" t="s">
        <v>1023</v>
      </c>
      <c r="C720" s="215">
        <v>6.6</v>
      </c>
      <c r="D720" s="202"/>
      <c r="E720" s="193">
        <v>0.25</v>
      </c>
      <c r="F720" s="37"/>
    </row>
    <row r="721" spans="1:6" x14ac:dyDescent="0.2">
      <c r="A721" s="214" t="s">
        <v>1024</v>
      </c>
      <c r="B721" s="214" t="s">
        <v>1025</v>
      </c>
      <c r="C721" s="215">
        <v>7.71</v>
      </c>
      <c r="D721" s="202"/>
      <c r="E721" s="193">
        <v>0</v>
      </c>
      <c r="F721" s="37"/>
    </row>
    <row r="722" spans="1:6" x14ac:dyDescent="0.2">
      <c r="A722" s="214" t="s">
        <v>1026</v>
      </c>
      <c r="B722" s="214" t="s">
        <v>1423</v>
      </c>
      <c r="C722" s="215">
        <v>39.65</v>
      </c>
      <c r="D722" s="202"/>
      <c r="E722" s="193">
        <v>1.55</v>
      </c>
      <c r="F722" s="37"/>
    </row>
    <row r="723" spans="1:6" x14ac:dyDescent="0.2">
      <c r="A723" s="214" t="s">
        <v>1027</v>
      </c>
      <c r="B723" s="214" t="s">
        <v>1028</v>
      </c>
      <c r="C723" s="215">
        <v>20.420000000000002</v>
      </c>
      <c r="D723" s="202"/>
      <c r="E723" s="193">
        <v>0.43</v>
      </c>
      <c r="F723" s="37"/>
    </row>
    <row r="724" spans="1:6" x14ac:dyDescent="0.2">
      <c r="A724" s="214" t="s">
        <v>1029</v>
      </c>
      <c r="B724" s="214" t="s">
        <v>1424</v>
      </c>
      <c r="C724" s="215">
        <v>49.26</v>
      </c>
      <c r="D724" s="202"/>
      <c r="E724" s="193">
        <v>2</v>
      </c>
      <c r="F724" s="37"/>
    </row>
    <row r="725" spans="1:6" x14ac:dyDescent="0.2">
      <c r="A725" s="214" t="s">
        <v>1030</v>
      </c>
      <c r="B725" s="214" t="s">
        <v>1425</v>
      </c>
      <c r="C725" s="215">
        <v>46.68</v>
      </c>
      <c r="D725" s="202"/>
      <c r="E725" s="193">
        <v>1.89</v>
      </c>
      <c r="F725" s="37"/>
    </row>
    <row r="726" spans="1:6" x14ac:dyDescent="0.2">
      <c r="A726" s="214" t="s">
        <v>283</v>
      </c>
      <c r="B726" s="214" t="s">
        <v>1426</v>
      </c>
      <c r="C726" s="215">
        <v>56.02</v>
      </c>
      <c r="D726" s="202"/>
      <c r="E726" s="193">
        <v>2.36</v>
      </c>
      <c r="F726" s="37"/>
    </row>
    <row r="727" spans="1:6" x14ac:dyDescent="0.2">
      <c r="A727" s="214" t="s">
        <v>1031</v>
      </c>
      <c r="B727" s="214" t="s">
        <v>1427</v>
      </c>
      <c r="C727" s="215">
        <v>53.35</v>
      </c>
      <c r="D727" s="202"/>
      <c r="E727" s="193">
        <v>1.99</v>
      </c>
      <c r="F727" s="37"/>
    </row>
    <row r="728" spans="1:6" x14ac:dyDescent="0.2">
      <c r="A728" s="214" t="s">
        <v>284</v>
      </c>
      <c r="B728" s="214" t="s">
        <v>1428</v>
      </c>
      <c r="C728" s="215">
        <v>63.68</v>
      </c>
      <c r="D728" s="202"/>
      <c r="E728" s="193">
        <v>2.72</v>
      </c>
      <c r="F728" s="37"/>
    </row>
    <row r="729" spans="1:6" x14ac:dyDescent="0.2">
      <c r="A729" s="214" t="s">
        <v>1032</v>
      </c>
      <c r="B729" s="214" t="s">
        <v>1429</v>
      </c>
      <c r="C729" s="215">
        <v>62.48</v>
      </c>
      <c r="D729" s="202"/>
      <c r="E729" s="193">
        <v>2.25</v>
      </c>
      <c r="F729" s="37"/>
    </row>
    <row r="730" spans="1:6" x14ac:dyDescent="0.2">
      <c r="A730" s="214" t="s">
        <v>1033</v>
      </c>
      <c r="B730" s="214" t="s">
        <v>1430</v>
      </c>
      <c r="C730" s="215">
        <v>69.69</v>
      </c>
      <c r="D730" s="202"/>
      <c r="E730" s="193">
        <v>1.74</v>
      </c>
      <c r="F730" s="37"/>
    </row>
    <row r="731" spans="1:6" ht="13.5" thickBot="1" x14ac:dyDescent="0.25">
      <c r="A731" s="214" t="s">
        <v>1034</v>
      </c>
      <c r="B731" s="214" t="s">
        <v>1035</v>
      </c>
      <c r="C731" s="215">
        <v>220.49</v>
      </c>
      <c r="D731" s="203"/>
      <c r="E731" s="193">
        <v>10</v>
      </c>
      <c r="F731" s="37"/>
    </row>
  </sheetData>
  <sheetProtection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3" ma:contentTypeDescription="Create a new document." ma:contentTypeScope="" ma:versionID="1b993f8c82c348ae2afaaef92259f049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1a826ea2aa070e3104d27059468c223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0F4E66-D7DF-4B66-A28B-07988F08E0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1D6789-84E8-4468-BDB3-7693A66BD15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Danielle McDonald</cp:lastModifiedBy>
  <cp:revision/>
  <dcterms:created xsi:type="dcterms:W3CDTF">2007-12-23T15:42:30Z</dcterms:created>
  <dcterms:modified xsi:type="dcterms:W3CDTF">2021-12-30T17:45:30Z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</Properties>
</file>